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howInkAnnotation="0" codeName="ThisWorkbook" autoCompressPictures="0"/>
  <bookViews>
    <workbookView xWindow="-5355" yWindow="-21135" windowWidth="19320" windowHeight="11760" tabRatio="678" activeTab="2"/>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M2848" i="5"/>
  <c r="L2848"/>
  <c r="K2848"/>
  <c r="J2848"/>
  <c r="I2848"/>
  <c r="H2848"/>
  <c r="G2848"/>
  <c r="F2848"/>
  <c r="O2846" s="1"/>
  <c r="E2848"/>
  <c r="M2845"/>
  <c r="L2845"/>
  <c r="K2845"/>
  <c r="J2845"/>
  <c r="I2845"/>
  <c r="H2845"/>
  <c r="G2845"/>
  <c r="F2845"/>
  <c r="E2845"/>
  <c r="M2842"/>
  <c r="L2842"/>
  <c r="K2842"/>
  <c r="J2842"/>
  <c r="I2842"/>
  <c r="H2842"/>
  <c r="G2842"/>
  <c r="F2842"/>
  <c r="E2842"/>
  <c r="Q2840" s="1"/>
  <c r="P2840"/>
  <c r="M2839"/>
  <c r="L2839"/>
  <c r="K2839"/>
  <c r="J2839"/>
  <c r="I2839"/>
  <c r="H2839"/>
  <c r="G2839"/>
  <c r="F2839"/>
  <c r="E2839"/>
  <c r="K275" i="4"/>
  <c r="H275"/>
  <c r="E275"/>
  <c r="N275" s="1"/>
  <c r="E274"/>
  <c r="E273"/>
  <c r="N274"/>
  <c r="M2836" i="5"/>
  <c r="N2834" s="1"/>
  <c r="L2836"/>
  <c r="K2836"/>
  <c r="J2836"/>
  <c r="I2836"/>
  <c r="H2836"/>
  <c r="G2836"/>
  <c r="F2836"/>
  <c r="E2836"/>
  <c r="M2833"/>
  <c r="L2833"/>
  <c r="K2833"/>
  <c r="J2833"/>
  <c r="I2833"/>
  <c r="H2833"/>
  <c r="G2833"/>
  <c r="F2833"/>
  <c r="E2833"/>
  <c r="M2830"/>
  <c r="N2828" s="1"/>
  <c r="L2830"/>
  <c r="K2830"/>
  <c r="J2830"/>
  <c r="I2830"/>
  <c r="H2830"/>
  <c r="G2830"/>
  <c r="F2830"/>
  <c r="E2830"/>
  <c r="O2828" s="1"/>
  <c r="M2827"/>
  <c r="Q2825" s="1"/>
  <c r="L2827"/>
  <c r="K2827"/>
  <c r="J2827"/>
  <c r="I2827"/>
  <c r="H2827"/>
  <c r="G2827"/>
  <c r="F2827"/>
  <c r="E2827"/>
  <c r="N2825" s="1"/>
  <c r="K274" i="4"/>
  <c r="H274"/>
  <c r="O2837" i="5" l="1"/>
  <c r="P2837"/>
  <c r="N2837"/>
  <c r="R2837" s="1"/>
  <c r="Q2843"/>
  <c r="N2843"/>
  <c r="N2846"/>
  <c r="R2846"/>
  <c r="O2840"/>
  <c r="P2843"/>
  <c r="Q2837"/>
  <c r="N2840"/>
  <c r="O2843"/>
  <c r="R2843" s="1"/>
  <c r="S2843" s="1"/>
  <c r="P2846"/>
  <c r="Q2846"/>
  <c r="Q2828"/>
  <c r="P2828"/>
  <c r="P2825"/>
  <c r="O2831"/>
  <c r="N2831"/>
  <c r="R2831" s="1"/>
  <c r="S2831" s="1"/>
  <c r="Q2831"/>
  <c r="Q2834"/>
  <c r="O2834"/>
  <c r="R2834" s="1"/>
  <c r="S2834" s="1"/>
  <c r="P2834"/>
  <c r="P2831"/>
  <c r="R2828"/>
  <c r="S2828" s="1"/>
  <c r="O2825"/>
  <c r="R2825" s="1"/>
  <c r="S2825" s="1"/>
  <c r="H273" i="4"/>
  <c r="K273"/>
  <c r="N273"/>
  <c r="M2824" i="5"/>
  <c r="L2824"/>
  <c r="K2824"/>
  <c r="J2824"/>
  <c r="I2824"/>
  <c r="H2824"/>
  <c r="G2824"/>
  <c r="F2824"/>
  <c r="E2824"/>
  <c r="M2821"/>
  <c r="P2819" s="1"/>
  <c r="L2821"/>
  <c r="K2821"/>
  <c r="J2821"/>
  <c r="I2821"/>
  <c r="H2821"/>
  <c r="G2821"/>
  <c r="F2821"/>
  <c r="E2821"/>
  <c r="M2818"/>
  <c r="L2818"/>
  <c r="K2818"/>
  <c r="J2818"/>
  <c r="I2818"/>
  <c r="H2818"/>
  <c r="G2818"/>
  <c r="F2818"/>
  <c r="E2818"/>
  <c r="M2815"/>
  <c r="L2815"/>
  <c r="K2815"/>
  <c r="J2815"/>
  <c r="I2815"/>
  <c r="H2815"/>
  <c r="G2815"/>
  <c r="F2815"/>
  <c r="P2813" s="1"/>
  <c r="E2815"/>
  <c r="E272" i="4"/>
  <c r="N272" s="1"/>
  <c r="K272"/>
  <c r="H272"/>
  <c r="K271"/>
  <c r="H271"/>
  <c r="E271"/>
  <c r="N271" s="1"/>
  <c r="K270"/>
  <c r="H270"/>
  <c r="E270"/>
  <c r="N270" s="1"/>
  <c r="S2837" i="5" l="1"/>
  <c r="S2846"/>
  <c r="R2840"/>
  <c r="S2840" s="1"/>
  <c r="N2822"/>
  <c r="O2822"/>
  <c r="N2819"/>
  <c r="Q2819"/>
  <c r="P2816"/>
  <c r="O2816"/>
  <c r="N2813"/>
  <c r="O2813"/>
  <c r="R2813" s="1"/>
  <c r="S2813" s="1"/>
  <c r="Q2822"/>
  <c r="Q2813"/>
  <c r="N2816"/>
  <c r="O2819"/>
  <c r="R2819" s="1"/>
  <c r="S2819" s="1"/>
  <c r="P2822"/>
  <c r="Q2816"/>
  <c r="K269" i="4"/>
  <c r="H269"/>
  <c r="E269"/>
  <c r="R2822" i="5" l="1"/>
  <c r="S2822" s="1"/>
  <c r="R2816"/>
  <c r="S2816" s="1"/>
  <c r="N269" i="4"/>
  <c r="K268"/>
  <c r="H268"/>
  <c r="E268"/>
  <c r="N268" s="1"/>
  <c r="K267"/>
  <c r="H267"/>
  <c r="E267"/>
  <c r="N267" s="1"/>
  <c r="E2812" i="5"/>
  <c r="M2812"/>
  <c r="L2812"/>
  <c r="K2812"/>
  <c r="J2812"/>
  <c r="I2812"/>
  <c r="H2812"/>
  <c r="G2812"/>
  <c r="F2812"/>
  <c r="N2810" s="1"/>
  <c r="Q2810"/>
  <c r="O2810"/>
  <c r="M2809"/>
  <c r="L2809"/>
  <c r="K2809"/>
  <c r="J2809"/>
  <c r="I2809"/>
  <c r="H2809"/>
  <c r="G2809"/>
  <c r="F2809"/>
  <c r="E2809"/>
  <c r="Q2807" s="1"/>
  <c r="M2806"/>
  <c r="L2806"/>
  <c r="K2806"/>
  <c r="J2806"/>
  <c r="Q2804" s="1"/>
  <c r="I2806"/>
  <c r="H2806"/>
  <c r="G2806"/>
  <c r="F2806"/>
  <c r="E2806"/>
  <c r="M2803"/>
  <c r="L2803"/>
  <c r="K2803"/>
  <c r="J2803"/>
  <c r="I2803"/>
  <c r="H2803"/>
  <c r="G2803"/>
  <c r="F2803"/>
  <c r="N2801" s="1"/>
  <c r="E2803"/>
  <c r="P2801"/>
  <c r="M2800"/>
  <c r="L2800"/>
  <c r="K2800"/>
  <c r="J2800"/>
  <c r="I2800"/>
  <c r="H2800"/>
  <c r="G2800"/>
  <c r="F2800"/>
  <c r="E2800"/>
  <c r="M2797"/>
  <c r="L2797"/>
  <c r="K2797"/>
  <c r="J2797"/>
  <c r="I2797"/>
  <c r="H2797"/>
  <c r="G2797"/>
  <c r="F2797"/>
  <c r="E2797"/>
  <c r="O2795" s="1"/>
  <c r="M2794"/>
  <c r="L2794"/>
  <c r="K2794"/>
  <c r="J2794"/>
  <c r="I2794"/>
  <c r="H2794"/>
  <c r="G2794"/>
  <c r="Q2792" s="1"/>
  <c r="F2794"/>
  <c r="E2794"/>
  <c r="O2792" s="1"/>
  <c r="N2792"/>
  <c r="R2792" s="1"/>
  <c r="M2791"/>
  <c r="L2791"/>
  <c r="K2791"/>
  <c r="J2791"/>
  <c r="I2791"/>
  <c r="H2791"/>
  <c r="G2791"/>
  <c r="F2791"/>
  <c r="E2791"/>
  <c r="N2789" s="1"/>
  <c r="Q2789"/>
  <c r="O2804" l="1"/>
  <c r="R2801"/>
  <c r="S2801" s="1"/>
  <c r="O2801"/>
  <c r="R2810"/>
  <c r="N2807"/>
  <c r="R2807" s="1"/>
  <c r="S2807" s="1"/>
  <c r="P2807"/>
  <c r="P2804"/>
  <c r="Q2801"/>
  <c r="N2804"/>
  <c r="R2804" s="1"/>
  <c r="O2807"/>
  <c r="P2810"/>
  <c r="S2810" s="1"/>
  <c r="Q2798"/>
  <c r="Q2795"/>
  <c r="N2795"/>
  <c r="R2795" s="1"/>
  <c r="P2798"/>
  <c r="P2795"/>
  <c r="P2792"/>
  <c r="S2792" s="1"/>
  <c r="P2789"/>
  <c r="O2798"/>
  <c r="O2789"/>
  <c r="R2789" s="1"/>
  <c r="S2789" s="1"/>
  <c r="N2798"/>
  <c r="K266" i="4"/>
  <c r="H266"/>
  <c r="E266"/>
  <c r="N266" s="1"/>
  <c r="M2788" i="5"/>
  <c r="L2788"/>
  <c r="K2788"/>
  <c r="J2788"/>
  <c r="I2788"/>
  <c r="H2788"/>
  <c r="G2788"/>
  <c r="F2788"/>
  <c r="O2786" s="1"/>
  <c r="E2788"/>
  <c r="P2786"/>
  <c r="M2785"/>
  <c r="L2785"/>
  <c r="K2785"/>
  <c r="J2785"/>
  <c r="I2785"/>
  <c r="H2785"/>
  <c r="G2785"/>
  <c r="F2785"/>
  <c r="P2783" s="1"/>
  <c r="E2785"/>
  <c r="N2783"/>
  <c r="M2782"/>
  <c r="L2782"/>
  <c r="K2782"/>
  <c r="J2782"/>
  <c r="I2782"/>
  <c r="H2782"/>
  <c r="G2782"/>
  <c r="F2782"/>
  <c r="P2780" s="1"/>
  <c r="E2782"/>
  <c r="M2779"/>
  <c r="L2779"/>
  <c r="K2779"/>
  <c r="J2779"/>
  <c r="I2779"/>
  <c r="H2779"/>
  <c r="G2779"/>
  <c r="F2779"/>
  <c r="E2779"/>
  <c r="K265" i="4"/>
  <c r="H265"/>
  <c r="E265"/>
  <c r="N265" s="1"/>
  <c r="M2773" i="5"/>
  <c r="L2773"/>
  <c r="K2773"/>
  <c r="J2773"/>
  <c r="I2773"/>
  <c r="H2773"/>
  <c r="G2773"/>
  <c r="F2773"/>
  <c r="P2771" s="1"/>
  <c r="E2773"/>
  <c r="Q2771"/>
  <c r="O2771"/>
  <c r="S2804" l="1"/>
  <c r="R2798"/>
  <c r="S2798" s="1"/>
  <c r="S2795"/>
  <c r="N2780"/>
  <c r="Q2780"/>
  <c r="O2777"/>
  <c r="N2786"/>
  <c r="R2786"/>
  <c r="S2786" s="1"/>
  <c r="Q2786"/>
  <c r="O2783"/>
  <c r="R2783" s="1"/>
  <c r="S2783" s="1"/>
  <c r="Q2783"/>
  <c r="P2777"/>
  <c r="N2777"/>
  <c r="R2777" s="1"/>
  <c r="S2777" s="1"/>
  <c r="O2780"/>
  <c r="R2780" s="1"/>
  <c r="S2780" s="1"/>
  <c r="Q2777"/>
  <c r="N277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27"/>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N146"/>
  <c r="N145"/>
  <c r="N144"/>
  <c r="N143"/>
  <c r="N142"/>
  <c r="N141"/>
  <c r="N140"/>
  <c r="N139"/>
  <c r="N138"/>
  <c r="N137"/>
  <c r="N136"/>
  <c r="N135"/>
  <c r="N134"/>
  <c r="N133"/>
  <c r="N132"/>
  <c r="N131"/>
  <c r="N130"/>
  <c r="N129"/>
  <c r="N128"/>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<sst xmlns="http://schemas.openxmlformats.org/spreadsheetml/2006/main" count="7205" uniqueCount="453">
  <si>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</si>
  <si>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</si>
  <si>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</si>
  <si>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</si>
  <si>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</si>
  <si>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</si>
  <si>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</si>
  <si>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</si>
  <si>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</si>
  <si>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</si>
  <si>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</si>
  <si>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</si>
  <si>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</si>
  <si>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</si>
  <si>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</si>
  <si>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</si>
  <si>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</si>
  <si>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</si>
  <si>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</si>
  <si>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Pass</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</si>
  <si>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</si>
  <si>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</si>
  <si>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</si>
  <si>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</si>
  <si>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</si>
  <si>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</si>
  <si>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</si>
  <si>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</si>
  <si>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</si>
  <si>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</si>
  <si>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</si>
  <si>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</si>
  <si>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</si>
  <si>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</si>
  <si>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</si>
  <si>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</si>
  <si>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</si>
  <si>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</si>
  <si>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</si>
  <si>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</si>
  <si>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</si>
  <si>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</si>
  <si>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</si>
  <si>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</si>
  <si>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</si>
  <si>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</si>
  <si>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</si>
  <si>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</si>
  <si>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</si>
  <si>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</si>
  <si>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</si>
  <si>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</si>
  <si>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</si>
  <si>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</si>
  <si>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</si>
  <si>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</si>
  <si>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</si>
  <si>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</si>
  <si>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</si>
  <si>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</si>
  <si>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</si>
  <si>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</si>
  <si>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</si>
  <si>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</si>
  <si>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</si>
  <si>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</si>
  <si>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</si>
  <si>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</si>
  <si>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</si>
  <si>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</si>
  <si>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</si>
  <si>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</si>
  <si>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</si>
  <si>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</si>
  <si>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</si>
  <si>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</si>
  <si>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</si>
  <si>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</si>
  <si>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</si>
  <si>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</si>
  <si>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</si>
  <si>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</si>
  <si>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</si>
  <si>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</si>
  <si>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</si>
  <si>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</si>
  <si>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</si>
  <si>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</si>
  <si>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</si>
  <si>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</si>
  <si>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</si>
  <si>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</si>
  <si>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</si>
  <si>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</si>
  <si>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</si>
  <si>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</si>
  <si>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</si>
  <si>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</si>
  <si>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</si>
  <si>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</si>
  <si>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</si>
  <si>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</si>
  <si>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</si>
  <si>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</si>
  <si>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</si>
  <si>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</si>
  <si>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</si>
  <si>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</si>
  <si>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</si>
  <si>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</si>
  <si>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</si>
  <si>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</si>
  <si>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</si>
  <si>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</si>
  <si>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</si>
  <si>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</si>
  <si>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</si>
  <si>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</si>
  <si>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</si>
  <si>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</si>
  <si>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</si>
  <si>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</si>
  <si>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</si>
  <si>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</si>
  <si>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</si>
  <si>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</si>
  <si>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</si>
  <si>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</si>
  <si>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</si>
  <si>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</si>
  <si>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</si>
  <si>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</si>
  <si>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</si>
  <si>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</si>
  <si>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</si>
  <si>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</si>
  <si>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</si>
  <si>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</si>
  <si>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</si>
  <si>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</si>
  <si>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</si>
  <si>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</si>
  <si>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</si>
  <si>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</si>
  <si>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</si>
  <si>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</si>
  <si>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</si>
  <si>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</si>
  <si>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</si>
  <si>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</si>
  <si>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</si>
  <si>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</si>
  <si>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</si>
  <si>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</si>
  <si>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</si>
  <si>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</si>
  <si>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</si>
  <si>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</si>
  <si>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</si>
  <si>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</si>
  <si>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</si>
  <si>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</si>
  <si>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</si>
  <si>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</si>
  <si>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</si>
  <si>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</si>
  <si>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</si>
  <si>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</si>
  <si>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</si>
  <si>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</si>
  <si>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</si>
  <si>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</si>
  <si>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</si>
  <si>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</si>
  <si>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</si>
  <si>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</si>
  <si>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</si>
  <si>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</si>
  <si>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</si>
  <si>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</si>
  <si>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</si>
  <si>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</si>
  <si>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</si>
  <si>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</si>
  <si>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</si>
  <si>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</si>
  <si>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</si>
  <si>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</si>
  <si>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</si>
  <si>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</si>
  <si>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</si>
  <si>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</si>
  <si>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</si>
  <si>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</si>
  <si>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</si>
  <si>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</si>
  <si>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</si>
  <si>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</si>
  <si>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</si>
  <si>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</si>
  <si>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</si>
  <si>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</si>
  <si>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</si>
  <si>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</si>
  <si>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</si>
  <si>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</si>
  <si>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</si>
  <si>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</si>
  <si>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</si>
  <si>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</si>
  <si>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</si>
  <si>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</si>
  <si>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</si>
  <si>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</si>
  <si>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</si>
  <si>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</si>
  <si>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</si>
  <si>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</si>
  <si>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</si>
  <si>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</si>
  <si>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</si>
  <si>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</si>
  <si>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</si>
  <si>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</si>
  <si>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</si>
  <si>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</si>
  <si>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</si>
  <si>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</si>
  <si>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</si>
  <si>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</si>
  <si>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</si>
  <si>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</si>
  <si>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</si>
  <si>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</si>
  <si>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</si>
  <si>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</si>
  <si>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</si>
  <si>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</si>
  <si>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</si>
  <si>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</si>
  <si>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</si>
  <si>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</si>
  <si>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</si>
  <si>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</si>
  <si>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</si>
  <si>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</si>
  <si>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</si>
  <si>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</si>
  <si>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</si>
  <si>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</si>
  <si>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</si>
  <si>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</si>
  <si>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</si>
  <si>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</si>
  <si>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</si>
  <si>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</si>
  <si>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</si>
  <si>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</si>
  <si>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</si>
  <si>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</si>
  <si>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</si>
  <si>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</si>
  <si>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</si>
  <si>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</si>
  <si>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</si>
  <si>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</si>
  <si>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</si>
  <si>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</si>
  <si>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</si>
  <si>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</si>
  <si>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</si>
  <si>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</si>
  <si>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</si>
  <si>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</si>
  <si>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</si>
  <si>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</si>
  <si>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</si>
  <si>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</si>
  <si>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</si>
  <si>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</si>
  <si>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</si>
  <si>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</si>
  <si>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</si>
  <si>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</si>
  <si>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</si>
  <si>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</si>
  <si>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</si>
  <si>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</si>
  <si>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</si>
  <si>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</si>
  <si>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</si>
  <si>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</si>
  <si>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</si>
  <si>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</si>
  <si>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</si>
  <si>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</si>
  <si>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</si>
  <si>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</si>
  <si>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</si>
  <si>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</si>
  <si>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</si>
  <si>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</si>
  <si>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</si>
  <si>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</si>
  <si>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</si>
  <si>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</si>
  <si>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</si>
  <si>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</si>
  <si>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</si>
  <si>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</si>
  <si>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</si>
  <si>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</si>
  <si>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</si>
  <si>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</si>
  <si>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</si>
  <si>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</si>
  <si>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</si>
  <si>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</si>
  <si>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</si>
  <si>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</si>
  <si>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</si>
  <si>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</si>
  <si>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</si>
  <si>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</si>
  <si>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</si>
  <si>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</si>
  <si>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</si>
  <si>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</si>
  <si>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</si>
  <si>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</si>
  <si>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</si>
  <si>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</si>
  <si>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</si>
  <si>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</si>
  <si>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</si>
  <si>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</si>
  <si>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</si>
  <si>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</si>
  <si>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</si>
  <si>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</si>
  <si>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</si>
  <si>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</si>
  <si>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</si>
  <si>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</si>
  <si>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</si>
  <si>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</si>
  <si>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</si>
  <si>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</si>
  <si>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</si>
  <si>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</si>
  <si>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</si>
  <si>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</si>
  <si>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</si>
  <si>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</si>
  <si>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</si>
  <si>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</si>
  <si>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</si>
  <si>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</si>
  <si>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</si>
  <si>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</si>
  <si>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</si>
  <si>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</si>
  <si>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</si>
  <si>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</si>
  <si>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</si>
  <si>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</si>
  <si>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</si>
  <si>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</si>
  <si>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</si>
  <si>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</si>
  <si>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</si>
  <si>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</si>
  <si>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</si>
  <si>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</si>
  <si>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</si>
  <si>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</si>
  <si>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</si>
  <si>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</si>
  <si>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</si>
  <si>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</si>
  <si>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</si>
  <si>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</si>
  <si>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</si>
  <si>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</si>
  <si>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</si>
  <si>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</si>
  <si>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</si>
  <si>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</si>
  <si>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</si>
  <si>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</si>
  <si>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</si>
  <si>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</si>
  <si>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</si>
  <si>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</si>
  <si>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</si>
  <si>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</si>
  <si>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</si>
  <si>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</si>
  <si>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</si>
  <si>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</si>
  <si>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</si>
  <si>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</si>
  <si>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</si>
  <si>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</si>
  <si>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</si>
  <si>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</si>
  <si>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</si>
  <si>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</si>
  <si>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</si>
  <si>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</si>
  <si>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</si>
  <si>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</si>
  <si>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</si>
  <si>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</si>
  <si>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</si>
  <si>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</si>
  <si>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</si>
  <si>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</si>
  <si>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</si>
  <si>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</si>
  <si>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</si>
  <si>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</si>
  <si>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</si>
  <si>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</si>
  <si>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</si>
  <si>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</si>
  <si>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</si>
  <si>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</si>
  <si>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</si>
  <si>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</si>
  <si>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</si>
  <si>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</si>
  <si>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</si>
  <si>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</si>
  <si>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</si>
  <si>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</si>
  <si>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</si>
  <si>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High CP spacer lot as gate lot etched. Ch under observation</t>
  </si>
  <si>
    <t>74/121</t>
  </si>
  <si>
    <t>Q21070114.F1</t>
  </si>
  <si>
    <t>Delta CP 0.16u</t>
  </si>
  <si>
    <t>Delta CP 0.5u</t>
  </si>
  <si>
    <t>YEDR1(LPDN Pre 1, Post 42)</t>
  </si>
  <si>
    <t>YEDR1(LPDN Pre 2, Post 11)</t>
  </si>
  <si>
    <t>YEDR1(LPDN Pre 1, Post 19)</t>
  </si>
  <si>
    <t>YEDR1(LPDN Pre 4, Post 19)</t>
  </si>
  <si>
    <t>PATTERN AT 11 O CLOCK</t>
  </si>
  <si>
    <t>YEDR1(LPDN Pre 4, Post 11)</t>
  </si>
  <si>
    <t>AFTER 2 hr CH PURGE</t>
  </si>
  <si>
    <t>YEDR1(LPDN Pre 29, Post 51)</t>
  </si>
  <si>
    <t>Q21090119.F1</t>
  </si>
  <si>
    <t>YEDR1(LPDN Pre 3, Post 5)</t>
  </si>
  <si>
    <t>Q21100020.F1</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</si>
</sst>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502">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7" fillId="6" borderId="4" xfId="0" applyFont="1" applyFill="1" applyBorder="1" applyAlignment="1"/>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3" xfId="0" applyFont="1" applyBorder="1" applyAlignment="1">
      <alignment horizontal="center" vertical="center" wrapText="1"/>
    </xf>
    <xf numFmtId="0" fontId="7" fillId="7" borderId="4" xfId="0" applyFont="1" applyFill="1" applyBorder="1" applyAlignment="1"/>
    <xf numFmtId="0" fontId="8" fillId="0" borderId="4" xfId="0" applyFont="1" applyBorder="1" applyAlignment="1">
      <alignment horizontal="center" vertical="center"/>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0" fillId="0" borderId="50" xfId="3" applyBorder="1" applyAlignment="1">
      <alignment horizontal="center" vertical="center" wrapText="1"/>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0" fillId="0" borderId="0" xfId="0"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187">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opLeftCell="A2" workbookViewId="0">
      <pane ySplit="9" topLeftCell="A261" activePane="bottomLeft" state="frozen"/>
      <selection activeCell="A2" sqref="A2"/>
      <selection pane="bottomLeft" activeCell="A275" sqref="A275"/>
    </sheetView>
  </sheetViews>
  <sheetFormatPr defaultColWidth="8.75" defaultRowHeight="12.75"/>
  <cols>
    <col min="1" max="1" width="11.875" style="13" customWidth="1"/>
    <col min="2" max="2" width="8.75" style="13"/>
    <col min="3" max="3" width="5.5" style="13" customWidth="1"/>
    <col min="4" max="4" width="5.25" style="13" customWidth="1"/>
    <col min="5" max="5" width="7.375" style="13" customWidth="1"/>
    <col min="6" max="7" width="5.75" style="13" customWidth="1"/>
    <col min="8" max="8" width="7"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3" style="13" customWidth="1"/>
    <col min="18" max="16384" width="8.75" style="13"/>
  </cols>
  <sheetData>
    <row r="1" spans="1:17" s="2" customFormat="1" ht="12.75" customHeight="1">
      <c r="A1" s="448" t="s">
        <v>11</v>
      </c>
      <c r="B1" s="448"/>
      <c r="C1" s="448"/>
      <c r="D1" s="448"/>
      <c r="E1" s="448"/>
      <c r="F1" s="448"/>
      <c r="G1" s="448"/>
      <c r="H1" s="448"/>
      <c r="I1" s="448"/>
      <c r="J1" s="448"/>
      <c r="K1" s="448"/>
      <c r="L1" s="448"/>
      <c r="M1" s="448"/>
      <c r="N1" s="448"/>
      <c r="O1" s="448"/>
      <c r="P1" s="449"/>
    </row>
    <row r="2" spans="1:17" ht="12.75" customHeight="1">
      <c r="A2" s="7" t="s">
        <v>93</v>
      </c>
      <c r="B2" s="8"/>
      <c r="C2" s="9"/>
      <c r="D2" s="9"/>
      <c r="E2" s="9"/>
      <c r="F2" s="9"/>
      <c r="G2" s="9"/>
      <c r="H2" s="9"/>
      <c r="I2" s="9"/>
      <c r="J2" s="9"/>
      <c r="K2" s="9"/>
      <c r="L2" s="9"/>
      <c r="M2" s="9"/>
      <c r="N2" s="10"/>
      <c r="O2" s="11"/>
      <c r="P2" s="12" t="s">
        <v>94</v>
      </c>
    </row>
    <row r="3" spans="1:17" ht="12.75" customHeight="1">
      <c r="A3" s="7" t="s">
        <v>95</v>
      </c>
      <c r="B3" s="14"/>
      <c r="C3" s="10"/>
      <c r="D3" s="10"/>
      <c r="E3" s="10"/>
      <c r="F3" s="10"/>
      <c r="G3" s="10"/>
      <c r="H3" s="10"/>
      <c r="I3" s="10"/>
      <c r="J3" s="10"/>
      <c r="K3" s="10"/>
      <c r="L3" s="10"/>
      <c r="M3" s="10"/>
      <c r="N3" s="14"/>
      <c r="O3" s="14"/>
      <c r="P3" s="15"/>
    </row>
    <row r="4" spans="1:17" ht="12.75" customHeight="1">
      <c r="A4" s="7" t="s">
        <v>96</v>
      </c>
      <c r="B4" s="14"/>
      <c r="C4" s="10"/>
      <c r="D4" s="10"/>
      <c r="E4" s="10"/>
      <c r="F4" s="10"/>
      <c r="G4" s="10"/>
      <c r="H4" s="10"/>
      <c r="I4" s="10"/>
      <c r="J4" s="10"/>
      <c r="K4" s="10"/>
      <c r="L4" s="10"/>
      <c r="M4" s="10"/>
      <c r="N4" s="16"/>
      <c r="O4" s="16"/>
      <c r="P4" s="17"/>
    </row>
    <row r="5" spans="1:17" ht="12.75" customHeight="1">
      <c r="A5" s="7" t="s">
        <v>97</v>
      </c>
      <c r="B5" s="18"/>
      <c r="C5" s="10"/>
      <c r="D5" s="10"/>
      <c r="E5" s="10"/>
      <c r="F5" s="10"/>
      <c r="G5" s="10"/>
      <c r="H5" s="10"/>
      <c r="I5" s="10"/>
      <c r="J5" s="10"/>
      <c r="K5" s="10"/>
      <c r="L5" s="10"/>
      <c r="M5" s="10"/>
      <c r="N5" s="10"/>
      <c r="O5" s="16"/>
      <c r="P5" s="19"/>
    </row>
    <row r="6" spans="1:17" ht="12.75" customHeight="1">
      <c r="A6" s="7" t="s">
        <v>98</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50" t="s">
        <v>102</v>
      </c>
      <c r="D8" s="451"/>
      <c r="E8" s="451"/>
      <c r="F8" s="451"/>
      <c r="G8" s="451"/>
      <c r="H8" s="451"/>
      <c r="I8" s="451"/>
      <c r="J8" s="451"/>
      <c r="K8" s="452"/>
      <c r="L8" s="10"/>
      <c r="M8" s="10"/>
      <c r="N8" s="10"/>
      <c r="O8" s="16"/>
      <c r="P8" s="19"/>
    </row>
    <row r="9" spans="1:17" ht="12.75" customHeight="1" thickBot="1">
      <c r="A9" s="32"/>
      <c r="B9" s="18"/>
      <c r="C9" s="450" t="s">
        <v>381</v>
      </c>
      <c r="D9" s="451"/>
      <c r="E9" s="452"/>
      <c r="F9" s="450" t="s">
        <v>382</v>
      </c>
      <c r="G9" s="451"/>
      <c r="H9" s="452"/>
      <c r="I9" s="450" t="s">
        <v>383</v>
      </c>
      <c r="J9" s="451"/>
      <c r="K9" s="452"/>
      <c r="L9" s="10"/>
      <c r="M9" s="10"/>
      <c r="N9" s="10"/>
      <c r="O9" s="16"/>
      <c r="P9" s="19"/>
    </row>
    <row r="10" spans="1:17" s="31" customFormat="1" ht="29.25" customHeight="1" thickBot="1">
      <c r="A10" s="38" t="s">
        <v>99</v>
      </c>
      <c r="B10" s="426" t="s">
        <v>365</v>
      </c>
      <c r="C10" s="432" t="s">
        <v>100</v>
      </c>
      <c r="D10" s="40" t="s">
        <v>101</v>
      </c>
      <c r="E10" s="440" t="s">
        <v>440</v>
      </c>
      <c r="F10" s="432" t="s">
        <v>100</v>
      </c>
      <c r="G10" s="40" t="s">
        <v>101</v>
      </c>
      <c r="H10" s="440" t="s">
        <v>441</v>
      </c>
      <c r="I10" s="432" t="s">
        <v>100</v>
      </c>
      <c r="J10" s="40" t="s">
        <v>101</v>
      </c>
      <c r="K10" s="440" t="s">
        <v>390</v>
      </c>
      <c r="L10" s="250" t="s">
        <v>13</v>
      </c>
      <c r="M10" s="41" t="s">
        <v>117</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
        <v>19</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5" t="s">
        <v>19</v>
      </c>
      <c r="O12" s="25">
        <v>1159</v>
      </c>
      <c r="P12" s="26" t="s">
        <v>20</v>
      </c>
      <c r="Q12" s="26"/>
    </row>
    <row r="13" spans="1:17">
      <c r="A13" s="3">
        <v>42643</v>
      </c>
      <c r="B13" s="428" t="s">
        <v>18</v>
      </c>
      <c r="C13" s="435">
        <v>6</v>
      </c>
      <c r="D13" s="4">
        <v>17</v>
      </c>
      <c r="E13" s="434">
        <f t="shared" si="0"/>
        <v>11</v>
      </c>
      <c r="F13" s="435"/>
      <c r="G13" s="4"/>
      <c r="H13" s="434"/>
      <c r="I13" s="435"/>
      <c r="J13" s="4"/>
      <c r="K13" s="434"/>
      <c r="L13" s="431">
        <v>50</v>
      </c>
      <c r="M13" s="4">
        <v>50</v>
      </c>
      <c r="N13" s="5" t="s">
        <v>19</v>
      </c>
      <c r="O13" s="25">
        <v>1428</v>
      </c>
      <c r="P13" s="26" t="s">
        <v>21</v>
      </c>
      <c r="Q13" s="26"/>
    </row>
    <row r="14" spans="1:17">
      <c r="A14" s="3">
        <v>42650</v>
      </c>
      <c r="B14" s="428" t="s">
        <v>18</v>
      </c>
      <c r="C14" s="435">
        <v>12</v>
      </c>
      <c r="D14" s="4">
        <v>18</v>
      </c>
      <c r="E14" s="434">
        <f t="shared" si="0"/>
        <v>6</v>
      </c>
      <c r="F14" s="435"/>
      <c r="G14" s="4"/>
      <c r="H14" s="434"/>
      <c r="I14" s="435"/>
      <c r="J14" s="4"/>
      <c r="K14" s="434"/>
      <c r="L14" s="431">
        <v>50</v>
      </c>
      <c r="M14" s="4">
        <v>50</v>
      </c>
      <c r="N14" s="5" t="s">
        <v>19</v>
      </c>
      <c r="O14" s="25">
        <v>1428</v>
      </c>
      <c r="P14" s="26" t="s">
        <v>21</v>
      </c>
      <c r="Q14" s="26"/>
    </row>
    <row r="15" spans="1:17">
      <c r="A15" s="3">
        <v>42667</v>
      </c>
      <c r="B15" s="428" t="s">
        <v>18</v>
      </c>
      <c r="C15" s="435">
        <v>2</v>
      </c>
      <c r="D15" s="4">
        <v>8</v>
      </c>
      <c r="E15" s="434">
        <f t="shared" si="0"/>
        <v>6</v>
      </c>
      <c r="F15" s="435"/>
      <c r="G15" s="4"/>
      <c r="H15" s="434"/>
      <c r="I15" s="435"/>
      <c r="J15" s="4"/>
      <c r="K15" s="434"/>
      <c r="L15" s="431">
        <v>50</v>
      </c>
      <c r="M15" s="4">
        <v>50</v>
      </c>
      <c r="N15" s="5" t="s">
        <v>19</v>
      </c>
      <c r="O15" s="25">
        <v>1400</v>
      </c>
      <c r="P15" s="26" t="s">
        <v>22</v>
      </c>
      <c r="Q15" s="26"/>
    </row>
    <row r="16" spans="1:17">
      <c r="A16" s="3">
        <v>42681</v>
      </c>
      <c r="B16" s="428" t="s">
        <v>18</v>
      </c>
      <c r="C16" s="435">
        <v>18</v>
      </c>
      <c r="D16" s="4">
        <v>23</v>
      </c>
      <c r="E16" s="434">
        <f t="shared" si="0"/>
        <v>5</v>
      </c>
      <c r="F16" s="435"/>
      <c r="G16" s="4"/>
      <c r="H16" s="434"/>
      <c r="I16" s="435"/>
      <c r="J16" s="4"/>
      <c r="K16" s="434"/>
      <c r="L16" s="431">
        <v>50</v>
      </c>
      <c r="M16" s="4">
        <v>50</v>
      </c>
      <c r="N16" s="5" t="s">
        <v>19</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5" t="s">
        <v>19</v>
      </c>
      <c r="O17" s="25">
        <v>1400</v>
      </c>
      <c r="P17" s="26" t="s">
        <v>21</v>
      </c>
      <c r="Q17" s="26"/>
    </row>
    <row r="18" spans="1:17">
      <c r="A18" s="3">
        <v>42705</v>
      </c>
      <c r="B18" s="428" t="s">
        <v>18</v>
      </c>
      <c r="C18" s="435">
        <v>22</v>
      </c>
      <c r="D18" s="4">
        <v>42</v>
      </c>
      <c r="E18" s="434">
        <f t="shared" si="0"/>
        <v>20</v>
      </c>
      <c r="F18" s="435"/>
      <c r="G18" s="4"/>
      <c r="H18" s="434"/>
      <c r="I18" s="435"/>
      <c r="J18" s="4"/>
      <c r="K18" s="434"/>
      <c r="L18" s="431">
        <v>50</v>
      </c>
      <c r="M18" s="4">
        <v>50</v>
      </c>
      <c r="N18" s="5" t="s">
        <v>19</v>
      </c>
      <c r="O18" s="25">
        <v>1400</v>
      </c>
      <c r="P18" s="26" t="s">
        <v>23</v>
      </c>
      <c r="Q18" s="26"/>
    </row>
    <row r="19" spans="1:17">
      <c r="A19" s="3">
        <v>42709</v>
      </c>
      <c r="B19" s="428" t="s">
        <v>18</v>
      </c>
      <c r="C19" s="435">
        <v>6</v>
      </c>
      <c r="D19" s="4">
        <v>16</v>
      </c>
      <c r="E19" s="434">
        <f t="shared" si="0"/>
        <v>10</v>
      </c>
      <c r="F19" s="435"/>
      <c r="G19" s="4"/>
      <c r="H19" s="434"/>
      <c r="I19" s="435"/>
      <c r="J19" s="4"/>
      <c r="K19" s="434"/>
      <c r="L19" s="431">
        <v>50</v>
      </c>
      <c r="M19" s="4">
        <v>50</v>
      </c>
      <c r="N19" s="5" t="s">
        <v>19</v>
      </c>
      <c r="O19" s="25">
        <v>1428</v>
      </c>
      <c r="P19" s="26" t="s">
        <v>21</v>
      </c>
      <c r="Q19" s="26"/>
    </row>
    <row r="20" spans="1:17">
      <c r="A20" s="3">
        <v>42712</v>
      </c>
      <c r="B20" s="428" t="s">
        <v>18</v>
      </c>
      <c r="C20" s="435">
        <v>4</v>
      </c>
      <c r="D20" s="4">
        <v>10</v>
      </c>
      <c r="E20" s="434">
        <f t="shared" si="0"/>
        <v>6</v>
      </c>
      <c r="F20" s="435"/>
      <c r="G20" s="4"/>
      <c r="H20" s="434"/>
      <c r="I20" s="435"/>
      <c r="J20" s="4"/>
      <c r="K20" s="434"/>
      <c r="L20" s="431">
        <v>50</v>
      </c>
      <c r="M20" s="4">
        <v>50</v>
      </c>
      <c r="N20" s="5" t="s">
        <v>19</v>
      </c>
      <c r="O20" s="25">
        <v>1428</v>
      </c>
      <c r="P20" s="26" t="s">
        <v>21</v>
      </c>
      <c r="Q20" s="26"/>
    </row>
    <row r="21" spans="1:17">
      <c r="A21" s="3">
        <v>42723</v>
      </c>
      <c r="B21" s="428" t="s">
        <v>18</v>
      </c>
      <c r="C21" s="435">
        <v>6</v>
      </c>
      <c r="D21" s="4">
        <v>8</v>
      </c>
      <c r="E21" s="434">
        <f t="shared" si="0"/>
        <v>2</v>
      </c>
      <c r="F21" s="435"/>
      <c r="G21" s="4"/>
      <c r="H21" s="434"/>
      <c r="I21" s="435"/>
      <c r="J21" s="4"/>
      <c r="K21" s="434"/>
      <c r="L21" s="431">
        <v>50</v>
      </c>
      <c r="M21" s="4">
        <v>50</v>
      </c>
      <c r="N21" s="5" t="s">
        <v>19</v>
      </c>
      <c r="O21" s="25">
        <v>1159</v>
      </c>
      <c r="P21" s="26" t="s">
        <v>24</v>
      </c>
      <c r="Q21" s="26"/>
    </row>
    <row r="22" spans="1:17">
      <c r="A22" s="3">
        <v>42726</v>
      </c>
      <c r="B22" s="428" t="s">
        <v>18</v>
      </c>
      <c r="C22" s="435">
        <v>3</v>
      </c>
      <c r="D22" s="4">
        <v>5</v>
      </c>
      <c r="E22" s="434">
        <f t="shared" si="0"/>
        <v>2</v>
      </c>
      <c r="F22" s="435"/>
      <c r="G22" s="4"/>
      <c r="H22" s="434"/>
      <c r="I22" s="435"/>
      <c r="J22" s="4"/>
      <c r="K22" s="434"/>
      <c r="L22" s="431">
        <v>50</v>
      </c>
      <c r="M22" s="4">
        <v>50</v>
      </c>
      <c r="N22" s="5" t="s">
        <v>19</v>
      </c>
      <c r="O22" s="25">
        <v>1400</v>
      </c>
      <c r="P22" s="26" t="s">
        <v>25</v>
      </c>
      <c r="Q22" s="26"/>
    </row>
    <row r="23" spans="1:17">
      <c r="A23" s="3">
        <v>42736</v>
      </c>
      <c r="B23" s="428" t="s">
        <v>18</v>
      </c>
      <c r="C23" s="435">
        <v>2</v>
      </c>
      <c r="D23" s="4">
        <v>4</v>
      </c>
      <c r="E23" s="434">
        <f t="shared" si="0"/>
        <v>2</v>
      </c>
      <c r="F23" s="435"/>
      <c r="G23" s="4"/>
      <c r="H23" s="434"/>
      <c r="I23" s="435"/>
      <c r="J23" s="4"/>
      <c r="K23" s="434"/>
      <c r="L23" s="431">
        <v>50</v>
      </c>
      <c r="M23" s="4">
        <v>50</v>
      </c>
      <c r="N23" s="5" t="s">
        <v>19</v>
      </c>
      <c r="O23" s="25">
        <v>1428</v>
      </c>
      <c r="P23" s="26" t="s">
        <v>21</v>
      </c>
      <c r="Q23" s="26"/>
    </row>
    <row r="24" spans="1:17">
      <c r="A24" s="3">
        <v>42740</v>
      </c>
      <c r="B24" s="428" t="s">
        <v>18</v>
      </c>
      <c r="C24" s="435">
        <v>2</v>
      </c>
      <c r="D24" s="4">
        <v>2</v>
      </c>
      <c r="E24" s="434">
        <f t="shared" si="0"/>
        <v>0</v>
      </c>
      <c r="F24" s="435"/>
      <c r="G24" s="4"/>
      <c r="H24" s="434"/>
      <c r="I24" s="435"/>
      <c r="J24" s="4"/>
      <c r="K24" s="434"/>
      <c r="L24" s="431">
        <v>50</v>
      </c>
      <c r="M24" s="4">
        <v>50</v>
      </c>
      <c r="N24" s="5" t="s">
        <v>19</v>
      </c>
      <c r="O24" s="25">
        <v>1159</v>
      </c>
      <c r="P24" s="26" t="s">
        <v>26</v>
      </c>
      <c r="Q24" s="26"/>
    </row>
    <row r="25" spans="1:17">
      <c r="A25" s="3">
        <v>42744</v>
      </c>
      <c r="B25" s="428" t="s">
        <v>18</v>
      </c>
      <c r="C25" s="435">
        <v>8</v>
      </c>
      <c r="D25" s="4">
        <v>4</v>
      </c>
      <c r="E25" s="434">
        <f t="shared" si="0"/>
        <v>-4</v>
      </c>
      <c r="F25" s="435"/>
      <c r="G25" s="4"/>
      <c r="H25" s="434"/>
      <c r="I25" s="435"/>
      <c r="J25" s="4"/>
      <c r="K25" s="434"/>
      <c r="L25" s="431">
        <v>50</v>
      </c>
      <c r="M25" s="4">
        <v>50</v>
      </c>
      <c r="N25" s="5" t="s">
        <v>19</v>
      </c>
      <c r="O25" s="25">
        <v>1159</v>
      </c>
      <c r="P25" s="26" t="s">
        <v>27</v>
      </c>
      <c r="Q25" s="26"/>
    </row>
    <row r="26" spans="1:17">
      <c r="A26" s="3">
        <v>42759</v>
      </c>
      <c r="B26" s="428" t="s">
        <v>18</v>
      </c>
      <c r="C26" s="435">
        <v>16</v>
      </c>
      <c r="D26" s="4">
        <v>9</v>
      </c>
      <c r="E26" s="434">
        <f t="shared" si="0"/>
        <v>-7</v>
      </c>
      <c r="F26" s="435"/>
      <c r="G26" s="4"/>
      <c r="H26" s="434"/>
      <c r="I26" s="435"/>
      <c r="J26" s="4"/>
      <c r="K26" s="434"/>
      <c r="L26" s="431">
        <v>50</v>
      </c>
      <c r="M26" s="4">
        <v>50</v>
      </c>
      <c r="N26" s="5" t="s">
        <v>19</v>
      </c>
      <c r="O26" s="25">
        <v>1400</v>
      </c>
      <c r="P26" s="26" t="s">
        <v>91</v>
      </c>
      <c r="Q26" s="26" t="s">
        <v>92</v>
      </c>
    </row>
    <row r="27" spans="1:17">
      <c r="A27" s="3">
        <v>42762</v>
      </c>
      <c r="B27" s="428" t="s">
        <v>18</v>
      </c>
      <c r="C27" s="435">
        <v>31</v>
      </c>
      <c r="D27" s="4">
        <v>28</v>
      </c>
      <c r="E27" s="434">
        <f t="shared" si="0"/>
        <v>-3</v>
      </c>
      <c r="F27" s="435"/>
      <c r="G27" s="4"/>
      <c r="H27" s="434"/>
      <c r="I27" s="435"/>
      <c r="J27" s="4"/>
      <c r="K27" s="434"/>
      <c r="L27" s="431">
        <v>50</v>
      </c>
      <c r="M27" s="4">
        <v>50</v>
      </c>
      <c r="N27" s="5" t="s">
        <v>19</v>
      </c>
      <c r="O27" s="25">
        <v>1400</v>
      </c>
      <c r="P27" s="26" t="s">
        <v>28</v>
      </c>
      <c r="Q27" s="26"/>
    </row>
    <row r="28" spans="1:17">
      <c r="A28" s="3">
        <v>42768</v>
      </c>
      <c r="B28" s="428" t="s">
        <v>18</v>
      </c>
      <c r="C28" s="435">
        <v>13</v>
      </c>
      <c r="D28" s="4">
        <v>10</v>
      </c>
      <c r="E28" s="434">
        <f t="shared" si="0"/>
        <v>-3</v>
      </c>
      <c r="F28" s="435"/>
      <c r="G28" s="4"/>
      <c r="H28" s="434"/>
      <c r="I28" s="435"/>
      <c r="J28" s="4"/>
      <c r="K28" s="434"/>
      <c r="L28" s="431">
        <v>50</v>
      </c>
      <c r="M28" s="4">
        <v>50</v>
      </c>
      <c r="N28" s="5" t="s">
        <v>19</v>
      </c>
      <c r="O28" s="25">
        <v>1400</v>
      </c>
      <c r="P28" s="26" t="s">
        <v>29</v>
      </c>
      <c r="Q28" s="26"/>
    </row>
    <row r="29" spans="1:17">
      <c r="A29" s="3">
        <v>42772</v>
      </c>
      <c r="B29" s="428" t="s">
        <v>18</v>
      </c>
      <c r="C29" s="435">
        <v>13</v>
      </c>
      <c r="D29" s="4">
        <v>7</v>
      </c>
      <c r="E29" s="434">
        <f t="shared" si="0"/>
        <v>-6</v>
      </c>
      <c r="F29" s="435"/>
      <c r="G29" s="4"/>
      <c r="H29" s="434"/>
      <c r="I29" s="435"/>
      <c r="J29" s="4"/>
      <c r="K29" s="434"/>
      <c r="L29" s="431">
        <v>50</v>
      </c>
      <c r="M29" s="4">
        <v>50</v>
      </c>
      <c r="N29" s="5" t="s">
        <v>19</v>
      </c>
      <c r="O29" s="25">
        <v>1400</v>
      </c>
      <c r="P29" s="26" t="s">
        <v>30</v>
      </c>
      <c r="Q29" s="26"/>
    </row>
    <row r="30" spans="1:17">
      <c r="A30" s="3">
        <v>42772</v>
      </c>
      <c r="B30" s="428" t="s">
        <v>18</v>
      </c>
      <c r="C30" s="435">
        <v>8</v>
      </c>
      <c r="D30" s="4">
        <v>25</v>
      </c>
      <c r="E30" s="434">
        <f t="shared" si="0"/>
        <v>17</v>
      </c>
      <c r="F30" s="435"/>
      <c r="G30" s="4"/>
      <c r="H30" s="434"/>
      <c r="I30" s="435"/>
      <c r="J30" s="4"/>
      <c r="K30" s="434"/>
      <c r="L30" s="431">
        <v>50</v>
      </c>
      <c r="M30" s="4">
        <v>50</v>
      </c>
      <c r="N30" s="5" t="s">
        <v>19</v>
      </c>
      <c r="O30" s="25">
        <v>1400</v>
      </c>
      <c r="P30" s="26" t="s">
        <v>31</v>
      </c>
      <c r="Q30" s="26"/>
    </row>
    <row r="31" spans="1:17">
      <c r="A31" s="3">
        <v>42775</v>
      </c>
      <c r="B31" s="428" t="s">
        <v>18</v>
      </c>
      <c r="C31" s="435">
        <v>11</v>
      </c>
      <c r="D31" s="4">
        <v>35</v>
      </c>
      <c r="E31" s="434">
        <f t="shared" si="0"/>
        <v>24</v>
      </c>
      <c r="F31" s="435"/>
      <c r="G31" s="4"/>
      <c r="H31" s="434"/>
      <c r="I31" s="435"/>
      <c r="J31" s="4"/>
      <c r="K31" s="434"/>
      <c r="L31" s="431">
        <v>50</v>
      </c>
      <c r="M31" s="4">
        <v>50</v>
      </c>
      <c r="N31" s="5" t="s">
        <v>19</v>
      </c>
      <c r="O31" s="25">
        <v>1428</v>
      </c>
      <c r="P31" s="26" t="s">
        <v>21</v>
      </c>
      <c r="Q31" s="26"/>
    </row>
    <row r="32" spans="1:17">
      <c r="A32" s="3">
        <v>42779</v>
      </c>
      <c r="B32" s="428" t="s">
        <v>18</v>
      </c>
      <c r="C32" s="435">
        <v>8</v>
      </c>
      <c r="D32" s="4">
        <v>23</v>
      </c>
      <c r="E32" s="434">
        <f t="shared" si="0"/>
        <v>15</v>
      </c>
      <c r="F32" s="435"/>
      <c r="G32" s="4"/>
      <c r="H32" s="434"/>
      <c r="I32" s="435"/>
      <c r="J32" s="4"/>
      <c r="K32" s="434"/>
      <c r="L32" s="431">
        <v>50</v>
      </c>
      <c r="M32" s="4">
        <v>50</v>
      </c>
      <c r="N32" s="5" t="s">
        <v>19</v>
      </c>
      <c r="O32" s="25">
        <v>1400</v>
      </c>
      <c r="P32" s="26" t="s">
        <v>32</v>
      </c>
      <c r="Q32" s="26"/>
    </row>
    <row r="33" spans="1:17">
      <c r="A33" s="3">
        <v>42782</v>
      </c>
      <c r="B33" s="428" t="s">
        <v>18</v>
      </c>
      <c r="C33" s="435">
        <v>10</v>
      </c>
      <c r="D33" s="4">
        <v>9</v>
      </c>
      <c r="E33" s="434">
        <f t="shared" si="0"/>
        <v>-1</v>
      </c>
      <c r="F33" s="435"/>
      <c r="G33" s="4"/>
      <c r="H33" s="434"/>
      <c r="I33" s="435"/>
      <c r="J33" s="4"/>
      <c r="K33" s="434"/>
      <c r="L33" s="431">
        <v>50</v>
      </c>
      <c r="M33" s="4">
        <v>50</v>
      </c>
      <c r="N33" s="5" t="s">
        <v>19</v>
      </c>
      <c r="O33" s="25">
        <v>1400</v>
      </c>
      <c r="P33" s="26" t="s">
        <v>33</v>
      </c>
      <c r="Q33" s="26"/>
    </row>
    <row r="34" spans="1:17">
      <c r="A34" s="3">
        <v>42786</v>
      </c>
      <c r="B34" s="428" t="s">
        <v>18</v>
      </c>
      <c r="C34" s="435">
        <v>1</v>
      </c>
      <c r="D34" s="4">
        <v>5</v>
      </c>
      <c r="E34" s="434">
        <f t="shared" si="0"/>
        <v>4</v>
      </c>
      <c r="F34" s="435"/>
      <c r="G34" s="4"/>
      <c r="H34" s="434"/>
      <c r="I34" s="435"/>
      <c r="J34" s="4"/>
      <c r="K34" s="434"/>
      <c r="L34" s="431">
        <v>50</v>
      </c>
      <c r="M34" s="4">
        <v>50</v>
      </c>
      <c r="N34" s="5" t="s">
        <v>19</v>
      </c>
      <c r="O34" s="25">
        <v>1400</v>
      </c>
      <c r="P34" s="26" t="s">
        <v>34</v>
      </c>
      <c r="Q34" s="26"/>
    </row>
    <row r="35" spans="1:17">
      <c r="A35" s="3">
        <v>42796</v>
      </c>
      <c r="B35" s="428" t="s">
        <v>18</v>
      </c>
      <c r="C35" s="435">
        <v>9</v>
      </c>
      <c r="D35" s="4">
        <v>26</v>
      </c>
      <c r="E35" s="434">
        <f t="shared" si="0"/>
        <v>17</v>
      </c>
      <c r="F35" s="435"/>
      <c r="G35" s="4"/>
      <c r="H35" s="434"/>
      <c r="I35" s="435"/>
      <c r="J35" s="4"/>
      <c r="K35" s="434"/>
      <c r="L35" s="431">
        <v>50</v>
      </c>
      <c r="M35" s="4">
        <v>50</v>
      </c>
      <c r="N35" s="5" t="s">
        <v>19</v>
      </c>
      <c r="O35" s="25">
        <v>1400</v>
      </c>
      <c r="P35" s="26" t="s">
        <v>21</v>
      </c>
      <c r="Q35" s="26"/>
    </row>
    <row r="36" spans="1:17">
      <c r="A36" s="3">
        <v>42800</v>
      </c>
      <c r="B36" s="428" t="s">
        <v>18</v>
      </c>
      <c r="C36" s="435">
        <v>8</v>
      </c>
      <c r="D36" s="4">
        <v>13</v>
      </c>
      <c r="E36" s="434">
        <f t="shared" si="0"/>
        <v>5</v>
      </c>
      <c r="F36" s="435"/>
      <c r="G36" s="4"/>
      <c r="H36" s="434"/>
      <c r="I36" s="435"/>
      <c r="J36" s="4"/>
      <c r="K36" s="434"/>
      <c r="L36" s="431">
        <v>50</v>
      </c>
      <c r="M36" s="4">
        <v>50</v>
      </c>
      <c r="N36" s="5" t="s">
        <v>19</v>
      </c>
      <c r="O36" s="25">
        <v>1400</v>
      </c>
      <c r="P36" s="26" t="s">
        <v>35</v>
      </c>
      <c r="Q36" s="26"/>
    </row>
    <row r="37" spans="1:17">
      <c r="A37" s="3">
        <v>42804</v>
      </c>
      <c r="B37" s="428" t="s">
        <v>18</v>
      </c>
      <c r="C37" s="435">
        <v>1</v>
      </c>
      <c r="D37" s="4">
        <v>3</v>
      </c>
      <c r="E37" s="434">
        <f t="shared" si="0"/>
        <v>2</v>
      </c>
      <c r="F37" s="435"/>
      <c r="G37" s="4"/>
      <c r="H37" s="434"/>
      <c r="I37" s="435"/>
      <c r="J37" s="4"/>
      <c r="K37" s="434"/>
      <c r="L37" s="431">
        <v>50</v>
      </c>
      <c r="M37" s="4">
        <v>50</v>
      </c>
      <c r="N37" s="5" t="s">
        <v>19</v>
      </c>
      <c r="O37" s="25">
        <v>1400</v>
      </c>
      <c r="P37" s="26" t="s">
        <v>36</v>
      </c>
      <c r="Q37" s="26"/>
    </row>
    <row r="38" spans="1:17">
      <c r="A38" s="3">
        <v>42808</v>
      </c>
      <c r="B38" s="428" t="s">
        <v>18</v>
      </c>
      <c r="C38" s="435">
        <v>11</v>
      </c>
      <c r="D38" s="4">
        <v>8</v>
      </c>
      <c r="E38" s="434">
        <f t="shared" si="0"/>
        <v>-3</v>
      </c>
      <c r="F38" s="435"/>
      <c r="G38" s="4"/>
      <c r="H38" s="434"/>
      <c r="I38" s="435"/>
      <c r="J38" s="4"/>
      <c r="K38" s="434"/>
      <c r="L38" s="431">
        <v>50</v>
      </c>
      <c r="M38" s="4">
        <v>50</v>
      </c>
      <c r="N38" s="5" t="s">
        <v>19</v>
      </c>
      <c r="O38" s="25">
        <v>1400</v>
      </c>
      <c r="P38" s="26" t="s">
        <v>37</v>
      </c>
      <c r="Q38" s="26"/>
    </row>
    <row r="39" spans="1:17">
      <c r="A39" s="3">
        <v>42814</v>
      </c>
      <c r="B39" s="428" t="s">
        <v>18</v>
      </c>
      <c r="C39" s="435">
        <v>15</v>
      </c>
      <c r="D39" s="4">
        <v>6</v>
      </c>
      <c r="E39" s="434">
        <f t="shared" si="0"/>
        <v>-9</v>
      </c>
      <c r="F39" s="435"/>
      <c r="G39" s="4"/>
      <c r="H39" s="434"/>
      <c r="I39" s="435"/>
      <c r="J39" s="4"/>
      <c r="K39" s="434"/>
      <c r="L39" s="431">
        <v>50</v>
      </c>
      <c r="M39" s="4">
        <v>50</v>
      </c>
      <c r="N39" s="5" t="s">
        <v>19</v>
      </c>
      <c r="O39" s="25">
        <v>1400</v>
      </c>
      <c r="P39" s="26" t="s">
        <v>38</v>
      </c>
      <c r="Q39" s="26"/>
    </row>
    <row r="40" spans="1:17">
      <c r="A40" s="3">
        <v>42817</v>
      </c>
      <c r="B40" s="428" t="s">
        <v>18</v>
      </c>
      <c r="C40" s="435">
        <v>2</v>
      </c>
      <c r="D40" s="4">
        <v>6</v>
      </c>
      <c r="E40" s="434">
        <f t="shared" si="0"/>
        <v>4</v>
      </c>
      <c r="F40" s="435"/>
      <c r="G40" s="4"/>
      <c r="H40" s="434"/>
      <c r="I40" s="435"/>
      <c r="J40" s="4"/>
      <c r="K40" s="434"/>
      <c r="L40" s="431">
        <v>50</v>
      </c>
      <c r="M40" s="4">
        <v>50</v>
      </c>
      <c r="N40" s="5" t="s">
        <v>19</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5" t="s">
        <v>19</v>
      </c>
      <c r="O41" s="25">
        <v>1400</v>
      </c>
      <c r="P41" s="26" t="s">
        <v>21</v>
      </c>
      <c r="Q41" s="26"/>
    </row>
    <row r="42" spans="1:17">
      <c r="A42" s="3">
        <v>42835</v>
      </c>
      <c r="B42" s="428" t="s">
        <v>18</v>
      </c>
      <c r="C42" s="435">
        <v>20</v>
      </c>
      <c r="D42" s="4">
        <v>23</v>
      </c>
      <c r="E42" s="434">
        <f t="shared" si="0"/>
        <v>3</v>
      </c>
      <c r="F42" s="435"/>
      <c r="G42" s="4"/>
      <c r="H42" s="434"/>
      <c r="I42" s="435"/>
      <c r="J42" s="4"/>
      <c r="K42" s="434"/>
      <c r="L42" s="431">
        <v>50</v>
      </c>
      <c r="M42" s="4">
        <v>50</v>
      </c>
      <c r="N42" s="5" t="s">
        <v>19</v>
      </c>
      <c r="O42" s="25">
        <v>1400</v>
      </c>
      <c r="P42" s="26" t="s">
        <v>21</v>
      </c>
      <c r="Q42" s="26"/>
    </row>
    <row r="43" spans="1:17">
      <c r="A43" s="3">
        <v>42843</v>
      </c>
      <c r="B43" s="428" t="s">
        <v>18</v>
      </c>
      <c r="C43" s="435">
        <v>5</v>
      </c>
      <c r="D43" s="4">
        <v>7</v>
      </c>
      <c r="E43" s="434">
        <f t="shared" si="0"/>
        <v>2</v>
      </c>
      <c r="F43" s="435"/>
      <c r="G43" s="4"/>
      <c r="H43" s="434"/>
      <c r="I43" s="435"/>
      <c r="J43" s="4"/>
      <c r="K43" s="434"/>
      <c r="L43" s="431">
        <v>50</v>
      </c>
      <c r="M43" s="4">
        <v>50</v>
      </c>
      <c r="N43" s="5" t="s">
        <v>19</v>
      </c>
      <c r="O43" s="25">
        <v>1159</v>
      </c>
      <c r="P43" s="26" t="s">
        <v>21</v>
      </c>
      <c r="Q43" s="26"/>
    </row>
    <row r="44" spans="1:17">
      <c r="A44" s="3">
        <v>42849</v>
      </c>
      <c r="B44" s="428" t="s">
        <v>18</v>
      </c>
      <c r="C44" s="435">
        <v>14</v>
      </c>
      <c r="D44" s="4">
        <v>15</v>
      </c>
      <c r="E44" s="434">
        <f t="shared" si="0"/>
        <v>1</v>
      </c>
      <c r="F44" s="435"/>
      <c r="G44" s="4"/>
      <c r="H44" s="434"/>
      <c r="I44" s="435"/>
      <c r="J44" s="4"/>
      <c r="K44" s="434"/>
      <c r="L44" s="431">
        <v>50</v>
      </c>
      <c r="M44" s="4">
        <v>50</v>
      </c>
      <c r="N44" s="5" t="s">
        <v>19</v>
      </c>
      <c r="O44" s="25">
        <v>121</v>
      </c>
      <c r="P44" s="26" t="s">
        <v>39</v>
      </c>
      <c r="Q44" s="26"/>
    </row>
    <row r="45" spans="1:17">
      <c r="A45" s="3">
        <v>42853</v>
      </c>
      <c r="B45" s="428" t="s">
        <v>18</v>
      </c>
      <c r="C45" s="435">
        <v>38</v>
      </c>
      <c r="D45" s="4">
        <v>39</v>
      </c>
      <c r="E45" s="434">
        <f t="shared" si="0"/>
        <v>1</v>
      </c>
      <c r="F45" s="435"/>
      <c r="G45" s="4"/>
      <c r="H45" s="434"/>
      <c r="I45" s="435"/>
      <c r="J45" s="4"/>
      <c r="K45" s="434"/>
      <c r="L45" s="431">
        <v>50</v>
      </c>
      <c r="M45" s="4">
        <v>50</v>
      </c>
      <c r="N45" s="5" t="s">
        <v>19</v>
      </c>
      <c r="O45" s="25">
        <v>121</v>
      </c>
      <c r="P45" s="26" t="s">
        <v>39</v>
      </c>
      <c r="Q45" s="26"/>
    </row>
    <row r="46" spans="1:17">
      <c r="A46" s="3">
        <v>42856</v>
      </c>
      <c r="B46" s="428" t="s">
        <v>18</v>
      </c>
      <c r="C46" s="435">
        <v>17</v>
      </c>
      <c r="D46" s="4">
        <v>36</v>
      </c>
      <c r="E46" s="434">
        <f t="shared" si="0"/>
        <v>19</v>
      </c>
      <c r="F46" s="435"/>
      <c r="G46" s="4"/>
      <c r="H46" s="434"/>
      <c r="I46" s="435"/>
      <c r="J46" s="4"/>
      <c r="K46" s="434"/>
      <c r="L46" s="431">
        <v>50</v>
      </c>
      <c r="M46" s="4">
        <v>50</v>
      </c>
      <c r="N46" s="5" t="s">
        <v>19</v>
      </c>
      <c r="O46" s="25">
        <v>1428</v>
      </c>
      <c r="P46" s="26" t="s">
        <v>21</v>
      </c>
      <c r="Q46" s="26"/>
    </row>
    <row r="47" spans="1:17">
      <c r="A47" s="3">
        <v>42870</v>
      </c>
      <c r="B47" s="428" t="s">
        <v>18</v>
      </c>
      <c r="C47" s="435">
        <v>1</v>
      </c>
      <c r="D47" s="4">
        <v>29</v>
      </c>
      <c r="E47" s="434">
        <f t="shared" si="0"/>
        <v>28</v>
      </c>
      <c r="F47" s="435"/>
      <c r="G47" s="4"/>
      <c r="H47" s="434"/>
      <c r="I47" s="435"/>
      <c r="J47" s="4"/>
      <c r="K47" s="434"/>
      <c r="L47" s="431">
        <v>50</v>
      </c>
      <c r="M47" s="4">
        <v>50</v>
      </c>
      <c r="N47" s="5" t="s">
        <v>19</v>
      </c>
      <c r="O47" s="25">
        <v>121</v>
      </c>
      <c r="P47" s="26" t="s">
        <v>40</v>
      </c>
      <c r="Q47" s="26"/>
    </row>
    <row r="48" spans="1:17">
      <c r="A48" s="3">
        <v>42877</v>
      </c>
      <c r="B48" s="428" t="s">
        <v>18</v>
      </c>
      <c r="C48" s="435">
        <v>35</v>
      </c>
      <c r="D48" s="4">
        <v>32</v>
      </c>
      <c r="E48" s="434">
        <f t="shared" si="0"/>
        <v>-3</v>
      </c>
      <c r="F48" s="435"/>
      <c r="G48" s="4"/>
      <c r="H48" s="434"/>
      <c r="I48" s="435"/>
      <c r="J48" s="4"/>
      <c r="K48" s="434"/>
      <c r="L48" s="431">
        <v>50</v>
      </c>
      <c r="M48" s="4">
        <v>50</v>
      </c>
      <c r="N48" s="5" t="s">
        <v>19</v>
      </c>
      <c r="O48" s="25">
        <v>121</v>
      </c>
      <c r="P48" s="26" t="s">
        <v>41</v>
      </c>
      <c r="Q48" s="26"/>
    </row>
    <row r="49" spans="1:17">
      <c r="A49" s="3">
        <v>42888</v>
      </c>
      <c r="B49" s="428" t="s">
        <v>18</v>
      </c>
      <c r="C49" s="435">
        <v>2</v>
      </c>
      <c r="D49" s="4">
        <v>4</v>
      </c>
      <c r="E49" s="434">
        <f t="shared" si="0"/>
        <v>2</v>
      </c>
      <c r="F49" s="435"/>
      <c r="G49" s="4"/>
      <c r="H49" s="434"/>
      <c r="I49" s="435"/>
      <c r="J49" s="4"/>
      <c r="K49" s="434"/>
      <c r="L49" s="431">
        <v>50</v>
      </c>
      <c r="M49" s="4">
        <v>50</v>
      </c>
      <c r="N49" s="5" t="s">
        <v>19</v>
      </c>
      <c r="O49" s="25" t="s">
        <v>42</v>
      </c>
      <c r="P49" s="26" t="s">
        <v>43</v>
      </c>
      <c r="Q49" s="26"/>
    </row>
    <row r="50" spans="1:17">
      <c r="A50" s="3">
        <v>42893</v>
      </c>
      <c r="B50" s="428" t="s">
        <v>18</v>
      </c>
      <c r="C50" s="435">
        <v>4</v>
      </c>
      <c r="D50" s="4">
        <v>6</v>
      </c>
      <c r="E50" s="434">
        <f t="shared" si="0"/>
        <v>2</v>
      </c>
      <c r="F50" s="435"/>
      <c r="G50" s="4"/>
      <c r="H50" s="434"/>
      <c r="I50" s="435"/>
      <c r="J50" s="4"/>
      <c r="K50" s="434"/>
      <c r="L50" s="431">
        <v>50</v>
      </c>
      <c r="M50" s="4">
        <v>50</v>
      </c>
      <c r="N50" s="5" t="s">
        <v>19</v>
      </c>
      <c r="O50" s="25">
        <v>1159</v>
      </c>
      <c r="P50" s="26" t="s">
        <v>43</v>
      </c>
      <c r="Q50" s="26"/>
    </row>
    <row r="51" spans="1:17">
      <c r="A51" s="3">
        <v>42909</v>
      </c>
      <c r="B51" s="428" t="s">
        <v>18</v>
      </c>
      <c r="C51" s="435">
        <v>5</v>
      </c>
      <c r="D51" s="4">
        <v>9</v>
      </c>
      <c r="E51" s="434">
        <f t="shared" si="0"/>
        <v>4</v>
      </c>
      <c r="F51" s="435"/>
      <c r="G51" s="4"/>
      <c r="H51" s="434"/>
      <c r="I51" s="435"/>
      <c r="J51" s="4"/>
      <c r="K51" s="434"/>
      <c r="L51" s="431">
        <v>50</v>
      </c>
      <c r="M51" s="4">
        <v>50</v>
      </c>
      <c r="N51" s="5" t="s">
        <v>19</v>
      </c>
      <c r="O51" s="25">
        <v>1160</v>
      </c>
      <c r="P51" s="26" t="s">
        <v>43</v>
      </c>
      <c r="Q51" s="26"/>
    </row>
    <row r="52" spans="1:17">
      <c r="A52" s="3">
        <v>42923</v>
      </c>
      <c r="B52" s="428" t="s">
        <v>18</v>
      </c>
      <c r="C52" s="435">
        <v>19</v>
      </c>
      <c r="D52" s="4">
        <v>25</v>
      </c>
      <c r="E52" s="434">
        <f t="shared" si="0"/>
        <v>6</v>
      </c>
      <c r="F52" s="435"/>
      <c r="G52" s="4"/>
      <c r="H52" s="434"/>
      <c r="I52" s="435"/>
      <c r="J52" s="4"/>
      <c r="K52" s="434"/>
      <c r="L52" s="431">
        <v>50</v>
      </c>
      <c r="M52" s="4">
        <v>50</v>
      </c>
      <c r="N52" s="5" t="s">
        <v>19</v>
      </c>
      <c r="O52" s="25">
        <v>1428</v>
      </c>
      <c r="P52" s="26" t="s">
        <v>43</v>
      </c>
      <c r="Q52" s="26"/>
    </row>
    <row r="53" spans="1:17">
      <c r="A53" s="3">
        <v>42926</v>
      </c>
      <c r="B53" s="428" t="s">
        <v>18</v>
      </c>
      <c r="C53" s="435">
        <v>8</v>
      </c>
      <c r="D53" s="4">
        <v>12</v>
      </c>
      <c r="E53" s="434">
        <f t="shared" si="0"/>
        <v>4</v>
      </c>
      <c r="F53" s="435"/>
      <c r="G53" s="4"/>
      <c r="H53" s="434"/>
      <c r="I53" s="435"/>
      <c r="J53" s="4"/>
      <c r="K53" s="434"/>
      <c r="L53" s="431">
        <v>50</v>
      </c>
      <c r="M53" s="4">
        <v>50</v>
      </c>
      <c r="N53" s="5" t="s">
        <v>19</v>
      </c>
      <c r="O53" s="25">
        <v>121</v>
      </c>
      <c r="P53" s="26" t="s">
        <v>43</v>
      </c>
      <c r="Q53" s="26"/>
    </row>
    <row r="54" spans="1:17">
      <c r="A54" s="3">
        <v>42933</v>
      </c>
      <c r="B54" s="428" t="s">
        <v>18</v>
      </c>
      <c r="C54" s="435">
        <v>1</v>
      </c>
      <c r="D54" s="4">
        <v>14</v>
      </c>
      <c r="E54" s="434">
        <f t="shared" si="0"/>
        <v>13</v>
      </c>
      <c r="F54" s="435"/>
      <c r="G54" s="4"/>
      <c r="H54" s="434"/>
      <c r="I54" s="435"/>
      <c r="J54" s="4"/>
      <c r="K54" s="434"/>
      <c r="L54" s="431">
        <v>50</v>
      </c>
      <c r="M54" s="4">
        <v>50</v>
      </c>
      <c r="N54" s="5" t="s">
        <v>19</v>
      </c>
      <c r="O54" s="25">
        <v>1335</v>
      </c>
      <c r="P54" s="26" t="s">
        <v>43</v>
      </c>
      <c r="Q54" s="26"/>
    </row>
    <row r="55" spans="1:17">
      <c r="A55" s="3">
        <v>42940</v>
      </c>
      <c r="B55" s="428" t="s">
        <v>18</v>
      </c>
      <c r="C55" s="435">
        <v>3</v>
      </c>
      <c r="D55" s="4">
        <v>9</v>
      </c>
      <c r="E55" s="434">
        <f t="shared" si="0"/>
        <v>6</v>
      </c>
      <c r="F55" s="435"/>
      <c r="G55" s="4"/>
      <c r="H55" s="434"/>
      <c r="I55" s="435"/>
      <c r="J55" s="4"/>
      <c r="K55" s="434"/>
      <c r="L55" s="431">
        <v>50</v>
      </c>
      <c r="M55" s="4">
        <v>50</v>
      </c>
      <c r="N55" s="5" t="s">
        <v>19</v>
      </c>
      <c r="O55" s="25">
        <v>1159</v>
      </c>
      <c r="P55" s="26" t="s">
        <v>76</v>
      </c>
      <c r="Q55" s="26"/>
    </row>
    <row r="56" spans="1:17">
      <c r="A56" s="3">
        <v>42947</v>
      </c>
      <c r="B56" s="428" t="s">
        <v>18</v>
      </c>
      <c r="C56" s="435">
        <v>7</v>
      </c>
      <c r="D56" s="4">
        <v>18</v>
      </c>
      <c r="E56" s="434">
        <f t="shared" si="0"/>
        <v>11</v>
      </c>
      <c r="F56" s="435"/>
      <c r="G56" s="4"/>
      <c r="H56" s="434"/>
      <c r="I56" s="435"/>
      <c r="J56" s="4"/>
      <c r="K56" s="434"/>
      <c r="L56" s="431">
        <v>50</v>
      </c>
      <c r="M56" s="4">
        <v>50</v>
      </c>
      <c r="N56" s="5" t="s">
        <v>19</v>
      </c>
      <c r="O56" s="25">
        <v>1159</v>
      </c>
      <c r="P56" s="26" t="s">
        <v>77</v>
      </c>
      <c r="Q56" s="26"/>
    </row>
    <row r="57" spans="1:17">
      <c r="A57" s="3">
        <v>42950</v>
      </c>
      <c r="B57" s="428" t="s">
        <v>18</v>
      </c>
      <c r="C57" s="435">
        <v>19</v>
      </c>
      <c r="D57" s="4">
        <v>25</v>
      </c>
      <c r="E57" s="434">
        <f t="shared" si="0"/>
        <v>6</v>
      </c>
      <c r="F57" s="435"/>
      <c r="G57" s="4"/>
      <c r="H57" s="434"/>
      <c r="I57" s="435"/>
      <c r="J57" s="4"/>
      <c r="K57" s="434"/>
      <c r="L57" s="431">
        <v>50</v>
      </c>
      <c r="M57" s="4">
        <v>50</v>
      </c>
      <c r="N57" s="5" t="s">
        <v>19</v>
      </c>
      <c r="O57" s="25">
        <v>1159</v>
      </c>
      <c r="P57" s="26" t="s">
        <v>78</v>
      </c>
      <c r="Q57" s="26"/>
    </row>
    <row r="58" spans="1:17">
      <c r="A58" s="3">
        <v>42956</v>
      </c>
      <c r="B58" s="428" t="s">
        <v>18</v>
      </c>
      <c r="C58" s="435">
        <v>15</v>
      </c>
      <c r="D58" s="4">
        <v>11</v>
      </c>
      <c r="E58" s="434">
        <f t="shared" si="0"/>
        <v>-4</v>
      </c>
      <c r="F58" s="435"/>
      <c r="G58" s="4"/>
      <c r="H58" s="434"/>
      <c r="I58" s="435"/>
      <c r="J58" s="4"/>
      <c r="K58" s="434"/>
      <c r="L58" s="431">
        <v>50</v>
      </c>
      <c r="M58" s="4">
        <v>50</v>
      </c>
      <c r="N58" s="5" t="s">
        <v>19</v>
      </c>
      <c r="O58" s="25">
        <v>1159</v>
      </c>
      <c r="P58" s="26" t="s">
        <v>79</v>
      </c>
      <c r="Q58" s="26"/>
    </row>
    <row r="59" spans="1:17">
      <c r="A59" s="3">
        <v>42961</v>
      </c>
      <c r="B59" s="428" t="s">
        <v>18</v>
      </c>
      <c r="C59" s="435">
        <v>11</v>
      </c>
      <c r="D59" s="4">
        <v>11</v>
      </c>
      <c r="E59" s="434">
        <f t="shared" si="0"/>
        <v>0</v>
      </c>
      <c r="F59" s="435"/>
      <c r="G59" s="4"/>
      <c r="H59" s="434"/>
      <c r="I59" s="435"/>
      <c r="J59" s="4"/>
      <c r="K59" s="434"/>
      <c r="L59" s="431">
        <v>50</v>
      </c>
      <c r="M59" s="4">
        <v>50</v>
      </c>
      <c r="N59" s="5" t="s">
        <v>19</v>
      </c>
      <c r="O59" s="25">
        <v>1335</v>
      </c>
      <c r="P59" s="26" t="s">
        <v>80</v>
      </c>
      <c r="Q59" s="26"/>
    </row>
    <row r="60" spans="1:17">
      <c r="A60" s="3">
        <v>42970</v>
      </c>
      <c r="B60" s="428" t="s">
        <v>18</v>
      </c>
      <c r="C60" s="435">
        <v>15</v>
      </c>
      <c r="D60" s="4">
        <v>26</v>
      </c>
      <c r="E60" s="434">
        <f t="shared" si="0"/>
        <v>11</v>
      </c>
      <c r="F60" s="435"/>
      <c r="G60" s="4"/>
      <c r="H60" s="434"/>
      <c r="I60" s="435"/>
      <c r="J60" s="4"/>
      <c r="K60" s="434"/>
      <c r="L60" s="431">
        <v>50</v>
      </c>
      <c r="M60" s="4">
        <v>50</v>
      </c>
      <c r="N60" s="5" t="s">
        <v>19</v>
      </c>
      <c r="O60" s="25">
        <v>121</v>
      </c>
      <c r="P60" s="26" t="s">
        <v>81</v>
      </c>
      <c r="Q60" s="26"/>
    </row>
    <row r="61" spans="1:17">
      <c r="A61" s="3">
        <v>42978</v>
      </c>
      <c r="B61" s="428" t="s">
        <v>18</v>
      </c>
      <c r="C61" s="435">
        <v>22</v>
      </c>
      <c r="D61" s="4">
        <v>38</v>
      </c>
      <c r="E61" s="434">
        <f t="shared" si="0"/>
        <v>16</v>
      </c>
      <c r="F61" s="435"/>
      <c r="G61" s="4"/>
      <c r="H61" s="434"/>
      <c r="I61" s="435"/>
      <c r="J61" s="4"/>
      <c r="K61" s="434"/>
      <c r="L61" s="431">
        <v>50</v>
      </c>
      <c r="M61" s="4">
        <v>50</v>
      </c>
      <c r="N61" s="5" t="s">
        <v>19</v>
      </c>
      <c r="O61" s="25">
        <v>1428</v>
      </c>
      <c r="P61" s="26" t="s">
        <v>21</v>
      </c>
      <c r="Q61" s="26"/>
    </row>
    <row r="62" spans="1:17">
      <c r="A62" s="3">
        <v>42983</v>
      </c>
      <c r="B62" s="428" t="s">
        <v>18</v>
      </c>
      <c r="C62" s="435">
        <v>11</v>
      </c>
      <c r="D62" s="4">
        <v>13</v>
      </c>
      <c r="E62" s="434">
        <f t="shared" si="0"/>
        <v>2</v>
      </c>
      <c r="F62" s="435"/>
      <c r="G62" s="4"/>
      <c r="H62" s="434"/>
      <c r="I62" s="435"/>
      <c r="J62" s="4"/>
      <c r="K62" s="434"/>
      <c r="L62" s="431">
        <v>50</v>
      </c>
      <c r="M62" s="4">
        <v>50</v>
      </c>
      <c r="N62" s="5" t="s">
        <v>19</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5" t="s">
        <v>19</v>
      </c>
      <c r="O63" s="25">
        <v>121</v>
      </c>
      <c r="P63" s="26" t="s">
        <v>82</v>
      </c>
      <c r="Q63" s="26"/>
    </row>
    <row r="64" spans="1:17">
      <c r="A64" s="3">
        <v>43001</v>
      </c>
      <c r="B64" s="428" t="s">
        <v>18</v>
      </c>
      <c r="C64" s="435">
        <v>5</v>
      </c>
      <c r="D64" s="4">
        <v>18</v>
      </c>
      <c r="E64" s="434">
        <f t="shared" si="0"/>
        <v>13</v>
      </c>
      <c r="F64" s="435"/>
      <c r="G64" s="4"/>
      <c r="H64" s="434"/>
      <c r="I64" s="435"/>
      <c r="J64" s="4"/>
      <c r="K64" s="434"/>
      <c r="L64" s="431">
        <v>50</v>
      </c>
      <c r="M64" s="4">
        <v>50</v>
      </c>
      <c r="N64" s="5" t="s">
        <v>19</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5" t="s">
        <v>19</v>
      </c>
      <c r="O65" s="25">
        <v>64</v>
      </c>
      <c r="P65" s="26" t="s">
        <v>39</v>
      </c>
      <c r="Q65" s="26"/>
    </row>
    <row r="66" spans="1:17">
      <c r="A66" s="3">
        <v>43012</v>
      </c>
      <c r="B66" s="428" t="s">
        <v>18</v>
      </c>
      <c r="C66" s="435">
        <v>2</v>
      </c>
      <c r="D66" s="4">
        <v>8</v>
      </c>
      <c r="E66" s="434">
        <f t="shared" si="0"/>
        <v>6</v>
      </c>
      <c r="F66" s="435"/>
      <c r="G66" s="4"/>
      <c r="H66" s="434"/>
      <c r="I66" s="435"/>
      <c r="J66" s="4"/>
      <c r="K66" s="434"/>
      <c r="L66" s="431">
        <v>50</v>
      </c>
      <c r="M66" s="4">
        <v>50</v>
      </c>
      <c r="N66" s="5" t="s">
        <v>19</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5" t="s">
        <v>19</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5" t="s">
        <v>19</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5" t="s">
        <v>19</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5" t="s">
        <v>19</v>
      </c>
      <c r="O70" s="25">
        <v>1159</v>
      </c>
      <c r="P70" s="26" t="s">
        <v>21</v>
      </c>
      <c r="Q70" s="26"/>
    </row>
    <row r="71" spans="1:17">
      <c r="A71" s="3">
        <v>43034</v>
      </c>
      <c r="B71" s="428" t="s">
        <v>18</v>
      </c>
      <c r="C71" s="435">
        <v>9</v>
      </c>
      <c r="D71" s="4">
        <v>9</v>
      </c>
      <c r="E71" s="434">
        <f t="shared" si="0"/>
        <v>0</v>
      </c>
      <c r="F71" s="435"/>
      <c r="G71" s="4"/>
      <c r="H71" s="434"/>
      <c r="I71" s="435"/>
      <c r="J71" s="4"/>
      <c r="K71" s="434"/>
      <c r="L71" s="431">
        <v>50</v>
      </c>
      <c r="M71" s="4">
        <v>50</v>
      </c>
      <c r="N71" s="5" t="s">
        <v>19</v>
      </c>
      <c r="O71" s="25">
        <v>1159</v>
      </c>
      <c r="P71" s="26" t="s">
        <v>44</v>
      </c>
      <c r="Q71" s="26"/>
    </row>
    <row r="72" spans="1:17">
      <c r="A72" s="3">
        <v>43038</v>
      </c>
      <c r="B72" s="428" t="s">
        <v>18</v>
      </c>
      <c r="C72" s="435">
        <v>7</v>
      </c>
      <c r="D72" s="4">
        <v>4</v>
      </c>
      <c r="E72" s="434">
        <f t="shared" si="0"/>
        <v>-3</v>
      </c>
      <c r="F72" s="435"/>
      <c r="G72" s="4"/>
      <c r="H72" s="434"/>
      <c r="I72" s="435"/>
      <c r="J72" s="4"/>
      <c r="K72" s="434"/>
      <c r="L72" s="431">
        <v>50</v>
      </c>
      <c r="M72" s="4">
        <v>50</v>
      </c>
      <c r="N72" s="5" t="s">
        <v>19</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5" t="s">
        <v>19</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5" t="s">
        <v>19</v>
      </c>
      <c r="O74" s="25">
        <v>121</v>
      </c>
      <c r="P74" s="26" t="s">
        <v>45</v>
      </c>
      <c r="Q74" s="26"/>
    </row>
    <row r="75" spans="1:17">
      <c r="A75" s="3">
        <v>43055</v>
      </c>
      <c r="B75" s="428" t="s">
        <v>18</v>
      </c>
      <c r="C75" s="435">
        <v>8</v>
      </c>
      <c r="D75" s="4">
        <v>9</v>
      </c>
      <c r="E75" s="434">
        <f t="shared" ref="E75:E138" si="1">IF(D75="","",(D75-C75))</f>
        <v>1</v>
      </c>
      <c r="F75" s="435"/>
      <c r="G75" s="4"/>
      <c r="H75" s="434"/>
      <c r="I75" s="435"/>
      <c r="J75" s="4"/>
      <c r="K75" s="434"/>
      <c r="L75" s="431">
        <v>50</v>
      </c>
      <c r="M75" s="4">
        <v>50</v>
      </c>
      <c r="N75" s="5" t="s">
        <v>19</v>
      </c>
      <c r="O75" s="25">
        <v>1159</v>
      </c>
      <c r="P75" s="26" t="s">
        <v>46</v>
      </c>
      <c r="Q75" s="26"/>
    </row>
    <row r="76" spans="1:17">
      <c r="A76" s="3">
        <v>43060</v>
      </c>
      <c r="B76" s="428" t="s">
        <v>18</v>
      </c>
      <c r="C76" s="435">
        <v>15</v>
      </c>
      <c r="D76" s="4">
        <v>7</v>
      </c>
      <c r="E76" s="434">
        <f t="shared" si="1"/>
        <v>-8</v>
      </c>
      <c r="F76" s="435"/>
      <c r="G76" s="4"/>
      <c r="H76" s="434"/>
      <c r="I76" s="435"/>
      <c r="J76" s="4"/>
      <c r="K76" s="434"/>
      <c r="L76" s="431">
        <v>50</v>
      </c>
      <c r="M76" s="4">
        <v>50</v>
      </c>
      <c r="N76" s="5" t="s">
        <v>19</v>
      </c>
      <c r="O76" s="25">
        <v>102</v>
      </c>
      <c r="P76" s="26" t="s">
        <v>47</v>
      </c>
      <c r="Q76" s="26"/>
    </row>
    <row r="77" spans="1:17">
      <c r="A77" s="3">
        <v>43073</v>
      </c>
      <c r="B77" s="428" t="s">
        <v>18</v>
      </c>
      <c r="C77" s="435">
        <v>15</v>
      </c>
      <c r="D77" s="4">
        <v>8</v>
      </c>
      <c r="E77" s="434">
        <f t="shared" si="1"/>
        <v>-7</v>
      </c>
      <c r="F77" s="435"/>
      <c r="G77" s="4"/>
      <c r="H77" s="434"/>
      <c r="I77" s="435"/>
      <c r="J77" s="4"/>
      <c r="K77" s="434"/>
      <c r="L77" s="431">
        <v>50</v>
      </c>
      <c r="M77" s="4">
        <v>50</v>
      </c>
      <c r="N77" s="5" t="s">
        <v>19</v>
      </c>
      <c r="O77" s="25">
        <v>1428</v>
      </c>
      <c r="P77" s="26" t="s">
        <v>48</v>
      </c>
      <c r="Q77" s="26"/>
    </row>
    <row r="78" spans="1:17">
      <c r="A78" s="3">
        <v>43077</v>
      </c>
      <c r="B78" s="428" t="s">
        <v>18</v>
      </c>
      <c r="C78" s="435">
        <v>5</v>
      </c>
      <c r="D78" s="4">
        <v>4</v>
      </c>
      <c r="E78" s="434">
        <f t="shared" si="1"/>
        <v>-1</v>
      </c>
      <c r="F78" s="435"/>
      <c r="G78" s="4"/>
      <c r="H78" s="434"/>
      <c r="I78" s="435"/>
      <c r="J78" s="4"/>
      <c r="K78" s="434"/>
      <c r="L78" s="431">
        <v>50</v>
      </c>
      <c r="M78" s="4">
        <v>50</v>
      </c>
      <c r="N78" s="5" t="s">
        <v>19</v>
      </c>
      <c r="O78" s="25">
        <v>102</v>
      </c>
      <c r="P78" s="26" t="s">
        <v>49</v>
      </c>
      <c r="Q78" s="26" t="s">
        <v>50</v>
      </c>
    </row>
    <row r="79" spans="1:17">
      <c r="A79" s="3">
        <v>43081</v>
      </c>
      <c r="B79" s="428" t="s">
        <v>18</v>
      </c>
      <c r="C79" s="435">
        <v>2</v>
      </c>
      <c r="D79" s="4">
        <v>4</v>
      </c>
      <c r="E79" s="434">
        <f t="shared" si="1"/>
        <v>2</v>
      </c>
      <c r="F79" s="435"/>
      <c r="G79" s="4"/>
      <c r="H79" s="434"/>
      <c r="I79" s="435"/>
      <c r="J79" s="4"/>
      <c r="K79" s="434"/>
      <c r="L79" s="431">
        <v>50</v>
      </c>
      <c r="M79" s="4">
        <v>50</v>
      </c>
      <c r="N79" s="5" t="s">
        <v>19</v>
      </c>
      <c r="O79" s="25">
        <v>1534</v>
      </c>
      <c r="P79" s="26" t="s">
        <v>21</v>
      </c>
      <c r="Q79" s="26"/>
    </row>
    <row r="80" spans="1:17">
      <c r="A80" s="3">
        <v>43084</v>
      </c>
      <c r="B80" s="428" t="s">
        <v>18</v>
      </c>
      <c r="C80" s="435">
        <v>9</v>
      </c>
      <c r="D80" s="4">
        <v>6</v>
      </c>
      <c r="E80" s="434">
        <f t="shared" si="1"/>
        <v>-3</v>
      </c>
      <c r="F80" s="435"/>
      <c r="G80" s="4"/>
      <c r="H80" s="434"/>
      <c r="I80" s="435"/>
      <c r="J80" s="4"/>
      <c r="K80" s="434"/>
      <c r="L80" s="431">
        <v>50</v>
      </c>
      <c r="M80" s="4">
        <v>50</v>
      </c>
      <c r="N80" s="5" t="s">
        <v>19</v>
      </c>
      <c r="O80" s="25">
        <v>1335</v>
      </c>
      <c r="P80" s="26" t="s">
        <v>21</v>
      </c>
      <c r="Q80" s="26"/>
    </row>
    <row r="81" spans="1:17">
      <c r="A81" s="3">
        <v>43087</v>
      </c>
      <c r="B81" s="428" t="s">
        <v>18</v>
      </c>
      <c r="C81" s="435">
        <v>2</v>
      </c>
      <c r="D81" s="4">
        <v>3</v>
      </c>
      <c r="E81" s="434">
        <f t="shared" si="1"/>
        <v>1</v>
      </c>
      <c r="F81" s="435"/>
      <c r="G81" s="4"/>
      <c r="H81" s="434"/>
      <c r="I81" s="435"/>
      <c r="J81" s="4"/>
      <c r="K81" s="434"/>
      <c r="L81" s="431">
        <v>50</v>
      </c>
      <c r="M81" s="4">
        <v>50</v>
      </c>
      <c r="N81" s="5" t="s">
        <v>19</v>
      </c>
      <c r="O81" s="25">
        <v>1159</v>
      </c>
      <c r="P81" s="26" t="s">
        <v>51</v>
      </c>
      <c r="Q81" s="26"/>
    </row>
    <row r="82" spans="1:17">
      <c r="A82" s="3">
        <v>43090</v>
      </c>
      <c r="B82" s="428" t="s">
        <v>18</v>
      </c>
      <c r="C82" s="435">
        <v>6</v>
      </c>
      <c r="D82" s="4">
        <v>2</v>
      </c>
      <c r="E82" s="434">
        <f t="shared" si="1"/>
        <v>-4</v>
      </c>
      <c r="F82" s="435"/>
      <c r="G82" s="4"/>
      <c r="H82" s="434"/>
      <c r="I82" s="435"/>
      <c r="J82" s="4"/>
      <c r="K82" s="434"/>
      <c r="L82" s="431">
        <v>50</v>
      </c>
      <c r="M82" s="4">
        <v>50</v>
      </c>
      <c r="N82" s="5" t="s">
        <v>19</v>
      </c>
      <c r="O82" s="25">
        <v>121</v>
      </c>
      <c r="P82" s="26" t="s">
        <v>52</v>
      </c>
      <c r="Q82" s="26"/>
    </row>
    <row r="83" spans="1:17">
      <c r="A83" s="3">
        <v>43096</v>
      </c>
      <c r="B83" s="428" t="s">
        <v>18</v>
      </c>
      <c r="C83" s="435">
        <v>6</v>
      </c>
      <c r="D83" s="4">
        <v>5</v>
      </c>
      <c r="E83" s="434">
        <f t="shared" si="1"/>
        <v>-1</v>
      </c>
      <c r="F83" s="435"/>
      <c r="G83" s="4"/>
      <c r="H83" s="434"/>
      <c r="I83" s="435"/>
      <c r="J83" s="4"/>
      <c r="K83" s="434"/>
      <c r="L83" s="431">
        <v>50</v>
      </c>
      <c r="M83" s="4">
        <v>50</v>
      </c>
      <c r="N83" s="5" t="s">
        <v>19</v>
      </c>
      <c r="O83" s="25">
        <v>1519</v>
      </c>
      <c r="P83" s="26" t="s">
        <v>21</v>
      </c>
      <c r="Q83" s="26"/>
    </row>
    <row r="84" spans="1:17">
      <c r="A84" s="3">
        <v>43101</v>
      </c>
      <c r="B84" s="428" t="s">
        <v>18</v>
      </c>
      <c r="C84" s="435">
        <v>7</v>
      </c>
      <c r="D84" s="4">
        <v>22</v>
      </c>
      <c r="E84" s="434">
        <f t="shared" si="1"/>
        <v>15</v>
      </c>
      <c r="F84" s="435"/>
      <c r="G84" s="4"/>
      <c r="H84" s="434"/>
      <c r="I84" s="435"/>
      <c r="J84" s="4"/>
      <c r="K84" s="434"/>
      <c r="L84" s="431">
        <v>50</v>
      </c>
      <c r="M84" s="4">
        <v>50</v>
      </c>
      <c r="N84" s="5" t="s">
        <v>19</v>
      </c>
      <c r="O84" s="25">
        <v>1428</v>
      </c>
      <c r="P84" s="26" t="s">
        <v>21</v>
      </c>
      <c r="Q84" s="26"/>
    </row>
    <row r="85" spans="1:17">
      <c r="A85" s="3">
        <v>43105</v>
      </c>
      <c r="B85" s="428" t="s">
        <v>18</v>
      </c>
      <c r="C85" s="435">
        <v>11</v>
      </c>
      <c r="D85" s="4">
        <v>52</v>
      </c>
      <c r="E85" s="434">
        <f t="shared" si="1"/>
        <v>41</v>
      </c>
      <c r="F85" s="435"/>
      <c r="G85" s="4"/>
      <c r="H85" s="434"/>
      <c r="I85" s="435"/>
      <c r="J85" s="4"/>
      <c r="K85" s="434"/>
      <c r="L85" s="431">
        <v>50</v>
      </c>
      <c r="M85" s="4">
        <v>50</v>
      </c>
      <c r="N85" s="5" t="s">
        <v>19</v>
      </c>
      <c r="O85" s="25">
        <v>1335</v>
      </c>
      <c r="P85" s="26" t="s">
        <v>21</v>
      </c>
      <c r="Q85" s="26"/>
    </row>
    <row r="86" spans="1:17">
      <c r="A86" s="3">
        <v>43112</v>
      </c>
      <c r="B86" s="428" t="s">
        <v>18</v>
      </c>
      <c r="C86" s="435">
        <v>12</v>
      </c>
      <c r="D86" s="4">
        <v>17</v>
      </c>
      <c r="E86" s="434">
        <f t="shared" si="1"/>
        <v>5</v>
      </c>
      <c r="F86" s="435"/>
      <c r="G86" s="4"/>
      <c r="H86" s="434"/>
      <c r="I86" s="435"/>
      <c r="J86" s="4"/>
      <c r="K86" s="434"/>
      <c r="L86" s="431">
        <v>50</v>
      </c>
      <c r="M86" s="4">
        <v>50</v>
      </c>
      <c r="N86" s="5" t="s">
        <v>19</v>
      </c>
      <c r="O86" s="25">
        <v>121</v>
      </c>
      <c r="P86" s="26" t="s">
        <v>53</v>
      </c>
      <c r="Q86" s="26"/>
    </row>
    <row r="87" spans="1:17">
      <c r="A87" s="3">
        <v>43117</v>
      </c>
      <c r="B87" s="428" t="s">
        <v>18</v>
      </c>
      <c r="C87" s="435">
        <v>15</v>
      </c>
      <c r="D87" s="4">
        <v>15</v>
      </c>
      <c r="E87" s="434">
        <f t="shared" si="1"/>
        <v>0</v>
      </c>
      <c r="F87" s="435"/>
      <c r="G87" s="4"/>
      <c r="H87" s="434"/>
      <c r="I87" s="435"/>
      <c r="J87" s="4"/>
      <c r="K87" s="434"/>
      <c r="L87" s="431">
        <v>50</v>
      </c>
      <c r="M87" s="4">
        <v>50</v>
      </c>
      <c r="N87" s="5" t="s">
        <v>19</v>
      </c>
      <c r="O87" s="25">
        <v>1428</v>
      </c>
      <c r="P87" s="26"/>
      <c r="Q87" s="26"/>
    </row>
    <row r="88" spans="1:17">
      <c r="A88" s="3">
        <v>43122</v>
      </c>
      <c r="B88" s="428" t="s">
        <v>18</v>
      </c>
      <c r="C88" s="435">
        <v>1</v>
      </c>
      <c r="D88" s="4">
        <v>11</v>
      </c>
      <c r="E88" s="434">
        <f t="shared" si="1"/>
        <v>10</v>
      </c>
      <c r="F88" s="435"/>
      <c r="G88" s="4"/>
      <c r="H88" s="434"/>
      <c r="I88" s="435"/>
      <c r="J88" s="4"/>
      <c r="K88" s="434"/>
      <c r="L88" s="431">
        <v>50</v>
      </c>
      <c r="M88" s="4">
        <v>50</v>
      </c>
      <c r="N88" s="5" t="s">
        <v>19</v>
      </c>
      <c r="O88" s="25">
        <v>1428</v>
      </c>
      <c r="P88" s="26"/>
      <c r="Q88" s="26"/>
    </row>
    <row r="89" spans="1:17">
      <c r="A89" s="3">
        <v>43125</v>
      </c>
      <c r="B89" s="428" t="s">
        <v>18</v>
      </c>
      <c r="C89" s="435">
        <v>29</v>
      </c>
      <c r="D89" s="4">
        <v>30</v>
      </c>
      <c r="E89" s="434">
        <f t="shared" si="1"/>
        <v>1</v>
      </c>
      <c r="F89" s="435"/>
      <c r="G89" s="4"/>
      <c r="H89" s="434"/>
      <c r="I89" s="435"/>
      <c r="J89" s="4"/>
      <c r="K89" s="434"/>
      <c r="L89" s="431">
        <v>50</v>
      </c>
      <c r="M89" s="4">
        <v>50</v>
      </c>
      <c r="N89" s="5" t="s">
        <v>19</v>
      </c>
      <c r="O89" s="25">
        <v>1428</v>
      </c>
      <c r="P89" s="26"/>
      <c r="Q89" s="26"/>
    </row>
    <row r="90" spans="1:17">
      <c r="A90" s="3">
        <v>43129</v>
      </c>
      <c r="B90" s="428" t="s">
        <v>18</v>
      </c>
      <c r="C90" s="435">
        <v>7</v>
      </c>
      <c r="D90" s="4">
        <v>7</v>
      </c>
      <c r="E90" s="434">
        <f t="shared" si="1"/>
        <v>0</v>
      </c>
      <c r="F90" s="435"/>
      <c r="G90" s="4"/>
      <c r="H90" s="434"/>
      <c r="I90" s="435"/>
      <c r="J90" s="4"/>
      <c r="K90" s="434"/>
      <c r="L90" s="431">
        <v>50</v>
      </c>
      <c r="M90" s="4">
        <v>50</v>
      </c>
      <c r="N90" s="5" t="s">
        <v>19</v>
      </c>
      <c r="O90" s="25">
        <v>1335</v>
      </c>
      <c r="P90" s="26"/>
      <c r="Q90" s="26"/>
    </row>
    <row r="91" spans="1:17">
      <c r="A91" s="3">
        <v>43132</v>
      </c>
      <c r="B91" s="428" t="s">
        <v>18</v>
      </c>
      <c r="C91" s="435">
        <v>1</v>
      </c>
      <c r="D91" s="4">
        <v>14</v>
      </c>
      <c r="E91" s="434">
        <f t="shared" si="1"/>
        <v>13</v>
      </c>
      <c r="F91" s="435"/>
      <c r="G91" s="4"/>
      <c r="H91" s="434"/>
      <c r="I91" s="435"/>
      <c r="J91" s="4"/>
      <c r="K91" s="434"/>
      <c r="L91" s="431">
        <v>50</v>
      </c>
      <c r="M91" s="4">
        <v>50</v>
      </c>
      <c r="N91" s="5" t="s">
        <v>19</v>
      </c>
      <c r="O91" s="25">
        <v>1335</v>
      </c>
      <c r="P91" s="26" t="s">
        <v>54</v>
      </c>
      <c r="Q91" s="26"/>
    </row>
    <row r="92" spans="1:17">
      <c r="A92" s="3">
        <v>43137</v>
      </c>
      <c r="B92" s="428" t="s">
        <v>18</v>
      </c>
      <c r="C92" s="435">
        <v>4</v>
      </c>
      <c r="D92" s="4">
        <v>8</v>
      </c>
      <c r="E92" s="434">
        <f t="shared" si="1"/>
        <v>4</v>
      </c>
      <c r="F92" s="435"/>
      <c r="G92" s="4"/>
      <c r="H92" s="434"/>
      <c r="I92" s="435"/>
      <c r="J92" s="4"/>
      <c r="K92" s="434"/>
      <c r="L92" s="431">
        <v>50</v>
      </c>
      <c r="M92" s="4">
        <v>50</v>
      </c>
      <c r="N92" s="5" t="s">
        <v>19</v>
      </c>
      <c r="O92" s="25">
        <v>102</v>
      </c>
      <c r="P92" s="26" t="s">
        <v>55</v>
      </c>
      <c r="Q92" s="26"/>
    </row>
    <row r="93" spans="1:17">
      <c r="A93" s="3">
        <v>43140</v>
      </c>
      <c r="B93" s="428" t="s">
        <v>18</v>
      </c>
      <c r="C93" s="435">
        <v>10</v>
      </c>
      <c r="D93" s="4">
        <v>19</v>
      </c>
      <c r="E93" s="434">
        <f t="shared" si="1"/>
        <v>9</v>
      </c>
      <c r="F93" s="435"/>
      <c r="G93" s="4"/>
      <c r="H93" s="434"/>
      <c r="I93" s="435"/>
      <c r="J93" s="4"/>
      <c r="K93" s="434"/>
      <c r="L93" s="431">
        <v>50</v>
      </c>
      <c r="M93" s="4">
        <v>50</v>
      </c>
      <c r="N93" s="5" t="s">
        <v>19</v>
      </c>
      <c r="O93" s="25">
        <v>102</v>
      </c>
      <c r="P93" s="26" t="s">
        <v>56</v>
      </c>
      <c r="Q93" s="26"/>
    </row>
    <row r="94" spans="1:17">
      <c r="A94" s="3">
        <v>43143</v>
      </c>
      <c r="B94" s="428" t="s">
        <v>18</v>
      </c>
      <c r="C94" s="435">
        <v>7</v>
      </c>
      <c r="D94" s="4">
        <v>6</v>
      </c>
      <c r="E94" s="434">
        <f t="shared" si="1"/>
        <v>-1</v>
      </c>
      <c r="F94" s="435"/>
      <c r="G94" s="4"/>
      <c r="H94" s="434"/>
      <c r="I94" s="435"/>
      <c r="J94" s="4"/>
      <c r="K94" s="434"/>
      <c r="L94" s="431">
        <v>50</v>
      </c>
      <c r="M94" s="4">
        <v>50</v>
      </c>
      <c r="N94" s="5" t="s">
        <v>19</v>
      </c>
      <c r="O94" s="25">
        <v>121</v>
      </c>
      <c r="P94" s="26"/>
      <c r="Q94" s="26"/>
    </row>
    <row r="95" spans="1:17">
      <c r="A95" s="3">
        <v>43147</v>
      </c>
      <c r="B95" s="428" t="s">
        <v>18</v>
      </c>
      <c r="C95" s="435">
        <v>8</v>
      </c>
      <c r="D95" s="4">
        <v>8</v>
      </c>
      <c r="E95" s="434">
        <f t="shared" si="1"/>
        <v>0</v>
      </c>
      <c r="F95" s="435"/>
      <c r="G95" s="4"/>
      <c r="H95" s="434"/>
      <c r="I95" s="435"/>
      <c r="J95" s="4"/>
      <c r="K95" s="434"/>
      <c r="L95" s="431">
        <v>50</v>
      </c>
      <c r="M95" s="4">
        <v>50</v>
      </c>
      <c r="N95" s="5" t="s">
        <v>19</v>
      </c>
      <c r="O95" s="25">
        <v>121</v>
      </c>
      <c r="P95" s="26" t="s">
        <v>57</v>
      </c>
      <c r="Q95" s="26"/>
    </row>
    <row r="96" spans="1:17">
      <c r="A96" s="3">
        <v>43151</v>
      </c>
      <c r="B96" s="428" t="s">
        <v>18</v>
      </c>
      <c r="C96" s="435">
        <v>8</v>
      </c>
      <c r="D96" s="4">
        <v>9</v>
      </c>
      <c r="E96" s="434">
        <f t="shared" si="1"/>
        <v>1</v>
      </c>
      <c r="F96" s="435"/>
      <c r="G96" s="4"/>
      <c r="H96" s="434"/>
      <c r="I96" s="435"/>
      <c r="J96" s="4"/>
      <c r="K96" s="434"/>
      <c r="L96" s="431">
        <v>50</v>
      </c>
      <c r="M96" s="4">
        <v>50</v>
      </c>
      <c r="N96" s="5" t="s">
        <v>19</v>
      </c>
      <c r="O96" s="25">
        <v>1159</v>
      </c>
      <c r="P96" s="26" t="s">
        <v>58</v>
      </c>
      <c r="Q96" s="26"/>
    </row>
    <row r="97" spans="1:17">
      <c r="A97" s="3">
        <v>43158</v>
      </c>
      <c r="B97" s="428" t="s">
        <v>18</v>
      </c>
      <c r="C97" s="435">
        <v>6</v>
      </c>
      <c r="D97" s="4">
        <v>13</v>
      </c>
      <c r="E97" s="434">
        <f t="shared" si="1"/>
        <v>7</v>
      </c>
      <c r="F97" s="435"/>
      <c r="G97" s="4"/>
      <c r="H97" s="434"/>
      <c r="I97" s="435"/>
      <c r="J97" s="4"/>
      <c r="K97" s="434"/>
      <c r="L97" s="431">
        <v>50</v>
      </c>
      <c r="M97" s="4">
        <v>50</v>
      </c>
      <c r="N97" s="5" t="s">
        <v>19</v>
      </c>
      <c r="O97" s="25" t="s">
        <v>59</v>
      </c>
      <c r="P97" s="26" t="s">
        <v>60</v>
      </c>
      <c r="Q97" s="26"/>
    </row>
    <row r="98" spans="1:17">
      <c r="A98" s="3">
        <v>43173</v>
      </c>
      <c r="B98" s="428" t="s">
        <v>18</v>
      </c>
      <c r="C98" s="435">
        <v>11</v>
      </c>
      <c r="D98" s="4">
        <v>13</v>
      </c>
      <c r="E98" s="434">
        <f t="shared" si="1"/>
        <v>2</v>
      </c>
      <c r="F98" s="435"/>
      <c r="G98" s="4"/>
      <c r="H98" s="434"/>
      <c r="I98" s="435"/>
      <c r="J98" s="4"/>
      <c r="K98" s="434"/>
      <c r="L98" s="431">
        <v>50</v>
      </c>
      <c r="M98" s="4">
        <v>50</v>
      </c>
      <c r="N98" s="5" t="s">
        <v>19</v>
      </c>
      <c r="O98" s="25">
        <v>1159</v>
      </c>
      <c r="P98" s="26" t="s">
        <v>61</v>
      </c>
      <c r="Q98" s="26"/>
    </row>
    <row r="99" spans="1:17">
      <c r="A99" s="3">
        <v>43202</v>
      </c>
      <c r="B99" s="428" t="s">
        <v>18</v>
      </c>
      <c r="C99" s="435">
        <v>13</v>
      </c>
      <c r="D99" s="4">
        <v>19</v>
      </c>
      <c r="E99" s="434">
        <f t="shared" si="1"/>
        <v>6</v>
      </c>
      <c r="F99" s="435"/>
      <c r="G99" s="4"/>
      <c r="H99" s="434"/>
      <c r="I99" s="435"/>
      <c r="J99" s="4"/>
      <c r="K99" s="434"/>
      <c r="L99" s="431">
        <v>50</v>
      </c>
      <c r="M99" s="4">
        <v>50</v>
      </c>
      <c r="N99" s="5" t="s">
        <v>19</v>
      </c>
      <c r="O99" s="25" t="s">
        <v>62</v>
      </c>
      <c r="P99" s="26" t="s">
        <v>61</v>
      </c>
      <c r="Q99" s="26"/>
    </row>
    <row r="100" spans="1:17">
      <c r="A100" s="3">
        <v>43208</v>
      </c>
      <c r="B100" s="428" t="s">
        <v>18</v>
      </c>
      <c r="C100" s="435">
        <v>10</v>
      </c>
      <c r="D100" s="4">
        <v>25</v>
      </c>
      <c r="E100" s="434">
        <f t="shared" si="1"/>
        <v>15</v>
      </c>
      <c r="F100" s="435"/>
      <c r="G100" s="4"/>
      <c r="H100" s="434"/>
      <c r="I100" s="435"/>
      <c r="J100" s="4"/>
      <c r="K100" s="434"/>
      <c r="L100" s="431">
        <v>50</v>
      </c>
      <c r="M100" s="4">
        <v>50</v>
      </c>
      <c r="N100" s="5" t="s">
        <v>19</v>
      </c>
      <c r="O100" s="25">
        <v>74</v>
      </c>
      <c r="P100" s="26" t="s">
        <v>63</v>
      </c>
      <c r="Q100" s="26"/>
    </row>
    <row r="101" spans="1:17">
      <c r="A101" s="3">
        <v>43215</v>
      </c>
      <c r="B101" s="428" t="s">
        <v>18</v>
      </c>
      <c r="C101" s="435">
        <v>25</v>
      </c>
      <c r="D101" s="4">
        <v>24</v>
      </c>
      <c r="E101" s="434">
        <f t="shared" si="1"/>
        <v>-1</v>
      </c>
      <c r="F101" s="435"/>
      <c r="G101" s="4"/>
      <c r="H101" s="434"/>
      <c r="I101" s="435"/>
      <c r="J101" s="4"/>
      <c r="K101" s="434"/>
      <c r="L101" s="431">
        <v>50</v>
      </c>
      <c r="M101" s="4">
        <v>50</v>
      </c>
      <c r="N101" s="5" t="s">
        <v>19</v>
      </c>
      <c r="O101" s="25">
        <v>74</v>
      </c>
      <c r="P101" s="26" t="s">
        <v>64</v>
      </c>
      <c r="Q101" s="26" t="s">
        <v>65</v>
      </c>
    </row>
    <row r="102" spans="1:17">
      <c r="A102" s="3">
        <v>43231</v>
      </c>
      <c r="B102" s="428" t="s">
        <v>18</v>
      </c>
      <c r="C102" s="435">
        <v>40</v>
      </c>
      <c r="D102" s="4">
        <v>45</v>
      </c>
      <c r="E102" s="434">
        <f t="shared" si="1"/>
        <v>5</v>
      </c>
      <c r="F102" s="435"/>
      <c r="G102" s="4"/>
      <c r="H102" s="434"/>
      <c r="I102" s="435"/>
      <c r="J102" s="4"/>
      <c r="K102" s="434"/>
      <c r="L102" s="431">
        <v>50</v>
      </c>
      <c r="M102" s="4">
        <v>50</v>
      </c>
      <c r="N102" s="5" t="s">
        <v>19</v>
      </c>
      <c r="O102" s="25">
        <v>74</v>
      </c>
      <c r="P102" s="26" t="s">
        <v>21</v>
      </c>
      <c r="Q102" s="26"/>
    </row>
    <row r="103" spans="1:17">
      <c r="A103" s="3">
        <v>43234</v>
      </c>
      <c r="B103" s="428" t="s">
        <v>18</v>
      </c>
      <c r="C103" s="435">
        <v>24</v>
      </c>
      <c r="D103" s="4">
        <v>29</v>
      </c>
      <c r="E103" s="434">
        <f t="shared" si="1"/>
        <v>5</v>
      </c>
      <c r="F103" s="435"/>
      <c r="G103" s="4"/>
      <c r="H103" s="434"/>
      <c r="I103" s="435"/>
      <c r="J103" s="4"/>
      <c r="K103" s="434"/>
      <c r="L103" s="431">
        <v>50</v>
      </c>
      <c r="M103" s="4">
        <v>50</v>
      </c>
      <c r="N103" s="5" t="s">
        <v>19</v>
      </c>
      <c r="O103" s="25">
        <v>1335</v>
      </c>
      <c r="P103" s="26" t="s">
        <v>66</v>
      </c>
      <c r="Q103" s="26"/>
    </row>
    <row r="104" spans="1:17">
      <c r="A104" s="3">
        <v>43241</v>
      </c>
      <c r="B104" s="428" t="s">
        <v>18</v>
      </c>
      <c r="C104" s="435">
        <v>21</v>
      </c>
      <c r="D104" s="4">
        <v>20</v>
      </c>
      <c r="E104" s="434">
        <f t="shared" si="1"/>
        <v>-1</v>
      </c>
      <c r="F104" s="435"/>
      <c r="G104" s="4"/>
      <c r="H104" s="434"/>
      <c r="I104" s="435"/>
      <c r="J104" s="4"/>
      <c r="K104" s="434"/>
      <c r="L104" s="431">
        <v>50</v>
      </c>
      <c r="M104" s="4">
        <v>50</v>
      </c>
      <c r="N104" s="5" t="s">
        <v>19</v>
      </c>
      <c r="O104" s="25">
        <v>102</v>
      </c>
      <c r="P104" s="26" t="s">
        <v>67</v>
      </c>
      <c r="Q104" s="26"/>
    </row>
    <row r="105" spans="1:17">
      <c r="A105" s="3">
        <v>43248</v>
      </c>
      <c r="B105" s="428" t="s">
        <v>18</v>
      </c>
      <c r="C105" s="435">
        <v>33</v>
      </c>
      <c r="D105" s="4">
        <v>33</v>
      </c>
      <c r="E105" s="434">
        <f t="shared" si="1"/>
        <v>0</v>
      </c>
      <c r="F105" s="435"/>
      <c r="G105" s="4"/>
      <c r="H105" s="434"/>
      <c r="I105" s="435"/>
      <c r="J105" s="4"/>
      <c r="K105" s="434"/>
      <c r="L105" s="431">
        <v>50</v>
      </c>
      <c r="M105" s="4">
        <v>50</v>
      </c>
      <c r="N105" s="5" t="s">
        <v>19</v>
      </c>
      <c r="O105" s="25">
        <v>1428</v>
      </c>
      <c r="P105" s="26" t="s">
        <v>21</v>
      </c>
      <c r="Q105" s="26"/>
    </row>
    <row r="106" spans="1:17">
      <c r="A106" s="3">
        <v>43252</v>
      </c>
      <c r="B106" s="428" t="s">
        <v>18</v>
      </c>
      <c r="C106" s="435">
        <v>7</v>
      </c>
      <c r="D106" s="4">
        <v>9</v>
      </c>
      <c r="E106" s="434">
        <f t="shared" si="1"/>
        <v>2</v>
      </c>
      <c r="F106" s="435"/>
      <c r="G106" s="4"/>
      <c r="H106" s="434"/>
      <c r="I106" s="435"/>
      <c r="J106" s="4"/>
      <c r="K106" s="434"/>
      <c r="L106" s="431">
        <v>50</v>
      </c>
      <c r="M106" s="4">
        <v>50</v>
      </c>
      <c r="N106" s="5" t="s">
        <v>19</v>
      </c>
      <c r="O106" s="25" t="s">
        <v>68</v>
      </c>
      <c r="P106" s="26" t="s">
        <v>21</v>
      </c>
      <c r="Q106" s="26"/>
    </row>
    <row r="107" spans="1:17">
      <c r="A107" s="3">
        <v>43256</v>
      </c>
      <c r="B107" s="428" t="s">
        <v>18</v>
      </c>
      <c r="C107" s="435">
        <v>2</v>
      </c>
      <c r="D107" s="4">
        <v>5</v>
      </c>
      <c r="E107" s="434">
        <f t="shared" si="1"/>
        <v>3</v>
      </c>
      <c r="F107" s="435"/>
      <c r="G107" s="4"/>
      <c r="H107" s="434"/>
      <c r="I107" s="435"/>
      <c r="J107" s="4"/>
      <c r="K107" s="434"/>
      <c r="L107" s="431">
        <v>50</v>
      </c>
      <c r="M107" s="4">
        <v>50</v>
      </c>
      <c r="N107" s="5" t="s">
        <v>19</v>
      </c>
      <c r="O107" s="25">
        <v>1335</v>
      </c>
      <c r="P107" s="26" t="s">
        <v>69</v>
      </c>
      <c r="Q107" s="26"/>
    </row>
    <row r="108" spans="1:17">
      <c r="A108" s="3">
        <v>43259</v>
      </c>
      <c r="B108" s="428" t="s">
        <v>18</v>
      </c>
      <c r="C108" s="435">
        <v>4</v>
      </c>
      <c r="D108" s="4">
        <v>4</v>
      </c>
      <c r="E108" s="434">
        <f t="shared" si="1"/>
        <v>0</v>
      </c>
      <c r="F108" s="435"/>
      <c r="G108" s="4"/>
      <c r="H108" s="434"/>
      <c r="I108" s="435"/>
      <c r="J108" s="4"/>
      <c r="K108" s="434"/>
      <c r="L108" s="431">
        <v>50</v>
      </c>
      <c r="M108" s="4">
        <v>50</v>
      </c>
      <c r="N108" s="5" t="s">
        <v>19</v>
      </c>
      <c r="O108" s="25">
        <v>1335</v>
      </c>
      <c r="P108" s="26" t="s">
        <v>70</v>
      </c>
      <c r="Q108" s="26"/>
    </row>
    <row r="109" spans="1:17">
      <c r="A109" s="3">
        <v>43287</v>
      </c>
      <c r="B109" s="428" t="s">
        <v>18</v>
      </c>
      <c r="C109" s="435">
        <v>47</v>
      </c>
      <c r="D109" s="4">
        <v>31</v>
      </c>
      <c r="E109" s="434">
        <f t="shared" si="1"/>
        <v>-16</v>
      </c>
      <c r="F109" s="435"/>
      <c r="G109" s="4"/>
      <c r="H109" s="434"/>
      <c r="I109" s="435"/>
      <c r="J109" s="4"/>
      <c r="K109" s="434"/>
      <c r="L109" s="431">
        <v>50</v>
      </c>
      <c r="M109" s="4">
        <v>50</v>
      </c>
      <c r="N109" s="5" t="s">
        <v>19</v>
      </c>
      <c r="O109" s="25">
        <v>1335</v>
      </c>
      <c r="P109" s="26" t="s">
        <v>71</v>
      </c>
      <c r="Q109" s="26"/>
    </row>
    <row r="110" spans="1:17">
      <c r="A110" s="3">
        <v>43292</v>
      </c>
      <c r="B110" s="428" t="s">
        <v>18</v>
      </c>
      <c r="C110" s="435">
        <v>6</v>
      </c>
      <c r="D110" s="4">
        <v>10</v>
      </c>
      <c r="E110" s="434">
        <f t="shared" si="1"/>
        <v>4</v>
      </c>
      <c r="F110" s="435"/>
      <c r="G110" s="4"/>
      <c r="H110" s="434"/>
      <c r="I110" s="435"/>
      <c r="J110" s="4"/>
      <c r="K110" s="434"/>
      <c r="L110" s="431">
        <v>50</v>
      </c>
      <c r="M110" s="4">
        <v>50</v>
      </c>
      <c r="N110" s="5" t="s">
        <v>19</v>
      </c>
      <c r="O110" s="25">
        <v>1335</v>
      </c>
      <c r="P110" s="26" t="s">
        <v>72</v>
      </c>
      <c r="Q110" s="26"/>
    </row>
    <row r="111" spans="1:17">
      <c r="A111" s="3">
        <v>43302</v>
      </c>
      <c r="B111" s="428" t="s">
        <v>18</v>
      </c>
      <c r="C111" s="435">
        <v>59</v>
      </c>
      <c r="D111" s="4">
        <v>72</v>
      </c>
      <c r="E111" s="434">
        <f t="shared" si="1"/>
        <v>13</v>
      </c>
      <c r="F111" s="435"/>
      <c r="G111" s="4"/>
      <c r="H111" s="434"/>
      <c r="I111" s="435"/>
      <c r="J111" s="4"/>
      <c r="K111" s="434"/>
      <c r="L111" s="431">
        <v>50</v>
      </c>
      <c r="M111" s="4">
        <v>50</v>
      </c>
      <c r="N111" s="5" t="s">
        <v>19</v>
      </c>
      <c r="O111" s="25">
        <v>1335</v>
      </c>
      <c r="P111" s="26" t="s">
        <v>73</v>
      </c>
      <c r="Q111" s="26"/>
    </row>
    <row r="112" spans="1:17">
      <c r="A112" s="3">
        <v>43318</v>
      </c>
      <c r="B112" s="428" t="s">
        <v>18</v>
      </c>
      <c r="C112" s="435">
        <v>3</v>
      </c>
      <c r="D112" s="4">
        <v>7</v>
      </c>
      <c r="E112" s="434">
        <f t="shared" si="1"/>
        <v>4</v>
      </c>
      <c r="F112" s="435"/>
      <c r="G112" s="4"/>
      <c r="H112" s="434"/>
      <c r="I112" s="435"/>
      <c r="J112" s="4"/>
      <c r="K112" s="434"/>
      <c r="L112" s="431">
        <v>50</v>
      </c>
      <c r="M112" s="4">
        <v>50</v>
      </c>
      <c r="N112" s="5" t="s">
        <v>19</v>
      </c>
      <c r="O112" s="25">
        <v>1340</v>
      </c>
      <c r="P112" s="26" t="s">
        <v>74</v>
      </c>
      <c r="Q112" s="26"/>
    </row>
    <row r="113" spans="1:17">
      <c r="A113" s="3">
        <v>43322</v>
      </c>
      <c r="B113" s="428" t="s">
        <v>18</v>
      </c>
      <c r="C113" s="435">
        <v>33</v>
      </c>
      <c r="D113" s="4">
        <v>49</v>
      </c>
      <c r="E113" s="434">
        <f t="shared" si="1"/>
        <v>16</v>
      </c>
      <c r="F113" s="435"/>
      <c r="G113" s="4"/>
      <c r="H113" s="434"/>
      <c r="I113" s="435"/>
      <c r="J113" s="4"/>
      <c r="K113" s="434"/>
      <c r="L113" s="431">
        <v>50</v>
      </c>
      <c r="M113" s="4">
        <v>50</v>
      </c>
      <c r="N113" s="5" t="s">
        <v>19</v>
      </c>
      <c r="O113" s="25">
        <v>1428</v>
      </c>
      <c r="P113" s="26" t="s">
        <v>21</v>
      </c>
      <c r="Q113" s="26"/>
    </row>
    <row r="114" spans="1:17">
      <c r="A114" s="3">
        <v>43328</v>
      </c>
      <c r="B114" s="428" t="s">
        <v>18</v>
      </c>
      <c r="C114" s="435">
        <v>13</v>
      </c>
      <c r="D114" s="4">
        <v>19</v>
      </c>
      <c r="E114" s="434">
        <f t="shared" si="1"/>
        <v>6</v>
      </c>
      <c r="F114" s="435"/>
      <c r="G114" s="4"/>
      <c r="H114" s="434"/>
      <c r="I114" s="435"/>
      <c r="J114" s="4"/>
      <c r="K114" s="434"/>
      <c r="L114" s="431">
        <v>50</v>
      </c>
      <c r="M114" s="4">
        <v>50</v>
      </c>
      <c r="N114" s="5" t="s">
        <v>19</v>
      </c>
      <c r="O114" s="25">
        <v>1335</v>
      </c>
      <c r="P114" s="26" t="s">
        <v>83</v>
      </c>
      <c r="Q114" s="26"/>
    </row>
    <row r="115" spans="1:17">
      <c r="A115" s="3">
        <v>43334</v>
      </c>
      <c r="B115" s="428" t="s">
        <v>18</v>
      </c>
      <c r="C115" s="435">
        <v>9</v>
      </c>
      <c r="D115" s="4">
        <v>14</v>
      </c>
      <c r="E115" s="434">
        <f t="shared" si="1"/>
        <v>5</v>
      </c>
      <c r="F115" s="435"/>
      <c r="G115" s="4"/>
      <c r="H115" s="434"/>
      <c r="I115" s="435"/>
      <c r="J115" s="4"/>
      <c r="K115" s="434"/>
      <c r="L115" s="431">
        <v>50</v>
      </c>
      <c r="M115" s="4">
        <v>50</v>
      </c>
      <c r="N115" s="5" t="s">
        <v>19</v>
      </c>
      <c r="O115" s="25">
        <v>1400</v>
      </c>
      <c r="P115" s="26" t="s">
        <v>75</v>
      </c>
      <c r="Q115" s="26"/>
    </row>
    <row r="116" spans="1:17">
      <c r="A116" s="3">
        <v>43339</v>
      </c>
      <c r="B116" s="428" t="s">
        <v>18</v>
      </c>
      <c r="C116" s="435">
        <v>25</v>
      </c>
      <c r="D116" s="4">
        <v>41</v>
      </c>
      <c r="E116" s="434">
        <f t="shared" si="1"/>
        <v>16</v>
      </c>
      <c r="F116" s="435"/>
      <c r="G116" s="4"/>
      <c r="H116" s="434"/>
      <c r="I116" s="435"/>
      <c r="J116" s="4"/>
      <c r="K116" s="434"/>
      <c r="L116" s="431">
        <v>50</v>
      </c>
      <c r="M116" s="4">
        <v>50</v>
      </c>
      <c r="N116" s="5" t="s">
        <v>19</v>
      </c>
      <c r="O116" s="25">
        <v>1519</v>
      </c>
      <c r="P116" s="26"/>
      <c r="Q116" s="26"/>
    </row>
    <row r="117" spans="1:17">
      <c r="A117" s="3">
        <v>43343</v>
      </c>
      <c r="B117" s="428" t="s">
        <v>18</v>
      </c>
      <c r="C117" s="435">
        <v>25</v>
      </c>
      <c r="D117" s="4">
        <v>31</v>
      </c>
      <c r="E117" s="434">
        <f t="shared" si="1"/>
        <v>6</v>
      </c>
      <c r="F117" s="435"/>
      <c r="G117" s="4"/>
      <c r="H117" s="434"/>
      <c r="I117" s="435"/>
      <c r="J117" s="4"/>
      <c r="K117" s="434"/>
      <c r="L117" s="431">
        <v>50</v>
      </c>
      <c r="M117" s="4">
        <v>50</v>
      </c>
      <c r="N117" s="5" t="s">
        <v>19</v>
      </c>
      <c r="O117" s="25">
        <v>121</v>
      </c>
      <c r="P117" s="26" t="s">
        <v>84</v>
      </c>
      <c r="Q117" s="26"/>
    </row>
    <row r="118" spans="1:17">
      <c r="A118" s="3">
        <v>43349</v>
      </c>
      <c r="B118" s="428" t="s">
        <v>18</v>
      </c>
      <c r="C118" s="435">
        <v>36</v>
      </c>
      <c r="D118" s="4">
        <v>44</v>
      </c>
      <c r="E118" s="434">
        <f t="shared" si="1"/>
        <v>8</v>
      </c>
      <c r="F118" s="435"/>
      <c r="G118" s="4"/>
      <c r="H118" s="434"/>
      <c r="I118" s="435"/>
      <c r="J118" s="4"/>
      <c r="K118" s="434"/>
      <c r="L118" s="431">
        <v>50</v>
      </c>
      <c r="M118" s="4">
        <v>50</v>
      </c>
      <c r="N118" s="5" t="s">
        <v>19</v>
      </c>
      <c r="O118" s="25">
        <v>74</v>
      </c>
      <c r="P118" s="26"/>
      <c r="Q118" s="26"/>
    </row>
    <row r="119" spans="1:17">
      <c r="A119" s="3">
        <v>43353</v>
      </c>
      <c r="B119" s="428" t="s">
        <v>18</v>
      </c>
      <c r="C119" s="435">
        <v>33</v>
      </c>
      <c r="D119" s="4">
        <v>26</v>
      </c>
      <c r="E119" s="434">
        <f t="shared" si="1"/>
        <v>-7</v>
      </c>
      <c r="F119" s="435"/>
      <c r="G119" s="4"/>
      <c r="H119" s="434"/>
      <c r="I119" s="435"/>
      <c r="J119" s="4"/>
      <c r="K119" s="434"/>
      <c r="L119" s="431">
        <v>50</v>
      </c>
      <c r="M119" s="4">
        <v>50</v>
      </c>
      <c r="N119" s="5" t="s">
        <v>19</v>
      </c>
      <c r="O119" s="25">
        <v>1335</v>
      </c>
      <c r="P119" s="26" t="s">
        <v>85</v>
      </c>
      <c r="Q119" s="26"/>
    </row>
    <row r="120" spans="1:17">
      <c r="A120" s="3">
        <v>43357</v>
      </c>
      <c r="B120" s="428" t="s">
        <v>18</v>
      </c>
      <c r="C120" s="435">
        <v>14</v>
      </c>
      <c r="D120" s="4">
        <v>30</v>
      </c>
      <c r="E120" s="434">
        <f t="shared" si="1"/>
        <v>16</v>
      </c>
      <c r="F120" s="435"/>
      <c r="G120" s="4"/>
      <c r="H120" s="434"/>
      <c r="I120" s="435"/>
      <c r="J120" s="4"/>
      <c r="K120" s="434"/>
      <c r="L120" s="431">
        <v>50</v>
      </c>
      <c r="M120" s="4">
        <v>50</v>
      </c>
      <c r="N120" s="5" t="s">
        <v>19</v>
      </c>
      <c r="O120" s="25">
        <v>1335</v>
      </c>
      <c r="P120" s="26"/>
      <c r="Q120" s="26"/>
    </row>
    <row r="121" spans="1:17">
      <c r="A121" s="3">
        <v>43362</v>
      </c>
      <c r="B121" s="428" t="s">
        <v>18</v>
      </c>
      <c r="C121" s="435">
        <v>58</v>
      </c>
      <c r="D121" s="4">
        <v>66</v>
      </c>
      <c r="E121" s="434">
        <f t="shared" si="1"/>
        <v>8</v>
      </c>
      <c r="F121" s="435"/>
      <c r="G121" s="4"/>
      <c r="H121" s="434"/>
      <c r="I121" s="435"/>
      <c r="J121" s="4"/>
      <c r="K121" s="434"/>
      <c r="L121" s="431">
        <v>50</v>
      </c>
      <c r="M121" s="4">
        <v>50</v>
      </c>
      <c r="N121" s="5" t="s">
        <v>19</v>
      </c>
      <c r="O121" s="25">
        <v>74</v>
      </c>
      <c r="P121" s="26"/>
      <c r="Q121" s="26"/>
    </row>
    <row r="122" spans="1:17">
      <c r="A122" s="3">
        <v>43367</v>
      </c>
      <c r="B122" s="428" t="s">
        <v>18</v>
      </c>
      <c r="C122" s="435">
        <v>42</v>
      </c>
      <c r="D122" s="4">
        <v>43</v>
      </c>
      <c r="E122" s="434">
        <f t="shared" si="1"/>
        <v>1</v>
      </c>
      <c r="F122" s="435"/>
      <c r="G122" s="4"/>
      <c r="H122" s="434"/>
      <c r="I122" s="435"/>
      <c r="J122" s="4"/>
      <c r="K122" s="434"/>
      <c r="L122" s="431">
        <v>50</v>
      </c>
      <c r="M122" s="4">
        <v>50</v>
      </c>
      <c r="N122" s="5" t="s">
        <v>19</v>
      </c>
      <c r="O122" s="25">
        <v>74</v>
      </c>
      <c r="P122" s="26"/>
      <c r="Q122" s="26"/>
    </row>
    <row r="123" spans="1:17">
      <c r="A123" s="3">
        <v>43371</v>
      </c>
      <c r="B123" s="428" t="s">
        <v>18</v>
      </c>
      <c r="C123" s="435">
        <v>11</v>
      </c>
      <c r="D123" s="4">
        <v>11</v>
      </c>
      <c r="E123" s="434">
        <f t="shared" si="1"/>
        <v>0</v>
      </c>
      <c r="F123" s="435"/>
      <c r="G123" s="4"/>
      <c r="H123" s="434"/>
      <c r="I123" s="435"/>
      <c r="J123" s="4"/>
      <c r="K123" s="434"/>
      <c r="L123" s="431">
        <v>50</v>
      </c>
      <c r="M123" s="4">
        <v>50</v>
      </c>
      <c r="N123" s="5" t="s">
        <v>19</v>
      </c>
      <c r="O123" s="25">
        <v>1340</v>
      </c>
      <c r="P123" s="26"/>
      <c r="Q123" s="26"/>
    </row>
    <row r="124" spans="1:17">
      <c r="A124" s="3">
        <v>43397</v>
      </c>
      <c r="B124" s="428" t="s">
        <v>18</v>
      </c>
      <c r="C124" s="435">
        <v>28</v>
      </c>
      <c r="D124" s="4">
        <v>37</v>
      </c>
      <c r="E124" s="434">
        <f t="shared" si="1"/>
        <v>9</v>
      </c>
      <c r="F124" s="435"/>
      <c r="G124" s="4"/>
      <c r="H124" s="434"/>
      <c r="I124" s="435"/>
      <c r="J124" s="4"/>
      <c r="K124" s="434"/>
      <c r="L124" s="431">
        <v>50</v>
      </c>
      <c r="M124" s="4">
        <v>50</v>
      </c>
      <c r="N124" s="5" t="s">
        <v>19</v>
      </c>
      <c r="O124" s="25">
        <v>1159</v>
      </c>
      <c r="P124" s="26" t="s">
        <v>86</v>
      </c>
      <c r="Q124" s="26"/>
    </row>
    <row r="125" spans="1:17">
      <c r="A125" s="3">
        <v>43412</v>
      </c>
      <c r="B125" s="428" t="s">
        <v>18</v>
      </c>
      <c r="C125" s="435">
        <v>43</v>
      </c>
      <c r="D125" s="4">
        <v>47</v>
      </c>
      <c r="E125" s="434">
        <f t="shared" si="1"/>
        <v>4</v>
      </c>
      <c r="F125" s="435"/>
      <c r="G125" s="4"/>
      <c r="H125" s="434"/>
      <c r="I125" s="435"/>
      <c r="J125" s="4"/>
      <c r="K125" s="434"/>
      <c r="L125" s="431">
        <v>50</v>
      </c>
      <c r="M125" s="4">
        <v>50</v>
      </c>
      <c r="N125" s="5" t="s">
        <v>19</v>
      </c>
      <c r="O125" s="25">
        <v>1335</v>
      </c>
      <c r="P125" s="26" t="s">
        <v>87</v>
      </c>
      <c r="Q125" s="26"/>
    </row>
    <row r="126" spans="1:17">
      <c r="A126" s="3">
        <v>43453</v>
      </c>
      <c r="B126" s="428" t="s">
        <v>18</v>
      </c>
      <c r="C126" s="435">
        <v>13</v>
      </c>
      <c r="D126" s="4">
        <v>12</v>
      </c>
      <c r="E126" s="434">
        <f t="shared" si="1"/>
        <v>-1</v>
      </c>
      <c r="F126" s="435"/>
      <c r="G126" s="4"/>
      <c r="H126" s="434"/>
      <c r="I126" s="435"/>
      <c r="J126" s="4"/>
      <c r="K126" s="434"/>
      <c r="L126" s="431">
        <v>50</v>
      </c>
      <c r="M126" s="4">
        <v>50</v>
      </c>
      <c r="N126" s="5" t="s">
        <v>19</v>
      </c>
      <c r="O126" s="25">
        <v>1335</v>
      </c>
      <c r="P126" s="26" t="s">
        <v>88</v>
      </c>
      <c r="Q126" s="26"/>
    </row>
    <row r="127" spans="1:17">
      <c r="A127" s="3">
        <v>43467</v>
      </c>
      <c r="B127" s="428" t="s">
        <v>18</v>
      </c>
      <c r="C127" s="435">
        <v>30</v>
      </c>
      <c r="D127" s="4">
        <v>34</v>
      </c>
      <c r="E127" s="434">
        <f t="shared" si="1"/>
        <v>4</v>
      </c>
      <c r="F127" s="435"/>
      <c r="G127" s="4"/>
      <c r="H127" s="434"/>
      <c r="I127" s="435"/>
      <c r="J127" s="4"/>
      <c r="K127" s="434"/>
      <c r="L127" s="431">
        <v>50</v>
      </c>
      <c r="M127" s="4">
        <v>50</v>
      </c>
      <c r="N127" s="5" t="str">
        <f t="shared" ref="N127:N190" si="2">IF(E127="","",IF(E127&lt;L127,"Pass","Fail"))</f>
        <v>Pass</v>
      </c>
      <c r="O127" s="25">
        <v>1335</v>
      </c>
      <c r="P127" s="26" t="s">
        <v>89</v>
      </c>
      <c r="Q127" s="26"/>
    </row>
    <row r="128" spans="1:17" customFormat="1" ht="12.75" customHeight="1">
      <c r="A128" s="3">
        <v>43476</v>
      </c>
      <c r="B128" s="428" t="s">
        <v>18</v>
      </c>
      <c r="C128" s="435">
        <v>29</v>
      </c>
      <c r="D128" s="4">
        <v>27</v>
      </c>
      <c r="E128" s="434">
        <f t="shared" si="1"/>
        <v>-2</v>
      </c>
      <c r="F128" s="435"/>
      <c r="G128" s="4"/>
      <c r="H128" s="434"/>
      <c r="I128" s="435"/>
      <c r="J128" s="4"/>
      <c r="K128" s="434"/>
      <c r="L128" s="431">
        <v>50</v>
      </c>
      <c r="M128" s="4">
        <v>50</v>
      </c>
      <c r="N128" s="5" t="str">
        <f t="shared" si="2"/>
        <v>Pass</v>
      </c>
      <c r="O128" s="4">
        <v>74</v>
      </c>
      <c r="P128" s="4"/>
      <c r="Q128" s="4"/>
    </row>
    <row r="129" spans="1:17" customFormat="1" ht="12.75" customHeight="1">
      <c r="A129" s="3">
        <v>43476</v>
      </c>
      <c r="B129" s="428" t="s">
        <v>18</v>
      </c>
      <c r="C129" s="435">
        <v>6</v>
      </c>
      <c r="D129" s="4">
        <v>16</v>
      </c>
      <c r="E129" s="434">
        <f t="shared" si="1"/>
        <v>10</v>
      </c>
      <c r="F129" s="435"/>
      <c r="G129" s="4"/>
      <c r="H129" s="434"/>
      <c r="I129" s="435"/>
      <c r="J129" s="4"/>
      <c r="K129" s="434"/>
      <c r="L129" s="431">
        <v>50</v>
      </c>
      <c r="M129" s="4">
        <v>50</v>
      </c>
      <c r="N129" s="5" t="str">
        <f t="shared" si="2"/>
        <v>Pass</v>
      </c>
      <c r="O129" s="4">
        <v>1340</v>
      </c>
      <c r="P129" s="4"/>
      <c r="Q129" s="4"/>
    </row>
    <row r="130" spans="1:17" customFormat="1" ht="12.75" customHeight="1">
      <c r="A130" s="3">
        <v>43480</v>
      </c>
      <c r="B130" s="428" t="s">
        <v>18</v>
      </c>
      <c r="C130" s="435">
        <v>50</v>
      </c>
      <c r="D130" s="4">
        <v>33</v>
      </c>
      <c r="E130" s="434">
        <f t="shared" si="1"/>
        <v>-17</v>
      </c>
      <c r="F130" s="435"/>
      <c r="G130" s="4"/>
      <c r="H130" s="434"/>
      <c r="I130" s="435"/>
      <c r="J130" s="4"/>
      <c r="K130" s="434"/>
      <c r="L130" s="431">
        <v>50</v>
      </c>
      <c r="M130" s="4">
        <v>50</v>
      </c>
      <c r="N130" s="5" t="str">
        <f t="shared" si="2"/>
        <v>Pass</v>
      </c>
      <c r="O130" s="4">
        <v>1340</v>
      </c>
      <c r="P130" s="4"/>
      <c r="Q130" s="4"/>
    </row>
    <row r="131" spans="1:17" customFormat="1" ht="12.75" customHeight="1">
      <c r="A131" s="3">
        <v>43486</v>
      </c>
      <c r="B131" s="428" t="s">
        <v>18</v>
      </c>
      <c r="C131" s="435">
        <v>6</v>
      </c>
      <c r="D131" s="4">
        <v>17</v>
      </c>
      <c r="E131" s="434">
        <f t="shared" si="1"/>
        <v>11</v>
      </c>
      <c r="F131" s="435"/>
      <c r="G131" s="4"/>
      <c r="H131" s="434"/>
      <c r="I131" s="435"/>
      <c r="J131" s="4"/>
      <c r="K131" s="434"/>
      <c r="L131" s="431">
        <v>50</v>
      </c>
      <c r="M131" s="4">
        <v>50</v>
      </c>
      <c r="N131" s="5" t="str">
        <f t="shared" si="2"/>
        <v>Pass</v>
      </c>
      <c r="O131" s="4">
        <v>1428</v>
      </c>
      <c r="P131" s="4"/>
      <c r="Q131" s="4"/>
    </row>
    <row r="132" spans="1:17" customFormat="1" ht="12.75" customHeight="1">
      <c r="A132" s="3">
        <v>43494</v>
      </c>
      <c r="B132" s="428" t="s">
        <v>18</v>
      </c>
      <c r="C132" s="435">
        <v>9</v>
      </c>
      <c r="D132" s="4">
        <v>9</v>
      </c>
      <c r="E132" s="434">
        <f t="shared" si="1"/>
        <v>0</v>
      </c>
      <c r="F132" s="435"/>
      <c r="G132" s="4"/>
      <c r="H132" s="434"/>
      <c r="I132" s="435"/>
      <c r="J132" s="4"/>
      <c r="K132" s="434"/>
      <c r="L132" s="431">
        <v>50</v>
      </c>
      <c r="M132" s="4">
        <v>50</v>
      </c>
      <c r="N132" s="5" t="str">
        <f t="shared" si="2"/>
        <v>Pass</v>
      </c>
      <c r="O132" s="4">
        <v>1159</v>
      </c>
      <c r="P132" s="4" t="s">
        <v>158</v>
      </c>
      <c r="Q132" s="4"/>
    </row>
    <row r="133" spans="1:17" customFormat="1" ht="12.75" customHeight="1">
      <c r="A133" s="3">
        <v>43507</v>
      </c>
      <c r="B133" s="428" t="s">
        <v>18</v>
      </c>
      <c r="C133" s="435">
        <v>19</v>
      </c>
      <c r="D133" s="4">
        <v>18</v>
      </c>
      <c r="E133" s="434">
        <f t="shared" si="1"/>
        <v>-1</v>
      </c>
      <c r="F133" s="435"/>
      <c r="G133" s="4"/>
      <c r="H133" s="434"/>
      <c r="I133" s="435"/>
      <c r="J133" s="4"/>
      <c r="K133" s="434"/>
      <c r="L133" s="431">
        <v>50</v>
      </c>
      <c r="M133" s="4">
        <v>50</v>
      </c>
      <c r="N133" s="5" t="str">
        <f t="shared" si="2"/>
        <v>Pass</v>
      </c>
      <c r="O133" s="4">
        <v>1159</v>
      </c>
      <c r="P133" s="4" t="s">
        <v>159</v>
      </c>
      <c r="Q133" s="4"/>
    </row>
    <row r="134" spans="1:17" customFormat="1" ht="12.75" customHeight="1">
      <c r="A134" s="3">
        <v>43510</v>
      </c>
      <c r="B134" s="428" t="s">
        <v>18</v>
      </c>
      <c r="C134" s="435">
        <v>26</v>
      </c>
      <c r="D134" s="4">
        <v>23</v>
      </c>
      <c r="E134" s="434">
        <f t="shared" si="1"/>
        <v>-3</v>
      </c>
      <c r="F134" s="435"/>
      <c r="G134" s="4"/>
      <c r="H134" s="434"/>
      <c r="I134" s="435"/>
      <c r="J134" s="4"/>
      <c r="K134" s="434"/>
      <c r="L134" s="431">
        <v>50</v>
      </c>
      <c r="M134" s="4">
        <v>50</v>
      </c>
      <c r="N134" s="5" t="str">
        <f t="shared" si="2"/>
        <v>Pass</v>
      </c>
      <c r="O134" s="4">
        <v>121</v>
      </c>
      <c r="P134" s="4"/>
      <c r="Q134" s="4"/>
    </row>
    <row r="135" spans="1:17" customFormat="1" ht="12.75" customHeight="1">
      <c r="A135" s="3">
        <v>43514</v>
      </c>
      <c r="B135" s="428" t="s">
        <v>18</v>
      </c>
      <c r="C135" s="435">
        <v>8</v>
      </c>
      <c r="D135" s="4">
        <v>13</v>
      </c>
      <c r="E135" s="434">
        <f t="shared" si="1"/>
        <v>5</v>
      </c>
      <c r="F135" s="435"/>
      <c r="G135" s="4"/>
      <c r="H135" s="434"/>
      <c r="I135" s="435"/>
      <c r="J135" s="4"/>
      <c r="K135" s="434"/>
      <c r="L135" s="431">
        <v>50</v>
      </c>
      <c r="M135" s="4">
        <v>50</v>
      </c>
      <c r="N135" s="5" t="str">
        <f t="shared" si="2"/>
        <v>Pass</v>
      </c>
      <c r="O135" s="4">
        <v>74</v>
      </c>
      <c r="P135" s="4"/>
      <c r="Q135" s="4"/>
    </row>
    <row r="136" spans="1:17" customFormat="1" ht="12.75" customHeight="1">
      <c r="A136" s="3">
        <v>43517</v>
      </c>
      <c r="B136" s="428" t="s">
        <v>18</v>
      </c>
      <c r="C136" s="435">
        <v>14</v>
      </c>
      <c r="D136" s="4">
        <v>19</v>
      </c>
      <c r="E136" s="434">
        <f t="shared" si="1"/>
        <v>5</v>
      </c>
      <c r="F136" s="435"/>
      <c r="G136" s="4"/>
      <c r="H136" s="434"/>
      <c r="I136" s="435"/>
      <c r="J136" s="4"/>
      <c r="K136" s="434"/>
      <c r="L136" s="431">
        <v>50</v>
      </c>
      <c r="M136" s="4">
        <v>50</v>
      </c>
      <c r="N136" s="5" t="str">
        <f t="shared" si="2"/>
        <v>Pass</v>
      </c>
      <c r="O136" s="4">
        <v>1428</v>
      </c>
      <c r="P136" s="4"/>
      <c r="Q136" s="4"/>
    </row>
    <row r="137" spans="1:17" customFormat="1" ht="12.75" customHeight="1">
      <c r="A137" s="3">
        <v>43521</v>
      </c>
      <c r="B137" s="428" t="s">
        <v>18</v>
      </c>
      <c r="C137" s="435">
        <v>25</v>
      </c>
      <c r="D137" s="4">
        <v>25</v>
      </c>
      <c r="E137" s="434">
        <f t="shared" si="1"/>
        <v>0</v>
      </c>
      <c r="F137" s="435"/>
      <c r="G137" s="4"/>
      <c r="H137" s="434"/>
      <c r="I137" s="435"/>
      <c r="J137" s="4"/>
      <c r="K137" s="434"/>
      <c r="L137" s="431">
        <v>50</v>
      </c>
      <c r="M137" s="4">
        <v>50</v>
      </c>
      <c r="N137" s="5" t="str">
        <f t="shared" si="2"/>
        <v>Pass</v>
      </c>
      <c r="O137" s="4">
        <v>121</v>
      </c>
      <c r="P137" s="4"/>
      <c r="Q137" s="4"/>
    </row>
    <row r="138" spans="1:17" customFormat="1" ht="12.75" customHeight="1">
      <c r="A138" s="3">
        <v>43524</v>
      </c>
      <c r="B138" s="428" t="s">
        <v>18</v>
      </c>
      <c r="C138" s="435">
        <v>23</v>
      </c>
      <c r="D138" s="4">
        <v>21</v>
      </c>
      <c r="E138" s="434">
        <f t="shared" si="1"/>
        <v>-2</v>
      </c>
      <c r="F138" s="435"/>
      <c r="G138" s="4"/>
      <c r="H138" s="434"/>
      <c r="I138" s="435"/>
      <c r="J138" s="4"/>
      <c r="K138" s="434"/>
      <c r="L138" s="431">
        <v>50</v>
      </c>
      <c r="M138" s="4">
        <v>50</v>
      </c>
      <c r="N138" s="5" t="str">
        <f t="shared" si="2"/>
        <v>Pass</v>
      </c>
      <c r="O138" s="4" t="s">
        <v>130</v>
      </c>
      <c r="P138" s="4" t="s">
        <v>160</v>
      </c>
      <c r="Q138" s="4"/>
    </row>
    <row r="139" spans="1:17" customFormat="1" ht="12.75" customHeight="1">
      <c r="A139" s="3">
        <v>43528</v>
      </c>
      <c r="B139" s="428" t="s">
        <v>18</v>
      </c>
      <c r="C139" s="435">
        <v>24</v>
      </c>
      <c r="D139" s="4">
        <v>24</v>
      </c>
      <c r="E139" s="434">
        <f t="shared" ref="E139:E202" si="3">IF(D139="","",(D139-C139))</f>
        <v>0</v>
      </c>
      <c r="F139" s="435"/>
      <c r="G139" s="4"/>
      <c r="H139" s="434"/>
      <c r="I139" s="435"/>
      <c r="J139" s="4"/>
      <c r="K139" s="434"/>
      <c r="L139" s="431">
        <v>50</v>
      </c>
      <c r="M139" s="4">
        <v>50</v>
      </c>
      <c r="N139" s="5" t="str">
        <f t="shared" si="2"/>
        <v>Pass</v>
      </c>
      <c r="O139" s="4">
        <v>74</v>
      </c>
      <c r="P139" s="4"/>
      <c r="Q139" s="4"/>
    </row>
    <row r="140" spans="1:17" customFormat="1" ht="12.75" customHeight="1">
      <c r="A140" s="3">
        <v>43531</v>
      </c>
      <c r="B140" s="428" t="s">
        <v>18</v>
      </c>
      <c r="C140" s="435">
        <v>30</v>
      </c>
      <c r="D140" s="4">
        <v>51</v>
      </c>
      <c r="E140" s="434">
        <f t="shared" si="3"/>
        <v>21</v>
      </c>
      <c r="F140" s="435"/>
      <c r="G140" s="4"/>
      <c r="H140" s="434"/>
      <c r="I140" s="435"/>
      <c r="J140" s="4"/>
      <c r="K140" s="434"/>
      <c r="L140" s="431">
        <v>50</v>
      </c>
      <c r="M140" s="4">
        <v>50</v>
      </c>
      <c r="N140" s="5" t="str">
        <f t="shared" si="2"/>
        <v>Pass</v>
      </c>
      <c r="O140" s="4">
        <v>121</v>
      </c>
      <c r="P140" s="4"/>
      <c r="Q140" s="4"/>
    </row>
    <row r="141" spans="1:17" customFormat="1" ht="12.75" customHeight="1">
      <c r="A141" s="3">
        <v>43535</v>
      </c>
      <c r="B141" s="428" t="s">
        <v>18</v>
      </c>
      <c r="C141" s="435">
        <v>10</v>
      </c>
      <c r="D141" s="4">
        <v>33</v>
      </c>
      <c r="E141" s="434">
        <f t="shared" si="3"/>
        <v>23</v>
      </c>
      <c r="F141" s="435"/>
      <c r="G141" s="4"/>
      <c r="H141" s="434"/>
      <c r="I141" s="435"/>
      <c r="J141" s="4"/>
      <c r="K141" s="434"/>
      <c r="L141" s="431">
        <v>50</v>
      </c>
      <c r="M141" s="4">
        <v>50</v>
      </c>
      <c r="N141" s="5" t="str">
        <f t="shared" si="2"/>
        <v>Pass</v>
      </c>
      <c r="O141" s="4">
        <v>74</v>
      </c>
      <c r="P141" s="4"/>
      <c r="Q141" s="4"/>
    </row>
    <row r="142" spans="1:17" customFormat="1" ht="12.75" customHeight="1">
      <c r="A142" s="3">
        <v>43538</v>
      </c>
      <c r="B142" s="428" t="s">
        <v>18</v>
      </c>
      <c r="C142" s="435">
        <v>35</v>
      </c>
      <c r="D142" s="4">
        <v>54</v>
      </c>
      <c r="E142" s="434">
        <f t="shared" si="3"/>
        <v>19</v>
      </c>
      <c r="F142" s="435"/>
      <c r="G142" s="4"/>
      <c r="H142" s="434"/>
      <c r="I142" s="435"/>
      <c r="J142" s="4"/>
      <c r="K142" s="434"/>
      <c r="L142" s="431">
        <v>50</v>
      </c>
      <c r="M142" s="4">
        <v>50</v>
      </c>
      <c r="N142" s="5" t="str">
        <f t="shared" si="2"/>
        <v>Pass</v>
      </c>
      <c r="O142" s="4">
        <v>121</v>
      </c>
      <c r="P142" s="4"/>
      <c r="Q142" s="4"/>
    </row>
    <row r="143" spans="1:17" customFormat="1" ht="12.75" customHeight="1">
      <c r="A143" s="3">
        <v>43542</v>
      </c>
      <c r="B143" s="428" t="s">
        <v>18</v>
      </c>
      <c r="C143" s="435">
        <v>11</v>
      </c>
      <c r="D143" s="4">
        <v>26</v>
      </c>
      <c r="E143" s="434">
        <f t="shared" si="3"/>
        <v>15</v>
      </c>
      <c r="F143" s="435"/>
      <c r="G143" s="4"/>
      <c r="H143" s="434"/>
      <c r="I143" s="435"/>
      <c r="J143" s="4"/>
      <c r="K143" s="434"/>
      <c r="L143" s="431">
        <v>50</v>
      </c>
      <c r="M143" s="4">
        <v>50</v>
      </c>
      <c r="N143" s="5" t="str">
        <f t="shared" si="2"/>
        <v>Pass</v>
      </c>
      <c r="O143" s="4">
        <v>1428</v>
      </c>
      <c r="P143" s="4"/>
      <c r="Q143" s="4"/>
    </row>
    <row r="144" spans="1:17" customFormat="1" ht="12.75" customHeight="1">
      <c r="A144" s="3">
        <v>43546</v>
      </c>
      <c r="B144" s="428" t="s">
        <v>18</v>
      </c>
      <c r="C144" s="435">
        <v>9</v>
      </c>
      <c r="D144" s="4">
        <v>14</v>
      </c>
      <c r="E144" s="434">
        <f t="shared" si="3"/>
        <v>5</v>
      </c>
      <c r="F144" s="435"/>
      <c r="G144" s="4"/>
      <c r="H144" s="434"/>
      <c r="I144" s="435"/>
      <c r="J144" s="4"/>
      <c r="K144" s="434"/>
      <c r="L144" s="431">
        <v>50</v>
      </c>
      <c r="M144" s="4">
        <v>50</v>
      </c>
      <c r="N144" s="5" t="str">
        <f t="shared" si="2"/>
        <v>Pass</v>
      </c>
      <c r="O144" s="4">
        <v>1340</v>
      </c>
      <c r="P144" s="4"/>
      <c r="Q144" s="4"/>
    </row>
    <row r="145" spans="1:17" customFormat="1" ht="12.75" customHeight="1">
      <c r="A145" s="3">
        <v>43549</v>
      </c>
      <c r="B145" s="428" t="s">
        <v>18</v>
      </c>
      <c r="C145" s="435">
        <v>36</v>
      </c>
      <c r="D145" s="4">
        <v>38</v>
      </c>
      <c r="E145" s="434">
        <f t="shared" si="3"/>
        <v>2</v>
      </c>
      <c r="F145" s="435"/>
      <c r="G145" s="4"/>
      <c r="H145" s="434"/>
      <c r="I145" s="435"/>
      <c r="J145" s="4"/>
      <c r="K145" s="434"/>
      <c r="L145" s="431">
        <v>50</v>
      </c>
      <c r="M145" s="4">
        <v>50</v>
      </c>
      <c r="N145" s="5" t="str">
        <f t="shared" si="2"/>
        <v>Pass</v>
      </c>
      <c r="O145" s="4">
        <v>74</v>
      </c>
      <c r="P145" s="4" t="s">
        <v>161</v>
      </c>
      <c r="Q145" s="4" t="s">
        <v>162</v>
      </c>
    </row>
    <row r="146" spans="1:17" customFormat="1" ht="12.75" customHeight="1">
      <c r="A146" s="3">
        <v>43552</v>
      </c>
      <c r="B146" s="428" t="s">
        <v>18</v>
      </c>
      <c r="C146" s="435">
        <v>35</v>
      </c>
      <c r="D146" s="4">
        <v>48</v>
      </c>
      <c r="E146" s="434">
        <f t="shared" si="3"/>
        <v>13</v>
      </c>
      <c r="F146" s="435"/>
      <c r="G146" s="4"/>
      <c r="H146" s="434"/>
      <c r="I146" s="435"/>
      <c r="J146" s="4"/>
      <c r="K146" s="434"/>
      <c r="L146" s="431">
        <v>50</v>
      </c>
      <c r="M146" s="4">
        <v>50</v>
      </c>
      <c r="N146" s="5" t="str">
        <f t="shared" si="2"/>
        <v>Pass</v>
      </c>
      <c r="O146" s="4">
        <v>121</v>
      </c>
      <c r="P146" s="4" t="s">
        <v>163</v>
      </c>
      <c r="Q146" s="4"/>
    </row>
    <row r="147" spans="1:17" customFormat="1" ht="12.75" customHeight="1">
      <c r="A147" s="3">
        <v>43559</v>
      </c>
      <c r="B147" s="428" t="s">
        <v>18</v>
      </c>
      <c r="C147" s="435">
        <v>13</v>
      </c>
      <c r="D147" s="4">
        <v>14</v>
      </c>
      <c r="E147" s="434">
        <f t="shared" si="3"/>
        <v>1</v>
      </c>
      <c r="F147" s="435"/>
      <c r="G147" s="4"/>
      <c r="H147" s="434"/>
      <c r="I147" s="435"/>
      <c r="J147" s="4"/>
      <c r="K147" s="434"/>
      <c r="L147" s="431">
        <v>50</v>
      </c>
      <c r="M147" s="4">
        <v>50</v>
      </c>
      <c r="N147" s="5" t="str">
        <f t="shared" si="2"/>
        <v>Pass</v>
      </c>
      <c r="O147" s="4">
        <v>121</v>
      </c>
      <c r="P147" s="4"/>
      <c r="Q147" s="4"/>
    </row>
    <row r="148" spans="1:17" customFormat="1" ht="12.75" customHeight="1">
      <c r="A148" s="3">
        <v>43563</v>
      </c>
      <c r="B148" s="428" t="s">
        <v>18</v>
      </c>
      <c r="C148" s="435">
        <v>4</v>
      </c>
      <c r="D148" s="4">
        <v>5</v>
      </c>
      <c r="E148" s="434">
        <f t="shared" si="3"/>
        <v>1</v>
      </c>
      <c r="F148" s="435"/>
      <c r="G148" s="4"/>
      <c r="H148" s="434"/>
      <c r="I148" s="435"/>
      <c r="J148" s="4"/>
      <c r="K148" s="434"/>
      <c r="L148" s="431">
        <v>50</v>
      </c>
      <c r="M148" s="4">
        <v>50</v>
      </c>
      <c r="N148" s="5" t="str">
        <f t="shared" si="2"/>
        <v>Pass</v>
      </c>
      <c r="O148" s="4">
        <v>1159</v>
      </c>
      <c r="P148" s="4" t="s">
        <v>164</v>
      </c>
      <c r="Q148" s="4"/>
    </row>
    <row r="149" spans="1:17" customFormat="1" ht="12.75" customHeight="1">
      <c r="A149" s="3">
        <v>43566</v>
      </c>
      <c r="B149" s="428" t="s">
        <v>18</v>
      </c>
      <c r="C149" s="435">
        <v>24</v>
      </c>
      <c r="D149" s="4">
        <v>36</v>
      </c>
      <c r="E149" s="434">
        <f t="shared" si="3"/>
        <v>12</v>
      </c>
      <c r="F149" s="435"/>
      <c r="G149" s="4"/>
      <c r="H149" s="434"/>
      <c r="I149" s="435"/>
      <c r="J149" s="4"/>
      <c r="K149" s="434"/>
      <c r="L149" s="431">
        <v>50</v>
      </c>
      <c r="M149" s="4">
        <v>50</v>
      </c>
      <c r="N149" s="5" t="str">
        <f t="shared" si="2"/>
        <v>Pass</v>
      </c>
      <c r="O149" s="4">
        <v>1159</v>
      </c>
      <c r="P149" s="4" t="s">
        <v>165</v>
      </c>
      <c r="Q149" s="4"/>
    </row>
    <row r="150" spans="1:17" customFormat="1" ht="12.75" customHeight="1">
      <c r="A150" s="3">
        <v>43569</v>
      </c>
      <c r="B150" s="428" t="s">
        <v>18</v>
      </c>
      <c r="C150" s="435">
        <v>21</v>
      </c>
      <c r="D150" s="4">
        <v>27</v>
      </c>
      <c r="E150" s="434">
        <f t="shared" si="3"/>
        <v>6</v>
      </c>
      <c r="F150" s="435"/>
      <c r="G150" s="4"/>
      <c r="H150" s="434"/>
      <c r="I150" s="435"/>
      <c r="J150" s="4"/>
      <c r="K150" s="434"/>
      <c r="L150" s="431">
        <v>50</v>
      </c>
      <c r="M150" s="4">
        <v>50</v>
      </c>
      <c r="N150" s="5" t="str">
        <f t="shared" si="2"/>
        <v>Pass</v>
      </c>
      <c r="O150" s="4">
        <v>102</v>
      </c>
      <c r="P150" s="4" t="s">
        <v>166</v>
      </c>
      <c r="Q150" s="4"/>
    </row>
    <row r="151" spans="1:17" customFormat="1" ht="12.75" customHeight="1">
      <c r="A151" s="3">
        <v>43578</v>
      </c>
      <c r="B151" s="428" t="s">
        <v>18</v>
      </c>
      <c r="C151" s="435">
        <v>38</v>
      </c>
      <c r="D151" s="4">
        <v>38</v>
      </c>
      <c r="E151" s="434">
        <f t="shared" si="3"/>
        <v>0</v>
      </c>
      <c r="F151" s="435"/>
      <c r="G151" s="4"/>
      <c r="H151" s="434"/>
      <c r="I151" s="435"/>
      <c r="J151" s="4"/>
      <c r="K151" s="434"/>
      <c r="L151" s="431">
        <v>50</v>
      </c>
      <c r="M151" s="4">
        <v>50</v>
      </c>
      <c r="N151" s="5" t="str">
        <f t="shared" si="2"/>
        <v>Pass</v>
      </c>
      <c r="O151" s="4">
        <v>1428</v>
      </c>
      <c r="P151" s="4" t="s">
        <v>21</v>
      </c>
      <c r="Q151" s="4"/>
    </row>
    <row r="152" spans="1:17" customFormat="1" ht="12.75" customHeight="1">
      <c r="A152" s="3">
        <v>43580</v>
      </c>
      <c r="B152" s="428" t="s">
        <v>18</v>
      </c>
      <c r="C152" s="435">
        <v>31</v>
      </c>
      <c r="D152" s="4">
        <v>37</v>
      </c>
      <c r="E152" s="434">
        <f t="shared" si="3"/>
        <v>6</v>
      </c>
      <c r="F152" s="435"/>
      <c r="G152" s="4"/>
      <c r="H152" s="434"/>
      <c r="I152" s="435"/>
      <c r="J152" s="4"/>
      <c r="K152" s="434"/>
      <c r="L152" s="431">
        <v>50</v>
      </c>
      <c r="M152" s="4">
        <v>50</v>
      </c>
      <c r="N152" s="5" t="str">
        <f t="shared" si="2"/>
        <v>Pass</v>
      </c>
      <c r="O152" s="4">
        <v>74</v>
      </c>
      <c r="P152" s="4" t="s">
        <v>167</v>
      </c>
      <c r="Q152" s="4"/>
    </row>
    <row r="153" spans="1:17" customFormat="1" ht="12.75" customHeight="1">
      <c r="A153" s="3">
        <v>43589</v>
      </c>
      <c r="B153" s="428" t="s">
        <v>18</v>
      </c>
      <c r="C153" s="435">
        <v>30</v>
      </c>
      <c r="D153" s="4">
        <v>33</v>
      </c>
      <c r="E153" s="434">
        <f t="shared" si="3"/>
        <v>3</v>
      </c>
      <c r="F153" s="435"/>
      <c r="G153" s="4"/>
      <c r="H153" s="434"/>
      <c r="I153" s="435"/>
      <c r="J153" s="4"/>
      <c r="K153" s="434"/>
      <c r="L153" s="431">
        <v>50</v>
      </c>
      <c r="M153" s="4">
        <v>50</v>
      </c>
      <c r="N153" s="5" t="str">
        <f t="shared" si="2"/>
        <v>Pass</v>
      </c>
      <c r="O153" s="4">
        <v>74</v>
      </c>
      <c r="P153" s="4" t="s">
        <v>168</v>
      </c>
      <c r="Q153" s="4"/>
    </row>
    <row r="154" spans="1:17" customFormat="1" ht="12.75" customHeight="1">
      <c r="A154" s="3">
        <v>43599</v>
      </c>
      <c r="B154" s="428" t="s">
        <v>18</v>
      </c>
      <c r="C154" s="435">
        <v>16</v>
      </c>
      <c r="D154" s="4">
        <v>44</v>
      </c>
      <c r="E154" s="434">
        <f t="shared" si="3"/>
        <v>28</v>
      </c>
      <c r="F154" s="435"/>
      <c r="G154" s="4"/>
      <c r="H154" s="434"/>
      <c r="I154" s="435"/>
      <c r="J154" s="4"/>
      <c r="K154" s="434"/>
      <c r="L154" s="431">
        <v>50</v>
      </c>
      <c r="M154" s="4">
        <v>50</v>
      </c>
      <c r="N154" s="5" t="str">
        <f t="shared" si="2"/>
        <v>Pass</v>
      </c>
      <c r="O154" s="4">
        <v>1428</v>
      </c>
      <c r="P154" s="4" t="s">
        <v>21</v>
      </c>
      <c r="Q154" s="4"/>
    </row>
    <row r="155" spans="1:17" customFormat="1" ht="12.75" customHeight="1">
      <c r="A155" s="3">
        <v>43602</v>
      </c>
      <c r="B155" s="428" t="s">
        <v>18</v>
      </c>
      <c r="C155" s="435">
        <v>11</v>
      </c>
      <c r="D155" s="4">
        <v>12</v>
      </c>
      <c r="E155" s="434">
        <f t="shared" si="3"/>
        <v>1</v>
      </c>
      <c r="F155" s="435"/>
      <c r="G155" s="4"/>
      <c r="H155" s="434"/>
      <c r="I155" s="435"/>
      <c r="J155" s="4"/>
      <c r="K155" s="434"/>
      <c r="L155" s="431">
        <v>50</v>
      </c>
      <c r="M155" s="4">
        <v>50</v>
      </c>
      <c r="N155" s="5" t="str">
        <f t="shared" si="2"/>
        <v>Pass</v>
      </c>
      <c r="O155" s="4">
        <v>1335</v>
      </c>
      <c r="P155" s="4" t="s">
        <v>21</v>
      </c>
      <c r="Q155" s="4"/>
    </row>
    <row r="156" spans="1:17" customFormat="1" ht="12.75" customHeight="1">
      <c r="A156" s="3">
        <v>43605</v>
      </c>
      <c r="B156" s="428" t="s">
        <v>18</v>
      </c>
      <c r="C156" s="435">
        <v>38</v>
      </c>
      <c r="D156" s="4">
        <v>45</v>
      </c>
      <c r="E156" s="434">
        <f t="shared" si="3"/>
        <v>7</v>
      </c>
      <c r="F156" s="435"/>
      <c r="G156" s="4"/>
      <c r="H156" s="434"/>
      <c r="I156" s="435"/>
      <c r="J156" s="4"/>
      <c r="K156" s="434"/>
      <c r="L156" s="431">
        <v>50</v>
      </c>
      <c r="M156" s="4">
        <v>50</v>
      </c>
      <c r="N156" s="5" t="str">
        <f t="shared" si="2"/>
        <v>Pass</v>
      </c>
      <c r="O156" s="4">
        <v>74</v>
      </c>
      <c r="P156" s="4" t="s">
        <v>172</v>
      </c>
      <c r="Q156" s="4"/>
    </row>
    <row r="157" spans="1:17" ht="12.75" customHeight="1">
      <c r="A157" s="3">
        <v>43609</v>
      </c>
      <c r="B157" s="428" t="s">
        <v>18</v>
      </c>
      <c r="C157" s="436">
        <v>8</v>
      </c>
      <c r="D157" s="125">
        <v>10</v>
      </c>
      <c r="E157" s="434">
        <f t="shared" si="3"/>
        <v>2</v>
      </c>
      <c r="F157" s="438"/>
      <c r="G157" s="425"/>
      <c r="H157" s="439"/>
      <c r="I157" s="438"/>
      <c r="J157" s="425"/>
      <c r="K157" s="439"/>
      <c r="L157" s="13">
        <v>50</v>
      </c>
      <c r="M157" s="13">
        <v>50</v>
      </c>
      <c r="N157" s="5" t="str">
        <f t="shared" si="2"/>
        <v>Pass</v>
      </c>
      <c r="O157" s="28">
        <v>1335</v>
      </c>
      <c r="P157" s="4" t="s">
        <v>213</v>
      </c>
      <c r="Q157" s="26"/>
    </row>
    <row r="158" spans="1:17" ht="12.75" customHeight="1">
      <c r="A158" s="6">
        <v>43613</v>
      </c>
      <c r="B158" s="428" t="s">
        <v>18</v>
      </c>
      <c r="C158" s="436">
        <v>15</v>
      </c>
      <c r="D158" s="125">
        <v>13</v>
      </c>
      <c r="E158" s="434">
        <f t="shared" si="3"/>
        <v>-2</v>
      </c>
      <c r="F158" s="438"/>
      <c r="G158" s="425"/>
      <c r="H158" s="439"/>
      <c r="I158" s="438"/>
      <c r="J158" s="425"/>
      <c r="K158" s="439"/>
      <c r="L158" s="13">
        <v>50</v>
      </c>
      <c r="M158" s="13">
        <v>50</v>
      </c>
      <c r="N158" s="5" t="str">
        <f t="shared" si="2"/>
        <v>Pass</v>
      </c>
      <c r="O158" s="28">
        <v>1340</v>
      </c>
      <c r="P158" s="4" t="s">
        <v>215</v>
      </c>
      <c r="Q158" s="26"/>
    </row>
    <row r="159" spans="1:17" ht="12.75" customHeight="1">
      <c r="A159" s="3">
        <v>43619</v>
      </c>
      <c r="B159" s="428" t="s">
        <v>18</v>
      </c>
      <c r="C159" s="435">
        <v>31</v>
      </c>
      <c r="D159" s="4">
        <v>46</v>
      </c>
      <c r="E159" s="434">
        <f t="shared" si="3"/>
        <v>15</v>
      </c>
      <c r="F159" s="435"/>
      <c r="G159" s="4"/>
      <c r="H159" s="434"/>
      <c r="I159" s="435"/>
      <c r="J159" s="4"/>
      <c r="K159" s="434"/>
      <c r="L159" s="431">
        <v>50</v>
      </c>
      <c r="M159" s="4">
        <v>50</v>
      </c>
      <c r="N159" s="5" t="str">
        <f t="shared" si="2"/>
        <v>Pass</v>
      </c>
      <c r="O159" s="4">
        <v>1159</v>
      </c>
      <c r="P159" s="4" t="s">
        <v>217</v>
      </c>
      <c r="Q159" s="4"/>
    </row>
    <row r="160" spans="1:17" ht="12.75" customHeight="1">
      <c r="A160" s="3">
        <v>43626</v>
      </c>
      <c r="B160" s="428" t="s">
        <v>18</v>
      </c>
      <c r="C160" s="435">
        <v>48</v>
      </c>
      <c r="D160" s="4">
        <v>87</v>
      </c>
      <c r="E160" s="434">
        <f t="shared" si="3"/>
        <v>39</v>
      </c>
      <c r="F160" s="435"/>
      <c r="G160" s="4"/>
      <c r="H160" s="434"/>
      <c r="I160" s="435"/>
      <c r="J160" s="4"/>
      <c r="K160" s="434"/>
      <c r="L160" s="431">
        <v>50</v>
      </c>
      <c r="M160" s="4">
        <v>50</v>
      </c>
      <c r="N160" s="5" t="str">
        <f t="shared" si="2"/>
        <v>Pass</v>
      </c>
      <c r="O160" s="4">
        <v>1428</v>
      </c>
      <c r="P160" s="4"/>
      <c r="Q160" s="4"/>
    </row>
    <row r="161" spans="1:17" ht="12.75" customHeight="1">
      <c r="A161" s="3">
        <v>43629</v>
      </c>
      <c r="B161" s="428" t="s">
        <v>18</v>
      </c>
      <c r="C161" s="435">
        <v>21</v>
      </c>
      <c r="D161" s="4">
        <v>11</v>
      </c>
      <c r="E161" s="434">
        <f t="shared" si="3"/>
        <v>-10</v>
      </c>
      <c r="F161" s="435"/>
      <c r="G161" s="4"/>
      <c r="H161" s="434"/>
      <c r="I161" s="435"/>
      <c r="J161" s="4"/>
      <c r="K161" s="434"/>
      <c r="L161" s="431">
        <v>50</v>
      </c>
      <c r="M161" s="4">
        <v>50</v>
      </c>
      <c r="N161" s="5" t="str">
        <f t="shared" si="2"/>
        <v>Pass</v>
      </c>
      <c r="O161" s="4">
        <v>1428</v>
      </c>
      <c r="P161" s="4" t="s">
        <v>223</v>
      </c>
      <c r="Q161" s="4"/>
    </row>
    <row r="162" spans="1:17" ht="12.75" customHeight="1">
      <c r="A162" s="3">
        <v>43633</v>
      </c>
      <c r="B162" s="428" t="s">
        <v>18</v>
      </c>
      <c r="C162" s="435">
        <v>18</v>
      </c>
      <c r="D162" s="4">
        <v>31</v>
      </c>
      <c r="E162" s="434">
        <f t="shared" si="3"/>
        <v>13</v>
      </c>
      <c r="F162" s="435"/>
      <c r="G162" s="4"/>
      <c r="H162" s="434"/>
      <c r="I162" s="435"/>
      <c r="J162" s="4"/>
      <c r="K162" s="434"/>
      <c r="L162" s="431">
        <v>50</v>
      </c>
      <c r="M162" s="4">
        <v>50</v>
      </c>
      <c r="N162" s="5" t="str">
        <f t="shared" si="2"/>
        <v>Pass</v>
      </c>
      <c r="O162" s="4">
        <v>1335</v>
      </c>
      <c r="P162" s="4" t="s">
        <v>225</v>
      </c>
      <c r="Q162" s="4"/>
    </row>
    <row r="163" spans="1:17" ht="12.75" customHeight="1">
      <c r="A163" s="3">
        <v>43636</v>
      </c>
      <c r="B163" s="428" t="s">
        <v>18</v>
      </c>
      <c r="C163" s="435">
        <v>13</v>
      </c>
      <c r="D163" s="4">
        <v>38</v>
      </c>
      <c r="E163" s="434">
        <f t="shared" si="3"/>
        <v>25</v>
      </c>
      <c r="F163" s="435"/>
      <c r="G163" s="4"/>
      <c r="H163" s="434"/>
      <c r="I163" s="435"/>
      <c r="J163" s="4"/>
      <c r="K163" s="434"/>
      <c r="L163" s="431">
        <v>50</v>
      </c>
      <c r="M163" s="4">
        <v>50</v>
      </c>
      <c r="N163" s="5" t="str">
        <f t="shared" si="2"/>
        <v>Pass</v>
      </c>
      <c r="O163" s="4">
        <v>1159</v>
      </c>
      <c r="P163" s="4" t="s">
        <v>226</v>
      </c>
      <c r="Q163" s="4"/>
    </row>
    <row r="164" spans="1:17" ht="12.75" customHeight="1">
      <c r="A164" s="3">
        <v>43649</v>
      </c>
      <c r="B164" s="428" t="s">
        <v>18</v>
      </c>
      <c r="C164" s="435">
        <v>8</v>
      </c>
      <c r="D164" s="4">
        <v>9</v>
      </c>
      <c r="E164" s="434">
        <f t="shared" si="3"/>
        <v>1</v>
      </c>
      <c r="F164" s="435"/>
      <c r="G164" s="4"/>
      <c r="H164" s="434"/>
      <c r="I164" s="435"/>
      <c r="J164" s="4"/>
      <c r="K164" s="434"/>
      <c r="L164" s="431">
        <v>50</v>
      </c>
      <c r="M164" s="4">
        <v>50</v>
      </c>
      <c r="N164" s="5" t="str">
        <f t="shared" si="2"/>
        <v>Pass</v>
      </c>
      <c r="O164" s="4">
        <v>1159</v>
      </c>
      <c r="P164" s="4" t="s">
        <v>229</v>
      </c>
      <c r="Q164" s="4"/>
    </row>
    <row r="165" spans="1:17" ht="12.75" customHeight="1">
      <c r="A165" s="3">
        <v>43654</v>
      </c>
      <c r="B165" s="428" t="s">
        <v>18</v>
      </c>
      <c r="C165" s="435">
        <v>12</v>
      </c>
      <c r="D165" s="4">
        <v>13</v>
      </c>
      <c r="E165" s="434">
        <f t="shared" si="3"/>
        <v>1</v>
      </c>
      <c r="F165" s="435"/>
      <c r="G165" s="4"/>
      <c r="H165" s="434"/>
      <c r="I165" s="435"/>
      <c r="J165" s="4"/>
      <c r="K165" s="434"/>
      <c r="L165" s="431">
        <v>50</v>
      </c>
      <c r="M165" s="4">
        <v>50</v>
      </c>
      <c r="N165" s="5" t="str">
        <f t="shared" si="2"/>
        <v>Pass</v>
      </c>
      <c r="O165" s="4">
        <v>1335</v>
      </c>
      <c r="P165" s="4" t="s">
        <v>231</v>
      </c>
      <c r="Q165" s="4"/>
    </row>
    <row r="166" spans="1:17" ht="12.75" customHeight="1">
      <c r="A166" s="3">
        <v>43657</v>
      </c>
      <c r="B166" s="428" t="s">
        <v>18</v>
      </c>
      <c r="C166" s="435">
        <v>35</v>
      </c>
      <c r="D166" s="4">
        <v>38</v>
      </c>
      <c r="E166" s="434">
        <f t="shared" si="3"/>
        <v>3</v>
      </c>
      <c r="F166" s="435"/>
      <c r="G166" s="4"/>
      <c r="H166" s="434"/>
      <c r="I166" s="435"/>
      <c r="J166" s="4"/>
      <c r="K166" s="434"/>
      <c r="L166" s="431">
        <v>50</v>
      </c>
      <c r="M166" s="4">
        <v>50</v>
      </c>
      <c r="N166" s="5" t="str">
        <f t="shared" si="2"/>
        <v>Pass</v>
      </c>
      <c r="O166" s="4">
        <v>64</v>
      </c>
      <c r="P166" s="4"/>
      <c r="Q166" s="4"/>
    </row>
    <row r="167" spans="1:17" ht="12.75" customHeight="1">
      <c r="A167" s="3">
        <v>43661</v>
      </c>
      <c r="B167" s="428" t="s">
        <v>18</v>
      </c>
      <c r="C167" s="435">
        <v>22</v>
      </c>
      <c r="D167" s="4">
        <v>12</v>
      </c>
      <c r="E167" s="434">
        <f t="shared" si="3"/>
        <v>-10</v>
      </c>
      <c r="F167" s="435"/>
      <c r="G167" s="4"/>
      <c r="H167" s="434"/>
      <c r="I167" s="435"/>
      <c r="J167" s="4"/>
      <c r="K167" s="434"/>
      <c r="L167" s="431">
        <v>50</v>
      </c>
      <c r="M167" s="4">
        <v>50</v>
      </c>
      <c r="N167" s="5" t="str">
        <f t="shared" si="2"/>
        <v>Pass</v>
      </c>
      <c r="O167" s="4" t="s">
        <v>126</v>
      </c>
      <c r="P167" s="4" t="s">
        <v>234</v>
      </c>
      <c r="Q167" s="4"/>
    </row>
    <row r="168" spans="1:17" ht="12.75" customHeight="1">
      <c r="A168" s="3">
        <v>43664</v>
      </c>
      <c r="B168" s="428" t="s">
        <v>18</v>
      </c>
      <c r="C168" s="435">
        <v>26</v>
      </c>
      <c r="D168" s="4">
        <v>24</v>
      </c>
      <c r="E168" s="434">
        <f t="shared" si="3"/>
        <v>-2</v>
      </c>
      <c r="F168" s="435"/>
      <c r="G168" s="4"/>
      <c r="H168" s="434"/>
      <c r="I168" s="435"/>
      <c r="J168" s="4"/>
      <c r="K168" s="434"/>
      <c r="L168" s="431">
        <v>50</v>
      </c>
      <c r="M168" s="4">
        <v>50</v>
      </c>
      <c r="N168" s="5" t="str">
        <f t="shared" si="2"/>
        <v>Pass</v>
      </c>
      <c r="O168" s="4">
        <v>1335</v>
      </c>
      <c r="P168" s="4" t="s">
        <v>243</v>
      </c>
      <c r="Q168" s="4"/>
    </row>
    <row r="169" spans="1:17" ht="12.75" customHeight="1">
      <c r="A169" s="3">
        <v>43670</v>
      </c>
      <c r="B169" s="428" t="s">
        <v>18</v>
      </c>
      <c r="C169" s="435">
        <v>20</v>
      </c>
      <c r="D169" s="4">
        <v>17</v>
      </c>
      <c r="E169" s="434">
        <f t="shared" si="3"/>
        <v>-3</v>
      </c>
      <c r="F169" s="435"/>
      <c r="G169" s="4"/>
      <c r="H169" s="434"/>
      <c r="I169" s="435"/>
      <c r="J169" s="4"/>
      <c r="K169" s="434"/>
      <c r="L169" s="431">
        <v>50</v>
      </c>
      <c r="M169" s="4">
        <v>50</v>
      </c>
      <c r="N169" s="5" t="str">
        <f t="shared" si="2"/>
        <v>Pass</v>
      </c>
      <c r="O169" s="4">
        <v>1340</v>
      </c>
      <c r="P169" s="4" t="s">
        <v>242</v>
      </c>
      <c r="Q169" s="4"/>
    </row>
    <row r="170" spans="1:17" ht="12.75" customHeight="1">
      <c r="A170" s="3">
        <v>43675</v>
      </c>
      <c r="B170" s="428" t="s">
        <v>18</v>
      </c>
      <c r="C170" s="435">
        <v>21</v>
      </c>
      <c r="D170" s="4">
        <v>17</v>
      </c>
      <c r="E170" s="434">
        <f t="shared" si="3"/>
        <v>-4</v>
      </c>
      <c r="F170" s="435"/>
      <c r="G170" s="4"/>
      <c r="H170" s="434"/>
      <c r="I170" s="435"/>
      <c r="J170" s="4"/>
      <c r="K170" s="434"/>
      <c r="L170" s="431">
        <v>50</v>
      </c>
      <c r="M170" s="4">
        <v>50</v>
      </c>
      <c r="N170" s="5" t="str">
        <f t="shared" si="2"/>
        <v>Pass</v>
      </c>
      <c r="O170" s="4">
        <v>1159</v>
      </c>
      <c r="P170" s="4" t="s">
        <v>241</v>
      </c>
      <c r="Q170" s="4"/>
    </row>
    <row r="171" spans="1:17" ht="12.75" customHeight="1">
      <c r="A171" s="3">
        <v>43678</v>
      </c>
      <c r="B171" s="428" t="s">
        <v>18</v>
      </c>
      <c r="C171" s="435">
        <v>6</v>
      </c>
      <c r="D171" s="4">
        <v>7</v>
      </c>
      <c r="E171" s="434">
        <f t="shared" si="3"/>
        <v>1</v>
      </c>
      <c r="F171" s="435"/>
      <c r="G171" s="4"/>
      <c r="H171" s="434"/>
      <c r="I171" s="435"/>
      <c r="J171" s="4"/>
      <c r="K171" s="434"/>
      <c r="L171" s="431">
        <v>50</v>
      </c>
      <c r="M171" s="4">
        <v>50</v>
      </c>
      <c r="N171" s="5" t="str">
        <f t="shared" si="2"/>
        <v>Pass</v>
      </c>
      <c r="O171" s="4">
        <v>1159</v>
      </c>
      <c r="P171" s="4" t="s">
        <v>240</v>
      </c>
      <c r="Q171" s="4"/>
    </row>
    <row r="172" spans="1:17" ht="12.75" customHeight="1">
      <c r="A172" s="3">
        <v>43685</v>
      </c>
      <c r="B172" s="428" t="s">
        <v>18</v>
      </c>
      <c r="C172" s="435">
        <v>16</v>
      </c>
      <c r="D172" s="4">
        <v>26</v>
      </c>
      <c r="E172" s="434">
        <f t="shared" si="3"/>
        <v>10</v>
      </c>
      <c r="F172" s="435"/>
      <c r="G172" s="4"/>
      <c r="H172" s="434"/>
      <c r="I172" s="435"/>
      <c r="J172" s="4"/>
      <c r="K172" s="434"/>
      <c r="L172" s="431">
        <v>50</v>
      </c>
      <c r="M172" s="4">
        <v>50</v>
      </c>
      <c r="N172" s="5" t="str">
        <f t="shared" si="2"/>
        <v>Pass</v>
      </c>
      <c r="O172" s="4">
        <v>74</v>
      </c>
      <c r="P172" s="4" t="s">
        <v>239</v>
      </c>
      <c r="Q172" s="4"/>
    </row>
    <row r="173" spans="1:17" ht="12.75" customHeight="1">
      <c r="A173" s="3">
        <v>43690</v>
      </c>
      <c r="B173" s="428" t="s">
        <v>18</v>
      </c>
      <c r="C173" s="435">
        <v>22</v>
      </c>
      <c r="D173" s="4">
        <v>33</v>
      </c>
      <c r="E173" s="434">
        <f t="shared" si="3"/>
        <v>11</v>
      </c>
      <c r="F173" s="435"/>
      <c r="G173" s="4"/>
      <c r="H173" s="434"/>
      <c r="I173" s="435"/>
      <c r="J173" s="4"/>
      <c r="K173" s="434"/>
      <c r="L173" s="431">
        <v>50</v>
      </c>
      <c r="M173" s="4">
        <v>50</v>
      </c>
      <c r="N173" s="5" t="str">
        <f t="shared" si="2"/>
        <v>Pass</v>
      </c>
      <c r="O173" s="4">
        <v>1335</v>
      </c>
      <c r="P173" s="4" t="s">
        <v>244</v>
      </c>
      <c r="Q173" s="4"/>
    </row>
    <row r="174" spans="1:17" ht="12.75" customHeight="1">
      <c r="A174" s="3">
        <v>43690</v>
      </c>
      <c r="B174" s="428" t="s">
        <v>18</v>
      </c>
      <c r="C174" s="435">
        <v>4</v>
      </c>
      <c r="D174" s="4">
        <v>4</v>
      </c>
      <c r="E174" s="434">
        <f t="shared" si="3"/>
        <v>0</v>
      </c>
      <c r="F174" s="435"/>
      <c r="G174" s="4"/>
      <c r="H174" s="434"/>
      <c r="I174" s="435"/>
      <c r="J174" s="4"/>
      <c r="K174" s="434"/>
      <c r="L174" s="431">
        <v>50</v>
      </c>
      <c r="M174" s="4">
        <v>50</v>
      </c>
      <c r="N174" s="5" t="str">
        <f t="shared" si="2"/>
        <v>Pass</v>
      </c>
      <c r="O174" s="4">
        <v>1159</v>
      </c>
      <c r="P174" s="4" t="s">
        <v>245</v>
      </c>
      <c r="Q174" s="4"/>
    </row>
    <row r="175" spans="1:17" ht="12.75" customHeight="1">
      <c r="A175" s="3">
        <v>43693</v>
      </c>
      <c r="B175" s="428" t="s">
        <v>18</v>
      </c>
      <c r="C175" s="435">
        <v>1</v>
      </c>
      <c r="D175" s="4">
        <v>6</v>
      </c>
      <c r="E175" s="434">
        <f t="shared" si="3"/>
        <v>5</v>
      </c>
      <c r="F175" s="435"/>
      <c r="G175" s="4"/>
      <c r="H175" s="434"/>
      <c r="I175" s="435"/>
      <c r="J175" s="4"/>
      <c r="K175" s="434"/>
      <c r="L175" s="431">
        <v>50</v>
      </c>
      <c r="M175" s="4">
        <v>50</v>
      </c>
      <c r="N175" s="5" t="str">
        <f t="shared" si="2"/>
        <v>Pass</v>
      </c>
      <c r="O175" s="4">
        <v>1159</v>
      </c>
      <c r="P175" s="4" t="s">
        <v>247</v>
      </c>
      <c r="Q175" s="4"/>
    </row>
    <row r="176" spans="1:17" ht="12.75" customHeight="1">
      <c r="A176" s="3">
        <v>43697</v>
      </c>
      <c r="B176" s="428" t="s">
        <v>18</v>
      </c>
      <c r="C176" s="435">
        <v>7</v>
      </c>
      <c r="D176" s="4">
        <v>13</v>
      </c>
      <c r="E176" s="434">
        <f t="shared" si="3"/>
        <v>6</v>
      </c>
      <c r="F176" s="435"/>
      <c r="G176" s="4"/>
      <c r="H176" s="434"/>
      <c r="I176" s="435"/>
      <c r="J176" s="4"/>
      <c r="K176" s="434"/>
      <c r="L176" s="431">
        <v>50</v>
      </c>
      <c r="M176" s="4">
        <v>50</v>
      </c>
      <c r="N176" s="5" t="str">
        <f t="shared" si="2"/>
        <v>Pass</v>
      </c>
      <c r="O176" s="4">
        <v>1340</v>
      </c>
      <c r="P176" s="4" t="s">
        <v>249</v>
      </c>
      <c r="Q176" s="4"/>
    </row>
    <row r="177" spans="1:17" ht="12.75" customHeight="1">
      <c r="A177" s="3">
        <v>43338</v>
      </c>
      <c r="B177" s="428" t="s">
        <v>18</v>
      </c>
      <c r="C177" s="435">
        <v>33</v>
      </c>
      <c r="D177" s="4">
        <v>33</v>
      </c>
      <c r="E177" s="434">
        <f t="shared" si="3"/>
        <v>0</v>
      </c>
      <c r="F177" s="435"/>
      <c r="G177" s="4"/>
      <c r="H177" s="434"/>
      <c r="I177" s="435"/>
      <c r="J177" s="4"/>
      <c r="K177" s="434"/>
      <c r="L177" s="431">
        <v>50</v>
      </c>
      <c r="M177" s="4">
        <v>50</v>
      </c>
      <c r="N177" s="5" t="str">
        <f t="shared" si="2"/>
        <v>Pass</v>
      </c>
      <c r="O177" s="4">
        <v>121</v>
      </c>
      <c r="P177" s="4" t="s">
        <v>251</v>
      </c>
      <c r="Q177" s="4"/>
    </row>
    <row r="178" spans="1:17" ht="12.75" customHeight="1">
      <c r="A178" s="3">
        <v>43341</v>
      </c>
      <c r="B178" s="428" t="s">
        <v>18</v>
      </c>
      <c r="C178" s="435">
        <v>18</v>
      </c>
      <c r="D178" s="4">
        <v>12</v>
      </c>
      <c r="E178" s="434">
        <f t="shared" si="3"/>
        <v>-6</v>
      </c>
      <c r="F178" s="435"/>
      <c r="G178" s="4"/>
      <c r="H178" s="434"/>
      <c r="I178" s="435"/>
      <c r="J178" s="4"/>
      <c r="K178" s="434"/>
      <c r="L178" s="431">
        <v>50</v>
      </c>
      <c r="M178" s="4">
        <v>50</v>
      </c>
      <c r="N178" s="5" t="str">
        <f t="shared" si="2"/>
        <v>Pass</v>
      </c>
      <c r="O178" s="4">
        <v>1159</v>
      </c>
      <c r="P178" s="4" t="s">
        <v>253</v>
      </c>
      <c r="Q178" s="4"/>
    </row>
    <row r="179" spans="1:17" ht="12.75" customHeight="1">
      <c r="A179" s="3">
        <v>43713</v>
      </c>
      <c r="B179" s="428" t="s">
        <v>18</v>
      </c>
      <c r="C179" s="435">
        <v>10</v>
      </c>
      <c r="D179" s="4">
        <v>12</v>
      </c>
      <c r="E179" s="434">
        <f t="shared" si="3"/>
        <v>2</v>
      </c>
      <c r="F179" s="435"/>
      <c r="G179" s="4"/>
      <c r="H179" s="434"/>
      <c r="I179" s="435"/>
      <c r="J179" s="4"/>
      <c r="K179" s="434"/>
      <c r="L179" s="431">
        <v>50</v>
      </c>
      <c r="M179" s="4">
        <v>50</v>
      </c>
      <c r="N179" s="5" t="str">
        <f t="shared" si="2"/>
        <v>Pass</v>
      </c>
      <c r="O179" s="4">
        <v>1428</v>
      </c>
      <c r="P179" s="4" t="s">
        <v>255</v>
      </c>
      <c r="Q179" s="4"/>
    </row>
    <row r="180" spans="1:17" ht="12.75" customHeight="1">
      <c r="A180" s="3">
        <v>43719</v>
      </c>
      <c r="B180" s="428" t="s">
        <v>18</v>
      </c>
      <c r="C180" s="435">
        <v>21</v>
      </c>
      <c r="D180" s="4">
        <v>18</v>
      </c>
      <c r="E180" s="434">
        <f t="shared" si="3"/>
        <v>-3</v>
      </c>
      <c r="F180" s="435"/>
      <c r="G180" s="4"/>
      <c r="H180" s="434"/>
      <c r="I180" s="435"/>
      <c r="J180" s="4"/>
      <c r="K180" s="434"/>
      <c r="L180" s="431">
        <v>50</v>
      </c>
      <c r="M180" s="4">
        <v>50</v>
      </c>
      <c r="N180" s="5" t="str">
        <f t="shared" si="2"/>
        <v>Pass</v>
      </c>
      <c r="O180" s="4">
        <v>1159</v>
      </c>
      <c r="P180" s="4" t="s">
        <v>257</v>
      </c>
      <c r="Q180" s="4"/>
    </row>
    <row r="181" spans="1:17" ht="12.75" customHeight="1">
      <c r="A181" s="3">
        <v>43726</v>
      </c>
      <c r="B181" s="428" t="s">
        <v>18</v>
      </c>
      <c r="C181" s="435">
        <v>22</v>
      </c>
      <c r="D181" s="4">
        <v>20</v>
      </c>
      <c r="E181" s="434">
        <f t="shared" si="3"/>
        <v>-2</v>
      </c>
      <c r="F181" s="435"/>
      <c r="G181" s="4"/>
      <c r="H181" s="434"/>
      <c r="I181" s="435"/>
      <c r="J181" s="4"/>
      <c r="K181" s="434"/>
      <c r="L181" s="431">
        <v>50</v>
      </c>
      <c r="M181" s="4">
        <v>50</v>
      </c>
      <c r="N181" s="5" t="str">
        <f t="shared" si="2"/>
        <v>Pass</v>
      </c>
      <c r="O181" s="4">
        <v>64</v>
      </c>
      <c r="P181" s="4"/>
      <c r="Q181" s="4"/>
    </row>
    <row r="182" spans="1:17" ht="12.75" customHeight="1">
      <c r="A182" s="3">
        <v>43731</v>
      </c>
      <c r="B182" s="428" t="s">
        <v>18</v>
      </c>
      <c r="C182" s="435">
        <v>13</v>
      </c>
      <c r="D182" s="4">
        <v>18</v>
      </c>
      <c r="E182" s="434">
        <f t="shared" si="3"/>
        <v>5</v>
      </c>
      <c r="F182" s="435"/>
      <c r="G182" s="4"/>
      <c r="H182" s="434"/>
      <c r="I182" s="435"/>
      <c r="J182" s="4"/>
      <c r="K182" s="434"/>
      <c r="L182" s="431">
        <v>50</v>
      </c>
      <c r="M182" s="4">
        <v>50</v>
      </c>
      <c r="N182" s="5" t="str">
        <f t="shared" si="2"/>
        <v>Pass</v>
      </c>
      <c r="O182" s="4">
        <v>1428</v>
      </c>
      <c r="P182" s="4" t="s">
        <v>261</v>
      </c>
      <c r="Q182" s="4"/>
    </row>
    <row r="183" spans="1:17" ht="12.75" customHeight="1">
      <c r="A183" s="3">
        <v>43754</v>
      </c>
      <c r="B183" s="428" t="s">
        <v>18</v>
      </c>
      <c r="C183" s="435">
        <v>16</v>
      </c>
      <c r="D183" s="4">
        <v>13</v>
      </c>
      <c r="E183" s="434">
        <f t="shared" si="3"/>
        <v>-3</v>
      </c>
      <c r="F183" s="435"/>
      <c r="G183" s="4"/>
      <c r="H183" s="434"/>
      <c r="I183" s="435"/>
      <c r="J183" s="4"/>
      <c r="K183" s="434"/>
      <c r="L183" s="431">
        <v>50</v>
      </c>
      <c r="M183" s="4">
        <v>50</v>
      </c>
      <c r="N183" s="5" t="str">
        <f t="shared" si="2"/>
        <v>Pass</v>
      </c>
      <c r="O183" s="4">
        <v>1340</v>
      </c>
      <c r="P183" s="4" t="s">
        <v>262</v>
      </c>
      <c r="Q183" s="4"/>
    </row>
    <row r="184" spans="1:17" ht="12.75" customHeight="1">
      <c r="A184" s="3">
        <v>43762</v>
      </c>
      <c r="B184" s="428" t="s">
        <v>18</v>
      </c>
      <c r="C184" s="435">
        <v>33</v>
      </c>
      <c r="D184" s="4">
        <v>20</v>
      </c>
      <c r="E184" s="434">
        <f t="shared" si="3"/>
        <v>-13</v>
      </c>
      <c r="F184" s="435"/>
      <c r="G184" s="4"/>
      <c r="H184" s="434"/>
      <c r="I184" s="435"/>
      <c r="J184" s="4"/>
      <c r="K184" s="434"/>
      <c r="L184" s="431">
        <v>50</v>
      </c>
      <c r="M184" s="4">
        <v>50</v>
      </c>
      <c r="N184" s="5" t="str">
        <f t="shared" si="2"/>
        <v>Pass</v>
      </c>
      <c r="O184" s="4">
        <v>1159</v>
      </c>
      <c r="P184" s="4" t="s">
        <v>264</v>
      </c>
      <c r="Q184" s="4"/>
    </row>
    <row r="185" spans="1:17" ht="12.75" customHeight="1">
      <c r="A185" s="3">
        <v>43769</v>
      </c>
      <c r="B185" s="428" t="s">
        <v>18</v>
      </c>
      <c r="C185" s="435">
        <v>18</v>
      </c>
      <c r="D185" s="4">
        <v>15</v>
      </c>
      <c r="E185" s="434">
        <f t="shared" si="3"/>
        <v>-3</v>
      </c>
      <c r="F185" s="435"/>
      <c r="G185" s="4"/>
      <c r="H185" s="434"/>
      <c r="I185" s="435"/>
      <c r="J185" s="4"/>
      <c r="K185" s="434"/>
      <c r="L185" s="431">
        <v>50</v>
      </c>
      <c r="M185" s="4">
        <v>50</v>
      </c>
      <c r="N185" s="5" t="str">
        <f t="shared" si="2"/>
        <v>Pass</v>
      </c>
      <c r="O185" s="4">
        <v>1428</v>
      </c>
      <c r="P185" s="4" t="s">
        <v>267</v>
      </c>
      <c r="Q185" s="4"/>
    </row>
    <row r="186" spans="1:17" ht="12.75" customHeight="1">
      <c r="A186" s="3">
        <v>43773</v>
      </c>
      <c r="B186" s="428" t="s">
        <v>18</v>
      </c>
      <c r="C186" s="435">
        <v>40</v>
      </c>
      <c r="D186" s="4">
        <v>86</v>
      </c>
      <c r="E186" s="434">
        <f t="shared" si="3"/>
        <v>46</v>
      </c>
      <c r="F186" s="435"/>
      <c r="G186" s="4"/>
      <c r="H186" s="434"/>
      <c r="I186" s="435"/>
      <c r="J186" s="4"/>
      <c r="K186" s="434"/>
      <c r="L186" s="431">
        <v>50</v>
      </c>
      <c r="M186" s="4">
        <v>50</v>
      </c>
      <c r="N186" s="5" t="str">
        <f t="shared" si="2"/>
        <v>Pass</v>
      </c>
      <c r="O186" s="4">
        <v>121</v>
      </c>
      <c r="P186" s="4" t="s">
        <v>268</v>
      </c>
      <c r="Q186" s="4" t="s">
        <v>269</v>
      </c>
    </row>
    <row r="187" spans="1:17" ht="12.75" customHeight="1">
      <c r="A187" s="3">
        <v>43776</v>
      </c>
      <c r="B187" s="428" t="s">
        <v>18</v>
      </c>
      <c r="C187" s="435">
        <v>1</v>
      </c>
      <c r="D187" s="4">
        <v>134</v>
      </c>
      <c r="E187" s="434">
        <f t="shared" si="3"/>
        <v>133</v>
      </c>
      <c r="F187" s="435"/>
      <c r="G187" s="4"/>
      <c r="H187" s="434"/>
      <c r="I187" s="435"/>
      <c r="J187" s="4"/>
      <c r="K187" s="434"/>
      <c r="L187" s="431">
        <v>50</v>
      </c>
      <c r="M187" s="4">
        <v>50</v>
      </c>
      <c r="N187" s="5" t="str">
        <f t="shared" si="2"/>
        <v>Fail</v>
      </c>
      <c r="O187" s="4">
        <v>1335</v>
      </c>
      <c r="P187" s="4" t="s">
        <v>271</v>
      </c>
      <c r="Q187" s="4"/>
    </row>
    <row r="188" spans="1:17" ht="12.75" customHeight="1">
      <c r="A188" s="3">
        <v>43787</v>
      </c>
      <c r="B188" s="428" t="s">
        <v>18</v>
      </c>
      <c r="C188" s="435">
        <v>3</v>
      </c>
      <c r="D188" s="4">
        <v>4</v>
      </c>
      <c r="E188" s="434">
        <f t="shared" si="3"/>
        <v>1</v>
      </c>
      <c r="F188" s="435"/>
      <c r="G188" s="4"/>
      <c r="H188" s="434"/>
      <c r="I188" s="435"/>
      <c r="J188" s="4"/>
      <c r="K188" s="434"/>
      <c r="L188" s="431">
        <v>50</v>
      </c>
      <c r="M188" s="4">
        <v>50</v>
      </c>
      <c r="N188" s="5" t="str">
        <f t="shared" si="2"/>
        <v>Pass</v>
      </c>
      <c r="O188" s="4">
        <v>1159</v>
      </c>
      <c r="P188" s="4" t="s">
        <v>272</v>
      </c>
      <c r="Q188" s="4"/>
    </row>
    <row r="189" spans="1:17" ht="12.75" customHeight="1">
      <c r="A189" s="3">
        <v>43790</v>
      </c>
      <c r="B189" s="428" t="s">
        <v>18</v>
      </c>
      <c r="C189" s="435">
        <v>7</v>
      </c>
      <c r="D189" s="4">
        <v>8</v>
      </c>
      <c r="E189" s="434">
        <f t="shared" si="3"/>
        <v>1</v>
      </c>
      <c r="F189" s="435"/>
      <c r="G189" s="4"/>
      <c r="H189" s="434"/>
      <c r="I189" s="435"/>
      <c r="J189" s="4"/>
      <c r="K189" s="434"/>
      <c r="L189" s="431">
        <v>50</v>
      </c>
      <c r="M189" s="4">
        <v>50</v>
      </c>
      <c r="N189" s="5" t="str">
        <f t="shared" si="2"/>
        <v>Pass</v>
      </c>
      <c r="O189" s="4">
        <v>74</v>
      </c>
      <c r="P189" s="4" t="s">
        <v>274</v>
      </c>
      <c r="Q189" s="4" t="s">
        <v>275</v>
      </c>
    </row>
    <row r="190" spans="1:17" ht="12.75" customHeight="1">
      <c r="A190" s="3">
        <v>43794</v>
      </c>
      <c r="B190" s="428" t="s">
        <v>18</v>
      </c>
      <c r="C190" s="435">
        <v>1</v>
      </c>
      <c r="D190" s="4">
        <v>2</v>
      </c>
      <c r="E190" s="434">
        <f t="shared" si="3"/>
        <v>1</v>
      </c>
      <c r="F190" s="435"/>
      <c r="G190" s="4"/>
      <c r="H190" s="434"/>
      <c r="I190" s="435"/>
      <c r="J190" s="4"/>
      <c r="K190" s="434"/>
      <c r="L190" s="431">
        <v>50</v>
      </c>
      <c r="M190" s="4">
        <v>50</v>
      </c>
      <c r="N190" s="5" t="str">
        <f t="shared" si="2"/>
        <v>Pass</v>
      </c>
      <c r="O190" s="4">
        <v>1428</v>
      </c>
      <c r="P190" s="4" t="s">
        <v>276</v>
      </c>
      <c r="Q190" s="4"/>
    </row>
    <row r="191" spans="1:17" ht="12.75" customHeight="1">
      <c r="A191" s="3">
        <v>43797</v>
      </c>
      <c r="B191" s="428" t="s">
        <v>18</v>
      </c>
      <c r="C191" s="435">
        <v>2</v>
      </c>
      <c r="D191" s="4">
        <v>6</v>
      </c>
      <c r="E191" s="434">
        <f t="shared" si="3"/>
        <v>4</v>
      </c>
      <c r="F191" s="435"/>
      <c r="G191" s="4"/>
      <c r="H191" s="434"/>
      <c r="I191" s="435"/>
      <c r="J191" s="4"/>
      <c r="K191" s="434"/>
      <c r="L191" s="431">
        <v>50</v>
      </c>
      <c r="M191" s="4">
        <v>50</v>
      </c>
      <c r="N191" s="5" t="str">
        <f t="shared" ref="N191:N197" si="4">IF(E191="","",IF(E191&lt;L191,"Pass","Fail"))</f>
        <v>Pass</v>
      </c>
      <c r="O191" s="4">
        <v>1428</v>
      </c>
      <c r="P191" s="4" t="s">
        <v>276</v>
      </c>
      <c r="Q191" s="4" t="s">
        <v>278</v>
      </c>
    </row>
    <row r="192" spans="1:17" ht="12.75" customHeight="1">
      <c r="A192" s="3">
        <v>43801</v>
      </c>
      <c r="B192" s="428" t="s">
        <v>18</v>
      </c>
      <c r="C192" s="435">
        <v>9</v>
      </c>
      <c r="D192" s="4">
        <v>6</v>
      </c>
      <c r="E192" s="434">
        <f t="shared" si="3"/>
        <v>-3</v>
      </c>
      <c r="F192" s="435"/>
      <c r="G192" s="4"/>
      <c r="H192" s="434"/>
      <c r="I192" s="435"/>
      <c r="J192" s="4"/>
      <c r="K192" s="434"/>
      <c r="L192" s="431">
        <v>50</v>
      </c>
      <c r="M192" s="4">
        <v>50</v>
      </c>
      <c r="N192" s="5" t="str">
        <f t="shared" si="4"/>
        <v>Pass</v>
      </c>
      <c r="O192" s="4">
        <v>102</v>
      </c>
      <c r="P192" s="4" t="s">
        <v>279</v>
      </c>
      <c r="Q192" s="4" t="s">
        <v>282</v>
      </c>
    </row>
    <row r="193" spans="1:17" ht="12.75" customHeight="1">
      <c r="A193" s="3">
        <v>43804</v>
      </c>
      <c r="B193" s="428" t="s">
        <v>18</v>
      </c>
      <c r="C193" s="435">
        <v>3</v>
      </c>
      <c r="D193" s="4">
        <v>6</v>
      </c>
      <c r="E193" s="434">
        <f t="shared" si="3"/>
        <v>3</v>
      </c>
      <c r="F193" s="435"/>
      <c r="G193" s="4"/>
      <c r="H193" s="434"/>
      <c r="I193" s="435"/>
      <c r="J193" s="4"/>
      <c r="K193" s="434"/>
      <c r="L193" s="431">
        <v>22</v>
      </c>
      <c r="M193" s="4">
        <v>50</v>
      </c>
      <c r="N193" s="5" t="str">
        <f t="shared" si="4"/>
        <v>Pass</v>
      </c>
      <c r="O193" s="4">
        <v>1335</v>
      </c>
      <c r="P193" s="4" t="s">
        <v>283</v>
      </c>
      <c r="Q193" s="4" t="s">
        <v>281</v>
      </c>
    </row>
    <row r="194" spans="1:17" ht="12.75" customHeight="1">
      <c r="A194" s="3">
        <v>43807</v>
      </c>
      <c r="B194" s="428" t="s">
        <v>18</v>
      </c>
      <c r="C194" s="435">
        <v>1</v>
      </c>
      <c r="D194" s="4">
        <v>16</v>
      </c>
      <c r="E194" s="434">
        <f t="shared" si="3"/>
        <v>15</v>
      </c>
      <c r="F194" s="435"/>
      <c r="G194" s="4"/>
      <c r="H194" s="434"/>
      <c r="I194" s="435"/>
      <c r="J194" s="4"/>
      <c r="K194" s="434"/>
      <c r="L194" s="431">
        <v>22</v>
      </c>
      <c r="M194" s="4">
        <v>50</v>
      </c>
      <c r="N194" s="5" t="str">
        <f t="shared" si="4"/>
        <v>Pass</v>
      </c>
      <c r="O194" s="4">
        <v>102</v>
      </c>
      <c r="P194" s="4" t="s">
        <v>285</v>
      </c>
      <c r="Q194" s="4" t="s">
        <v>286</v>
      </c>
    </row>
    <row r="195" spans="1:17" ht="12.75" customHeight="1">
      <c r="A195" s="3">
        <v>43811</v>
      </c>
      <c r="B195" s="428" t="s">
        <v>18</v>
      </c>
      <c r="C195" s="435">
        <v>2</v>
      </c>
      <c r="D195" s="4">
        <v>12</v>
      </c>
      <c r="E195" s="434">
        <f t="shared" si="3"/>
        <v>10</v>
      </c>
      <c r="F195" s="435"/>
      <c r="G195" s="4"/>
      <c r="H195" s="434"/>
      <c r="I195" s="435"/>
      <c r="J195" s="4"/>
      <c r="K195" s="434"/>
      <c r="L195" s="431">
        <v>22</v>
      </c>
      <c r="M195" s="4">
        <v>50</v>
      </c>
      <c r="N195" s="5" t="str">
        <f t="shared" si="4"/>
        <v>Pass</v>
      </c>
      <c r="O195" s="4">
        <v>1428</v>
      </c>
      <c r="P195" s="4" t="s">
        <v>285</v>
      </c>
      <c r="Q195" s="4"/>
    </row>
    <row r="196" spans="1:17" ht="12.75" customHeight="1">
      <c r="A196" s="3">
        <v>43815</v>
      </c>
      <c r="B196" s="428" t="s">
        <v>18</v>
      </c>
      <c r="C196" s="435">
        <v>9</v>
      </c>
      <c r="D196" s="4">
        <v>22</v>
      </c>
      <c r="E196" s="434">
        <f t="shared" si="3"/>
        <v>13</v>
      </c>
      <c r="F196" s="435"/>
      <c r="G196" s="4"/>
      <c r="H196" s="434"/>
      <c r="I196" s="435"/>
      <c r="J196" s="4"/>
      <c r="K196" s="434"/>
      <c r="L196" s="431">
        <v>22</v>
      </c>
      <c r="M196" s="4">
        <v>50</v>
      </c>
      <c r="N196" s="5" t="str">
        <f t="shared" si="4"/>
        <v>Pass</v>
      </c>
      <c r="O196" s="4">
        <v>1519</v>
      </c>
      <c r="P196" s="4" t="s">
        <v>292</v>
      </c>
      <c r="Q196" s="4" t="s">
        <v>293</v>
      </c>
    </row>
    <row r="197" spans="1:17" ht="12.75" customHeight="1">
      <c r="A197" s="3">
        <v>43822</v>
      </c>
      <c r="B197" s="428" t="s">
        <v>18</v>
      </c>
      <c r="C197" s="435">
        <v>5</v>
      </c>
      <c r="D197" s="4">
        <v>11</v>
      </c>
      <c r="E197" s="434">
        <f t="shared" si="3"/>
        <v>6</v>
      </c>
      <c r="F197" s="435"/>
      <c r="G197" s="4"/>
      <c r="H197" s="434"/>
      <c r="I197" s="435"/>
      <c r="J197" s="4"/>
      <c r="K197" s="434"/>
      <c r="L197" s="431">
        <v>22</v>
      </c>
      <c r="M197" s="4">
        <v>50</v>
      </c>
      <c r="N197" s="5" t="str">
        <f t="shared" si="4"/>
        <v>Pass</v>
      </c>
      <c r="O197" s="4">
        <v>74</v>
      </c>
      <c r="P197" s="4" t="s">
        <v>294</v>
      </c>
      <c r="Q197" s="4"/>
    </row>
    <row r="198" spans="1:17" ht="12.75" customHeight="1">
      <c r="A198" s="3">
        <v>43825</v>
      </c>
      <c r="B198" s="428" t="s">
        <v>18</v>
      </c>
      <c r="C198" s="435">
        <v>11</v>
      </c>
      <c r="D198" s="4">
        <v>11</v>
      </c>
      <c r="E198" s="434">
        <f t="shared" si="3"/>
        <v>0</v>
      </c>
      <c r="F198" s="435"/>
      <c r="G198" s="4"/>
      <c r="H198" s="434"/>
      <c r="I198" s="435"/>
      <c r="J198" s="4"/>
      <c r="K198" s="434"/>
      <c r="L198" s="431">
        <v>22</v>
      </c>
      <c r="M198" s="4">
        <v>50</v>
      </c>
      <c r="N198" s="5" t="str">
        <f>IF(E198="","",IF(E198&lt;L198,"Pass","Fail"))</f>
        <v>Pass</v>
      </c>
      <c r="O198" s="4">
        <v>1428</v>
      </c>
      <c r="P198" s="4" t="s">
        <v>296</v>
      </c>
      <c r="Q198" s="4"/>
    </row>
    <row r="199" spans="1:17" ht="12.75" customHeight="1">
      <c r="A199" s="3">
        <v>43829</v>
      </c>
      <c r="B199" s="428" t="s">
        <v>18</v>
      </c>
      <c r="C199" s="435">
        <v>0</v>
      </c>
      <c r="D199" s="4">
        <v>3</v>
      </c>
      <c r="E199" s="434">
        <f t="shared" si="3"/>
        <v>3</v>
      </c>
      <c r="F199" s="435"/>
      <c r="G199" s="4"/>
      <c r="H199" s="434"/>
      <c r="I199" s="435"/>
      <c r="J199" s="4"/>
      <c r="K199" s="434"/>
      <c r="L199" s="431">
        <v>22</v>
      </c>
      <c r="M199" s="4">
        <v>50</v>
      </c>
      <c r="N199" s="5" t="str">
        <f t="shared" ref="N199:N225" si="5">IF(E199="","",IF(E199&lt;L199,"Pass","Fail"))</f>
        <v>Pass</v>
      </c>
      <c r="O199" s="4">
        <v>121</v>
      </c>
      <c r="P199" s="4" t="s">
        <v>297</v>
      </c>
      <c r="Q199" s="4"/>
    </row>
    <row r="200" spans="1:17" ht="12.75" customHeight="1">
      <c r="A200" s="3">
        <v>43840</v>
      </c>
      <c r="B200" s="428" t="s">
        <v>18</v>
      </c>
      <c r="C200" s="435">
        <v>2</v>
      </c>
      <c r="D200" s="4">
        <v>8</v>
      </c>
      <c r="E200" s="434">
        <f t="shared" si="3"/>
        <v>6</v>
      </c>
      <c r="F200" s="435"/>
      <c r="G200" s="4"/>
      <c r="H200" s="434"/>
      <c r="I200" s="435"/>
      <c r="J200" s="4"/>
      <c r="K200" s="434"/>
      <c r="L200" s="431">
        <v>22</v>
      </c>
      <c r="M200" s="4">
        <v>50</v>
      </c>
      <c r="N200" s="5" t="str">
        <f t="shared" si="5"/>
        <v>Pass</v>
      </c>
      <c r="O200" s="4">
        <v>1340</v>
      </c>
      <c r="P200" s="4" t="s">
        <v>299</v>
      </c>
      <c r="Q200" s="4"/>
    </row>
    <row r="201" spans="1:17" ht="12.75" customHeight="1">
      <c r="A201" s="3">
        <v>43843</v>
      </c>
      <c r="B201" s="428" t="s">
        <v>18</v>
      </c>
      <c r="C201" s="435">
        <v>2</v>
      </c>
      <c r="D201" s="4">
        <v>9</v>
      </c>
      <c r="E201" s="434">
        <f t="shared" si="3"/>
        <v>7</v>
      </c>
      <c r="F201" s="435"/>
      <c r="G201" s="4"/>
      <c r="H201" s="434"/>
      <c r="I201" s="435"/>
      <c r="J201" s="4"/>
      <c r="K201" s="434"/>
      <c r="L201" s="431">
        <v>22</v>
      </c>
      <c r="M201" s="4">
        <v>50</v>
      </c>
      <c r="N201" s="5" t="str">
        <f t="shared" ref="N201" si="6">IF(E201="","",IF(E201&lt;L201,"Pass","Fail"))</f>
        <v>Pass</v>
      </c>
      <c r="O201" s="4">
        <v>1159</v>
      </c>
      <c r="P201" s="4" t="s">
        <v>301</v>
      </c>
      <c r="Q201" s="4"/>
    </row>
    <row r="202" spans="1:17" ht="12.75" customHeight="1">
      <c r="A202" s="3">
        <v>43847</v>
      </c>
      <c r="B202" s="428" t="s">
        <v>18</v>
      </c>
      <c r="C202" s="435">
        <v>1</v>
      </c>
      <c r="D202" s="4">
        <v>5</v>
      </c>
      <c r="E202" s="434">
        <f t="shared" si="3"/>
        <v>4</v>
      </c>
      <c r="F202" s="435"/>
      <c r="G202" s="4"/>
      <c r="H202" s="434"/>
      <c r="I202" s="435"/>
      <c r="J202" s="4"/>
      <c r="K202" s="434"/>
      <c r="L202" s="431">
        <v>22</v>
      </c>
      <c r="M202" s="4">
        <v>50</v>
      </c>
      <c r="N202" s="5" t="str">
        <f t="shared" ref="N202" si="7">IF(E202="","",IF(E202&lt;L202,"Pass","Fail"))</f>
        <v>Pass</v>
      </c>
      <c r="O202" s="4">
        <v>1159</v>
      </c>
      <c r="P202" s="4" t="s">
        <v>303</v>
      </c>
      <c r="Q202" s="4"/>
    </row>
    <row r="203" spans="1:17" ht="12.75" customHeight="1">
      <c r="A203" s="3">
        <v>43858</v>
      </c>
      <c r="B203" s="428" t="s">
        <v>18</v>
      </c>
      <c r="C203" s="435">
        <v>13</v>
      </c>
      <c r="D203" s="4">
        <v>30</v>
      </c>
      <c r="E203" s="434">
        <f t="shared" ref="E203:E207" si="8">IF(D203="","",(D203-C203))</f>
        <v>17</v>
      </c>
      <c r="F203" s="435"/>
      <c r="G203" s="4"/>
      <c r="H203" s="434"/>
      <c r="I203" s="435"/>
      <c r="J203" s="4"/>
      <c r="K203" s="434"/>
      <c r="L203" s="431">
        <v>22</v>
      </c>
      <c r="M203" s="4">
        <v>50</v>
      </c>
      <c r="N203" s="5" t="str">
        <f t="shared" ref="N203" si="9">IF(E203="","",IF(E203&lt;L203,"Pass","Fail"))</f>
        <v>Pass</v>
      </c>
      <c r="O203" s="4">
        <v>74</v>
      </c>
      <c r="P203" s="4" t="s">
        <v>305</v>
      </c>
      <c r="Q203" s="4" t="s">
        <v>306</v>
      </c>
    </row>
    <row r="204" spans="1:17" ht="12.75" customHeight="1">
      <c r="A204" s="3">
        <v>43861</v>
      </c>
      <c r="B204" s="428" t="s">
        <v>18</v>
      </c>
      <c r="C204" s="435">
        <v>4</v>
      </c>
      <c r="D204" s="4">
        <v>8</v>
      </c>
      <c r="E204" s="434">
        <f t="shared" si="8"/>
        <v>4</v>
      </c>
      <c r="F204" s="435"/>
      <c r="G204" s="4"/>
      <c r="H204" s="434"/>
      <c r="I204" s="435"/>
      <c r="J204" s="4"/>
      <c r="K204" s="434"/>
      <c r="L204" s="431">
        <v>22</v>
      </c>
      <c r="M204" s="4">
        <v>50</v>
      </c>
      <c r="N204" s="5" t="str">
        <f t="shared" ref="N204" si="10">IF(E204="","",IF(E204&lt;L204,"Pass","Fail"))</f>
        <v>Pass</v>
      </c>
      <c r="O204" s="4">
        <v>74</v>
      </c>
      <c r="P204" s="4" t="s">
        <v>307</v>
      </c>
      <c r="Q204" s="4"/>
    </row>
    <row r="205" spans="1:17" ht="12.75" customHeight="1">
      <c r="A205" s="3">
        <v>43864</v>
      </c>
      <c r="B205" s="428" t="s">
        <v>18</v>
      </c>
      <c r="C205" s="435">
        <v>9</v>
      </c>
      <c r="D205" s="4">
        <v>43</v>
      </c>
      <c r="E205" s="434">
        <f t="shared" si="8"/>
        <v>34</v>
      </c>
      <c r="F205" s="435">
        <v>0</v>
      </c>
      <c r="G205" s="4">
        <v>13</v>
      </c>
      <c r="H205" s="434">
        <f t="shared" ref="H205:H209" si="11">G205-F205</f>
        <v>13</v>
      </c>
      <c r="I205" s="435"/>
      <c r="J205" s="4"/>
      <c r="K205" s="434"/>
      <c r="L205" s="431">
        <v>22</v>
      </c>
      <c r="M205" s="4">
        <v>50</v>
      </c>
      <c r="N205" s="5" t="str">
        <f t="shared" si="5"/>
        <v>Fail</v>
      </c>
      <c r="O205" s="4">
        <v>74</v>
      </c>
      <c r="P205" s="4" t="s">
        <v>309</v>
      </c>
      <c r="Q205" s="4"/>
    </row>
    <row r="206" spans="1:17" ht="12.75" customHeight="1">
      <c r="A206" s="3">
        <v>43874</v>
      </c>
      <c r="B206" s="428" t="s">
        <v>18</v>
      </c>
      <c r="C206" s="435">
        <v>4</v>
      </c>
      <c r="D206" s="4">
        <v>5</v>
      </c>
      <c r="E206" s="434">
        <f t="shared" si="8"/>
        <v>1</v>
      </c>
      <c r="F206" s="435">
        <v>0</v>
      </c>
      <c r="G206" s="4">
        <v>0</v>
      </c>
      <c r="H206" s="434">
        <f t="shared" si="11"/>
        <v>0</v>
      </c>
      <c r="I206" s="435"/>
      <c r="J206" s="4"/>
      <c r="K206" s="434"/>
      <c r="L206" s="431">
        <v>22</v>
      </c>
      <c r="M206" s="4">
        <v>50</v>
      </c>
      <c r="N206" s="5" t="str">
        <f t="shared" ref="N206" si="12">IF(E206="","",IF(E206&lt;L206,"Pass","Fail"))</f>
        <v>Pass</v>
      </c>
      <c r="O206" s="4">
        <v>1159</v>
      </c>
      <c r="P206" s="4" t="s">
        <v>310</v>
      </c>
      <c r="Q206" s="4"/>
    </row>
    <row r="207" spans="1:17" ht="12.75" customHeight="1">
      <c r="A207" s="3">
        <v>43879</v>
      </c>
      <c r="B207" s="428" t="s">
        <v>18</v>
      </c>
      <c r="C207" s="435">
        <v>5</v>
      </c>
      <c r="D207" s="4">
        <v>13</v>
      </c>
      <c r="E207" s="434">
        <f t="shared" si="8"/>
        <v>8</v>
      </c>
      <c r="F207" s="435"/>
      <c r="G207" s="4"/>
      <c r="H207" s="434"/>
      <c r="I207" s="435"/>
      <c r="J207" s="4"/>
      <c r="K207" s="434"/>
      <c r="L207" s="431">
        <v>22</v>
      </c>
      <c r="M207" s="4">
        <v>50</v>
      </c>
      <c r="N207" s="5" t="str">
        <f t="shared" si="5"/>
        <v>Pass</v>
      </c>
      <c r="O207" s="4">
        <v>1428</v>
      </c>
      <c r="P207" s="4"/>
      <c r="Q207" s="4"/>
    </row>
    <row r="208" spans="1:17" ht="12.75" customHeight="1">
      <c r="A208" s="3">
        <v>43888</v>
      </c>
      <c r="B208" s="428" t="s">
        <v>18</v>
      </c>
      <c r="C208" s="435">
        <v>15</v>
      </c>
      <c r="D208" s="4">
        <v>19</v>
      </c>
      <c r="E208" s="434">
        <f t="shared" ref="E208:E216" si="13">IF(D208="","",(D208-C208))</f>
        <v>4</v>
      </c>
      <c r="F208" s="435"/>
      <c r="G208" s="4"/>
      <c r="H208" s="434"/>
      <c r="I208" s="435"/>
      <c r="J208" s="4"/>
      <c r="K208" s="434"/>
      <c r="L208" s="431">
        <v>22</v>
      </c>
      <c r="M208" s="4">
        <v>50</v>
      </c>
      <c r="N208" s="5" t="str">
        <f t="shared" si="5"/>
        <v>Pass</v>
      </c>
      <c r="O208" s="4">
        <v>1340</v>
      </c>
      <c r="P208" s="4" t="s">
        <v>314</v>
      </c>
      <c r="Q208" s="4"/>
    </row>
    <row r="209" spans="1:17" ht="12.75" customHeight="1">
      <c r="A209" s="3">
        <v>43894</v>
      </c>
      <c r="B209" s="428" t="s">
        <v>18</v>
      </c>
      <c r="C209" s="435">
        <v>4</v>
      </c>
      <c r="D209" s="4">
        <v>7</v>
      </c>
      <c r="E209" s="434">
        <f t="shared" ref="E209" si="14">IF(D209="","",(D209-C209))</f>
        <v>3</v>
      </c>
      <c r="F209" s="435">
        <v>0</v>
      </c>
      <c r="G209" s="4">
        <v>2</v>
      </c>
      <c r="H209" s="434">
        <f t="shared" si="11"/>
        <v>2</v>
      </c>
      <c r="I209" s="435">
        <v>0</v>
      </c>
      <c r="J209" s="4">
        <v>1</v>
      </c>
      <c r="K209" s="434">
        <f t="shared" ref="K209:K241" si="15">J209-I209</f>
        <v>1</v>
      </c>
      <c r="L209" s="431">
        <v>22</v>
      </c>
      <c r="M209" s="4">
        <v>50</v>
      </c>
      <c r="N209" s="5" t="str">
        <f t="shared" ref="N209" si="16">IF(E209="","",IF(E209&lt;L209,"Pass","Fail"))</f>
        <v>Pass</v>
      </c>
      <c r="O209" s="4">
        <v>1159</v>
      </c>
      <c r="P209" s="4" t="s">
        <v>321</v>
      </c>
      <c r="Q209" s="4"/>
    </row>
    <row r="210" spans="1:17" ht="12.75" customHeight="1">
      <c r="A210" s="3">
        <v>43899</v>
      </c>
      <c r="B210" s="428" t="s">
        <v>18</v>
      </c>
      <c r="C210" s="435">
        <v>1</v>
      </c>
      <c r="D210" s="4">
        <v>4</v>
      </c>
      <c r="E210" s="434">
        <f t="shared" ref="E210" si="17">IF(D210="","",(D210-C210))</f>
        <v>3</v>
      </c>
      <c r="F210" s="435"/>
      <c r="G210" s="4"/>
      <c r="H210" s="434"/>
      <c r="I210" s="435"/>
      <c r="J210" s="4"/>
      <c r="K210" s="434"/>
      <c r="L210" s="431">
        <v>22</v>
      </c>
      <c r="M210" s="4">
        <v>50</v>
      </c>
      <c r="N210" s="5" t="str">
        <f t="shared" ref="N210" si="18">IF(E210="","",IF(E210&lt;L210,"Pass","Fail"))</f>
        <v>Pass</v>
      </c>
      <c r="O210" s="4">
        <v>1340</v>
      </c>
      <c r="P210" s="4" t="s">
        <v>323</v>
      </c>
      <c r="Q210" s="4"/>
    </row>
    <row r="211" spans="1:17" ht="12.75" customHeight="1">
      <c r="A211" s="3">
        <v>43902</v>
      </c>
      <c r="B211" s="428" t="s">
        <v>18</v>
      </c>
      <c r="C211" s="435">
        <v>12</v>
      </c>
      <c r="D211" s="4">
        <v>17</v>
      </c>
      <c r="E211" s="434">
        <f t="shared" ref="E211" si="19">IF(D211="","",(D211-C211))</f>
        <v>5</v>
      </c>
      <c r="F211" s="435"/>
      <c r="G211" s="4"/>
      <c r="H211" s="434"/>
      <c r="I211" s="435"/>
      <c r="J211" s="4"/>
      <c r="K211" s="434"/>
      <c r="L211" s="431">
        <v>22</v>
      </c>
      <c r="M211" s="4">
        <v>50</v>
      </c>
      <c r="N211" s="5" t="str">
        <f t="shared" ref="N211" si="20">IF(E211="","",IF(E211&lt;L211,"Pass","Fail"))</f>
        <v>Pass</v>
      </c>
      <c r="O211" s="4">
        <v>1159</v>
      </c>
      <c r="P211" s="4" t="s">
        <v>325</v>
      </c>
      <c r="Q211" s="4"/>
    </row>
    <row r="212" spans="1:17" ht="12.75" customHeight="1">
      <c r="A212" s="3">
        <v>43906</v>
      </c>
      <c r="B212" s="428" t="s">
        <v>18</v>
      </c>
      <c r="C212" s="435">
        <v>12</v>
      </c>
      <c r="D212" s="4">
        <v>26</v>
      </c>
      <c r="E212" s="434">
        <f t="shared" si="13"/>
        <v>14</v>
      </c>
      <c r="F212" s="435"/>
      <c r="G212" s="4"/>
      <c r="H212" s="434"/>
      <c r="I212" s="435"/>
      <c r="J212" s="4"/>
      <c r="K212" s="434"/>
      <c r="L212" s="431">
        <v>22</v>
      </c>
      <c r="M212" s="4">
        <v>50</v>
      </c>
      <c r="N212" s="5" t="str">
        <f t="shared" si="5"/>
        <v>Pass</v>
      </c>
      <c r="O212" s="4">
        <v>1428</v>
      </c>
      <c r="P212" s="4" t="s">
        <v>327</v>
      </c>
      <c r="Q212" s="4"/>
    </row>
    <row r="213" spans="1:17" ht="12.75" customHeight="1">
      <c r="A213" s="3">
        <v>43909</v>
      </c>
      <c r="B213" s="428" t="s">
        <v>18</v>
      </c>
      <c r="C213" s="435">
        <v>3</v>
      </c>
      <c r="D213" s="4">
        <v>4</v>
      </c>
      <c r="E213" s="434">
        <f t="shared" si="13"/>
        <v>1</v>
      </c>
      <c r="F213" s="435"/>
      <c r="G213" s="4"/>
      <c r="H213" s="434"/>
      <c r="I213" s="435"/>
      <c r="J213" s="4"/>
      <c r="K213" s="434"/>
      <c r="L213" s="431">
        <v>22</v>
      </c>
      <c r="M213" s="4">
        <v>50</v>
      </c>
      <c r="N213" s="5" t="str">
        <f t="shared" si="5"/>
        <v>Pass</v>
      </c>
      <c r="O213" s="4">
        <v>1428</v>
      </c>
      <c r="P213" s="4" t="s">
        <v>329</v>
      </c>
      <c r="Q213" s="4"/>
    </row>
    <row r="214" spans="1:17" ht="12.75" customHeight="1">
      <c r="A214" s="3">
        <v>43945</v>
      </c>
      <c r="B214" s="428"/>
      <c r="C214" s="435">
        <v>0</v>
      </c>
      <c r="D214" s="4">
        <v>20</v>
      </c>
      <c r="E214" s="434">
        <f t="shared" si="13"/>
        <v>20</v>
      </c>
      <c r="F214" s="435"/>
      <c r="G214" s="4"/>
      <c r="H214" s="434"/>
      <c r="I214" s="435"/>
      <c r="J214" s="4"/>
      <c r="K214" s="434"/>
      <c r="L214" s="431">
        <v>22</v>
      </c>
      <c r="M214" s="4">
        <v>50</v>
      </c>
      <c r="N214" s="5" t="str">
        <f t="shared" si="5"/>
        <v>Pass</v>
      </c>
      <c r="O214" s="4" t="s">
        <v>330</v>
      </c>
      <c r="P214" s="4" t="s">
        <v>331</v>
      </c>
      <c r="Q214" s="4"/>
    </row>
    <row r="215" spans="1:17" ht="12.75" customHeight="1">
      <c r="A215" s="3">
        <v>43956</v>
      </c>
      <c r="B215" s="428"/>
      <c r="C215" s="435">
        <v>2</v>
      </c>
      <c r="D215" s="4">
        <v>9</v>
      </c>
      <c r="E215" s="434">
        <f t="shared" si="13"/>
        <v>7</v>
      </c>
      <c r="F215" s="435"/>
      <c r="G215" s="4"/>
      <c r="H215" s="434"/>
      <c r="I215" s="435"/>
      <c r="J215" s="4"/>
      <c r="K215" s="434"/>
      <c r="L215" s="431">
        <v>22</v>
      </c>
      <c r="M215" s="4">
        <v>50</v>
      </c>
      <c r="N215" s="5" t="str">
        <f t="shared" si="5"/>
        <v>Pass</v>
      </c>
      <c r="O215" s="4">
        <v>1428</v>
      </c>
      <c r="P215" s="4"/>
      <c r="Q215" s="4"/>
    </row>
    <row r="216" spans="1:17" ht="12.75" customHeight="1">
      <c r="A216" s="3">
        <v>43977</v>
      </c>
      <c r="B216" s="428"/>
      <c r="C216" s="435">
        <v>2</v>
      </c>
      <c r="D216" s="4">
        <v>7</v>
      </c>
      <c r="E216" s="434">
        <f t="shared" si="13"/>
        <v>5</v>
      </c>
      <c r="F216" s="435">
        <v>0</v>
      </c>
      <c r="G216" s="4">
        <v>3</v>
      </c>
      <c r="H216" s="434">
        <f t="shared" ref="H216:H241" si="21">G216-F216</f>
        <v>3</v>
      </c>
      <c r="I216" s="435">
        <v>1</v>
      </c>
      <c r="J216" s="4">
        <v>2</v>
      </c>
      <c r="K216" s="434">
        <f t="shared" si="15"/>
        <v>1</v>
      </c>
      <c r="L216" s="431">
        <v>22</v>
      </c>
      <c r="M216" s="4">
        <v>50</v>
      </c>
      <c r="N216" s="5" t="str">
        <f t="shared" si="5"/>
        <v>Pass</v>
      </c>
      <c r="O216" s="4">
        <v>1159</v>
      </c>
      <c r="P216" s="4" t="s">
        <v>335</v>
      </c>
      <c r="Q216" s="4"/>
    </row>
    <row r="217" spans="1:17" ht="12.75" customHeight="1">
      <c r="A217" s="3">
        <v>43980</v>
      </c>
      <c r="B217" s="428"/>
      <c r="C217" s="435">
        <v>0</v>
      </c>
      <c r="D217" s="4">
        <v>15</v>
      </c>
      <c r="E217" s="434">
        <f t="shared" ref="E217" si="22">IF(D217="","",(D217-C217))</f>
        <v>15</v>
      </c>
      <c r="F217" s="435">
        <v>0</v>
      </c>
      <c r="G217" s="4">
        <v>5</v>
      </c>
      <c r="H217" s="434">
        <f t="shared" si="21"/>
        <v>5</v>
      </c>
      <c r="I217" s="435">
        <v>0</v>
      </c>
      <c r="J217" s="4">
        <v>4</v>
      </c>
      <c r="K217" s="434">
        <f t="shared" si="15"/>
        <v>4</v>
      </c>
      <c r="L217" s="431">
        <v>22</v>
      </c>
      <c r="M217" s="4">
        <v>50</v>
      </c>
      <c r="N217" s="5" t="str">
        <f t="shared" ref="N217" si="23">IF(E217="","",IF(E217&lt;L217,"Pass","Fail"))</f>
        <v>Pass</v>
      </c>
      <c r="O217" s="4">
        <v>1159</v>
      </c>
      <c r="P217" s="4" t="s">
        <v>337</v>
      </c>
      <c r="Q217" s="4"/>
    </row>
    <row r="218" spans="1:17" ht="12.75" customHeight="1">
      <c r="A218" s="3">
        <v>43984</v>
      </c>
      <c r="B218" s="428"/>
      <c r="C218" s="435">
        <v>1</v>
      </c>
      <c r="D218" s="4">
        <v>12</v>
      </c>
      <c r="E218" s="434">
        <f t="shared" ref="E218" si="24">IF(D218="","",(D218-C218))</f>
        <v>11</v>
      </c>
      <c r="F218" s="435">
        <v>0</v>
      </c>
      <c r="G218" s="4">
        <v>2</v>
      </c>
      <c r="H218" s="434">
        <f t="shared" si="21"/>
        <v>2</v>
      </c>
      <c r="I218" s="435">
        <v>0</v>
      </c>
      <c r="J218" s="4">
        <v>0</v>
      </c>
      <c r="K218" s="434">
        <f t="shared" si="15"/>
        <v>0</v>
      </c>
      <c r="L218" s="431">
        <v>22</v>
      </c>
      <c r="M218" s="4">
        <v>50</v>
      </c>
      <c r="N218" s="5" t="str">
        <f t="shared" ref="N218" si="25">IF(E218="","",IF(E218&lt;L218,"Pass","Fail"))</f>
        <v>Pass</v>
      </c>
      <c r="O218" s="4">
        <v>1159</v>
      </c>
      <c r="P218" s="4" t="s">
        <v>339</v>
      </c>
      <c r="Q218" s="4"/>
    </row>
    <row r="219" spans="1:17" ht="12.75" customHeight="1">
      <c r="A219" s="3">
        <v>43986</v>
      </c>
      <c r="B219" s="428"/>
      <c r="C219" s="435">
        <v>7</v>
      </c>
      <c r="D219" s="4">
        <v>10</v>
      </c>
      <c r="E219" s="434">
        <f t="shared" ref="E219:E220" si="26">IF(D219="","",(D219-C219))</f>
        <v>3</v>
      </c>
      <c r="F219" s="435"/>
      <c r="G219" s="4"/>
      <c r="H219" s="434"/>
      <c r="I219" s="435"/>
      <c r="J219" s="4"/>
      <c r="K219" s="434"/>
      <c r="L219" s="431">
        <v>22</v>
      </c>
      <c r="M219" s="4">
        <v>50</v>
      </c>
      <c r="N219" s="5" t="str">
        <f t="shared" ref="N219" si="27">IF(E219="","",IF(E219&lt;L219,"Pass","Fail"))</f>
        <v>Pass</v>
      </c>
      <c r="O219" s="4">
        <v>1335</v>
      </c>
      <c r="P219" s="4" t="s">
        <v>335</v>
      </c>
      <c r="Q219" s="4"/>
    </row>
    <row r="220" spans="1:17" ht="12.75" customHeight="1">
      <c r="A220" s="3">
        <v>43991</v>
      </c>
      <c r="B220" s="428"/>
      <c r="C220" s="435">
        <v>5</v>
      </c>
      <c r="D220" s="4">
        <v>17</v>
      </c>
      <c r="E220" s="434">
        <f t="shared" si="26"/>
        <v>12</v>
      </c>
      <c r="F220" s="435"/>
      <c r="G220" s="4"/>
      <c r="H220" s="434"/>
      <c r="I220" s="435"/>
      <c r="J220" s="4"/>
      <c r="K220" s="434"/>
      <c r="L220" s="431">
        <v>22</v>
      </c>
      <c r="M220" s="4">
        <v>50</v>
      </c>
      <c r="N220" s="5" t="str">
        <f t="shared" si="5"/>
        <v>Pass</v>
      </c>
      <c r="O220" s="4">
        <v>1159</v>
      </c>
      <c r="P220" s="4" t="s">
        <v>340</v>
      </c>
      <c r="Q220" s="4"/>
    </row>
    <row r="221" spans="1:17" ht="12.75" customHeight="1">
      <c r="A221" s="3">
        <v>43997</v>
      </c>
      <c r="B221" s="428"/>
      <c r="C221" s="435">
        <v>1</v>
      </c>
      <c r="D221" s="4">
        <v>7</v>
      </c>
      <c r="E221" s="434">
        <f t="shared" ref="E221:E225" si="28">IF(D221="","",(D221-C221))</f>
        <v>6</v>
      </c>
      <c r="F221" s="435">
        <v>0</v>
      </c>
      <c r="G221" s="4">
        <v>1</v>
      </c>
      <c r="H221" s="434">
        <f t="shared" si="21"/>
        <v>1</v>
      </c>
      <c r="I221" s="435">
        <v>0</v>
      </c>
      <c r="J221" s="4">
        <v>0</v>
      </c>
      <c r="K221" s="434">
        <f t="shared" si="15"/>
        <v>0</v>
      </c>
      <c r="L221" s="431">
        <v>22</v>
      </c>
      <c r="M221" s="4">
        <v>50</v>
      </c>
      <c r="N221" s="5" t="str">
        <f t="shared" ref="N221" si="29">IF(E221="","",IF(E221&lt;L221,"Pass","Fail"))</f>
        <v>Pass</v>
      </c>
      <c r="O221" s="4">
        <v>1335</v>
      </c>
      <c r="P221" s="4" t="s">
        <v>343</v>
      </c>
      <c r="Q221" s="4"/>
    </row>
    <row r="222" spans="1:17" ht="12.75" customHeight="1">
      <c r="A222" s="3">
        <v>44004</v>
      </c>
      <c r="B222" s="428"/>
      <c r="C222" s="435">
        <v>1</v>
      </c>
      <c r="D222" s="4">
        <v>3</v>
      </c>
      <c r="E222" s="434">
        <f t="shared" si="28"/>
        <v>2</v>
      </c>
      <c r="F222" s="435">
        <v>0</v>
      </c>
      <c r="G222" s="4">
        <v>0</v>
      </c>
      <c r="H222" s="434">
        <f t="shared" si="21"/>
        <v>0</v>
      </c>
      <c r="I222" s="435">
        <v>0</v>
      </c>
      <c r="J222" s="4">
        <v>0</v>
      </c>
      <c r="K222" s="434">
        <f t="shared" si="15"/>
        <v>0</v>
      </c>
      <c r="L222" s="431">
        <v>22</v>
      </c>
      <c r="M222" s="4">
        <v>50</v>
      </c>
      <c r="N222" s="5" t="str">
        <f t="shared" si="5"/>
        <v>Pass</v>
      </c>
      <c r="O222" s="4">
        <v>102</v>
      </c>
      <c r="P222" s="4" t="s">
        <v>344</v>
      </c>
      <c r="Q222" s="4"/>
    </row>
    <row r="223" spans="1:17" ht="12.75" customHeight="1">
      <c r="A223" s="3">
        <v>44012</v>
      </c>
      <c r="B223" s="428"/>
      <c r="C223" s="435">
        <v>2</v>
      </c>
      <c r="D223" s="4">
        <v>6</v>
      </c>
      <c r="E223" s="434">
        <f t="shared" si="28"/>
        <v>4</v>
      </c>
      <c r="F223" s="435">
        <v>0</v>
      </c>
      <c r="G223" s="4">
        <v>1</v>
      </c>
      <c r="H223" s="434">
        <f t="shared" si="21"/>
        <v>1</v>
      </c>
      <c r="I223" s="435">
        <v>0</v>
      </c>
      <c r="J223" s="4">
        <v>1</v>
      </c>
      <c r="K223" s="434">
        <f t="shared" si="15"/>
        <v>1</v>
      </c>
      <c r="L223" s="431">
        <v>22</v>
      </c>
      <c r="M223" s="4">
        <v>50</v>
      </c>
      <c r="N223" s="5" t="str">
        <f t="shared" si="5"/>
        <v>Pass</v>
      </c>
      <c r="O223" s="4">
        <v>121</v>
      </c>
      <c r="P223" s="4" t="s">
        <v>297</v>
      </c>
      <c r="Q223" s="4"/>
    </row>
    <row r="224" spans="1:17" ht="12.75" customHeight="1">
      <c r="A224" s="3">
        <v>44015</v>
      </c>
      <c r="B224" s="428"/>
      <c r="C224" s="435">
        <v>1</v>
      </c>
      <c r="D224" s="4">
        <v>7</v>
      </c>
      <c r="E224" s="434">
        <f t="shared" si="28"/>
        <v>6</v>
      </c>
      <c r="F224" s="435">
        <v>0</v>
      </c>
      <c r="G224" s="4">
        <v>2</v>
      </c>
      <c r="H224" s="434">
        <f t="shared" si="21"/>
        <v>2</v>
      </c>
      <c r="I224" s="435">
        <v>0</v>
      </c>
      <c r="J224" s="4">
        <v>0</v>
      </c>
      <c r="K224" s="434">
        <f t="shared" si="15"/>
        <v>0</v>
      </c>
      <c r="L224" s="431">
        <v>22</v>
      </c>
      <c r="M224" s="4">
        <v>50</v>
      </c>
      <c r="N224" s="5" t="str">
        <f t="shared" si="5"/>
        <v>Pass</v>
      </c>
      <c r="O224" s="4">
        <v>1159</v>
      </c>
      <c r="P224" s="4" t="s">
        <v>347</v>
      </c>
      <c r="Q224" s="4"/>
    </row>
    <row r="225" spans="1:17" ht="12.75" customHeight="1">
      <c r="A225" s="3">
        <v>44026</v>
      </c>
      <c r="B225" s="428"/>
      <c r="C225" s="435">
        <v>2</v>
      </c>
      <c r="D225" s="4">
        <v>2</v>
      </c>
      <c r="E225" s="434">
        <f t="shared" si="28"/>
        <v>0</v>
      </c>
      <c r="F225" s="435">
        <v>0</v>
      </c>
      <c r="G225" s="4">
        <v>0</v>
      </c>
      <c r="H225" s="434">
        <f t="shared" si="21"/>
        <v>0</v>
      </c>
      <c r="I225" s="435">
        <v>0</v>
      </c>
      <c r="J225" s="4">
        <v>0</v>
      </c>
      <c r="K225" s="434">
        <f t="shared" si="15"/>
        <v>0</v>
      </c>
      <c r="L225" s="431">
        <v>22</v>
      </c>
      <c r="M225" s="4">
        <v>50</v>
      </c>
      <c r="N225" s="5" t="str">
        <f t="shared" si="5"/>
        <v>Pass</v>
      </c>
      <c r="O225" s="4">
        <v>1159</v>
      </c>
      <c r="P225" s="4" t="s">
        <v>321</v>
      </c>
      <c r="Q225" s="4"/>
    </row>
    <row r="226" spans="1:17" ht="12.75" customHeight="1">
      <c r="A226" s="3">
        <v>44029</v>
      </c>
      <c r="B226" s="428"/>
      <c r="C226" s="435">
        <v>2</v>
      </c>
      <c r="D226" s="4">
        <v>6</v>
      </c>
      <c r="E226" s="434">
        <f t="shared" ref="E226" si="30">IF(D226="","",(D226-C226))</f>
        <v>4</v>
      </c>
      <c r="F226" s="435">
        <v>0</v>
      </c>
      <c r="G226" s="4">
        <v>0</v>
      </c>
      <c r="H226" s="434">
        <f t="shared" si="21"/>
        <v>0</v>
      </c>
      <c r="I226" s="435">
        <v>0</v>
      </c>
      <c r="J226" s="4">
        <v>0</v>
      </c>
      <c r="K226" s="434">
        <f t="shared" si="15"/>
        <v>0</v>
      </c>
      <c r="L226" s="431">
        <v>22</v>
      </c>
      <c r="M226" s="4">
        <v>50</v>
      </c>
      <c r="N226" s="5" t="str">
        <f t="shared" ref="N226" si="31">IF(E226="","",IF(E226&lt;L226,"Pass","Fail"))</f>
        <v>Pass</v>
      </c>
      <c r="O226" s="4">
        <v>1340</v>
      </c>
      <c r="P226" s="4" t="s">
        <v>340</v>
      </c>
      <c r="Q226" s="4"/>
    </row>
    <row r="227" spans="1:17" ht="12.75" customHeight="1">
      <c r="A227" s="3">
        <v>44034</v>
      </c>
      <c r="B227" s="428"/>
      <c r="C227" s="435">
        <v>2</v>
      </c>
      <c r="D227" s="4">
        <v>6</v>
      </c>
      <c r="E227" s="434">
        <f t="shared" ref="E227" si="32">IF(D227="","",(D227-C227))</f>
        <v>4</v>
      </c>
      <c r="F227" s="435">
        <v>0</v>
      </c>
      <c r="G227" s="4">
        <v>0</v>
      </c>
      <c r="H227" s="434">
        <f t="shared" si="21"/>
        <v>0</v>
      </c>
      <c r="I227" s="435">
        <v>0</v>
      </c>
      <c r="J227" s="4">
        <v>0</v>
      </c>
      <c r="K227" s="434">
        <f t="shared" si="15"/>
        <v>0</v>
      </c>
      <c r="L227" s="431">
        <v>22</v>
      </c>
      <c r="M227" s="4">
        <v>50</v>
      </c>
      <c r="N227" s="5" t="str">
        <f t="shared" ref="N227" si="33">IF(E227="","",IF(E227&lt;L227,"Pass","Fail"))</f>
        <v>Pass</v>
      </c>
      <c r="O227" s="4">
        <v>1340</v>
      </c>
      <c r="P227" s="4" t="s">
        <v>356</v>
      </c>
      <c r="Q227" s="4"/>
    </row>
    <row r="228" spans="1:17" ht="12.75" customHeight="1">
      <c r="A228" s="3">
        <v>44039</v>
      </c>
      <c r="B228" s="428"/>
      <c r="C228" s="435">
        <v>14</v>
      </c>
      <c r="D228" s="4">
        <v>17</v>
      </c>
      <c r="E228" s="434">
        <f t="shared" ref="E228" si="34">IF(D228="","",(D228-C228))</f>
        <v>3</v>
      </c>
      <c r="F228" s="435">
        <v>0</v>
      </c>
      <c r="G228" s="4">
        <v>0</v>
      </c>
      <c r="H228" s="434">
        <f t="shared" si="21"/>
        <v>0</v>
      </c>
      <c r="I228" s="435">
        <v>0</v>
      </c>
      <c r="J228" s="4">
        <v>0</v>
      </c>
      <c r="K228" s="434">
        <f t="shared" si="15"/>
        <v>0</v>
      </c>
      <c r="L228" s="431">
        <v>22</v>
      </c>
      <c r="M228" s="4">
        <v>50</v>
      </c>
      <c r="N228" s="5" t="str">
        <f t="shared" ref="N228" si="35">IF(E228="","",IF(E228&lt;L228,"Pass","Fail"))</f>
        <v>Pass</v>
      </c>
      <c r="O228" s="4">
        <v>121</v>
      </c>
      <c r="P228" s="4" t="s">
        <v>357</v>
      </c>
      <c r="Q228" s="4"/>
    </row>
    <row r="229" spans="1:17" ht="12.75" customHeight="1">
      <c r="A229" s="3">
        <v>44049</v>
      </c>
      <c r="B229" s="428"/>
      <c r="C229" s="435">
        <v>6</v>
      </c>
      <c r="D229" s="4">
        <v>14</v>
      </c>
      <c r="E229" s="434">
        <f t="shared" ref="E229" si="36">IF(D229="","",(D229-C229))</f>
        <v>8</v>
      </c>
      <c r="F229" s="435">
        <v>0</v>
      </c>
      <c r="G229" s="4">
        <v>4</v>
      </c>
      <c r="H229" s="434">
        <f t="shared" si="21"/>
        <v>4</v>
      </c>
      <c r="I229" s="435">
        <v>0</v>
      </c>
      <c r="J229" s="4">
        <v>3</v>
      </c>
      <c r="K229" s="434">
        <f t="shared" si="15"/>
        <v>3</v>
      </c>
      <c r="L229" s="431">
        <v>22</v>
      </c>
      <c r="M229" s="4">
        <v>50</v>
      </c>
      <c r="N229" s="5" t="str">
        <f t="shared" ref="N229" si="37">IF(E229="","",IF(E229&lt;L229,"Pass","Fail"))</f>
        <v>Pass</v>
      </c>
      <c r="O229" s="4">
        <v>1428</v>
      </c>
      <c r="P229" s="4" t="s">
        <v>359</v>
      </c>
      <c r="Q229" s="4"/>
    </row>
    <row r="230" spans="1:17" ht="12.75" customHeight="1">
      <c r="A230" s="3">
        <v>44057</v>
      </c>
      <c r="B230" s="428"/>
      <c r="C230" s="435">
        <v>5</v>
      </c>
      <c r="D230" s="4">
        <v>9</v>
      </c>
      <c r="E230" s="434">
        <f t="shared" ref="E230" si="38">IF(D230="","",(D230-C230))</f>
        <v>4</v>
      </c>
      <c r="F230" s="435">
        <v>0</v>
      </c>
      <c r="G230" s="4">
        <v>1</v>
      </c>
      <c r="H230" s="434">
        <f t="shared" si="21"/>
        <v>1</v>
      </c>
      <c r="I230" s="435">
        <v>0</v>
      </c>
      <c r="J230" s="4">
        <v>0</v>
      </c>
      <c r="K230" s="434">
        <f t="shared" si="15"/>
        <v>0</v>
      </c>
      <c r="L230" s="431">
        <v>22</v>
      </c>
      <c r="M230" s="4">
        <v>50</v>
      </c>
      <c r="N230" s="5" t="str">
        <f t="shared" ref="N230" si="39">IF(E230="","",IF(E230&lt;L230,"Pass","Fail"))</f>
        <v>Pass</v>
      </c>
      <c r="O230" s="4">
        <v>121</v>
      </c>
      <c r="P230" s="4" t="s">
        <v>361</v>
      </c>
      <c r="Q230" s="4"/>
    </row>
    <row r="231" spans="1:17" ht="12.75" customHeight="1">
      <c r="A231" s="3">
        <v>44081</v>
      </c>
      <c r="B231" s="429"/>
      <c r="C231" s="435">
        <v>2</v>
      </c>
      <c r="D231" s="4">
        <v>22</v>
      </c>
      <c r="E231" s="434">
        <f t="shared" ref="E231" si="40">IF(D231="","",(D231-C231))</f>
        <v>20</v>
      </c>
      <c r="F231" s="435"/>
      <c r="G231" s="4"/>
      <c r="H231" s="434"/>
      <c r="I231" s="435"/>
      <c r="J231" s="4"/>
      <c r="K231" s="434"/>
      <c r="L231" s="431">
        <v>22</v>
      </c>
      <c r="M231" s="4">
        <v>50</v>
      </c>
      <c r="N231" s="5" t="str">
        <f t="shared" ref="N231" si="41">IF(E231="","",IF(E231&lt;L231,"Pass","Fail"))</f>
        <v>Pass</v>
      </c>
      <c r="O231" s="4">
        <v>64</v>
      </c>
      <c r="P231" s="4" t="s">
        <v>361</v>
      </c>
      <c r="Q231" s="4" t="s">
        <v>384</v>
      </c>
    </row>
    <row r="232" spans="1:17" ht="12.75" customHeight="1">
      <c r="A232" s="3">
        <v>44086</v>
      </c>
      <c r="B232" s="429" t="s">
        <v>366</v>
      </c>
      <c r="C232" s="435">
        <v>4</v>
      </c>
      <c r="D232" s="4">
        <v>27</v>
      </c>
      <c r="E232" s="434">
        <f t="shared" ref="E232" si="42">IF(D232="","",(D232-C232))</f>
        <v>23</v>
      </c>
      <c r="F232" s="435">
        <v>1</v>
      </c>
      <c r="G232" s="4">
        <v>8</v>
      </c>
      <c r="H232" s="434">
        <f t="shared" si="21"/>
        <v>7</v>
      </c>
      <c r="I232" s="435">
        <v>0</v>
      </c>
      <c r="J232" s="4">
        <v>2</v>
      </c>
      <c r="K232" s="434">
        <f t="shared" si="15"/>
        <v>2</v>
      </c>
      <c r="L232" s="431">
        <v>22</v>
      </c>
      <c r="M232" s="4">
        <v>50</v>
      </c>
      <c r="N232" s="5" t="str">
        <f t="shared" ref="N232" si="43">IF(E232="","",IF(E232&lt;L232,"Pass","Fail"))</f>
        <v>Fail</v>
      </c>
      <c r="O232" s="4">
        <v>121</v>
      </c>
      <c r="P232" s="4" t="s">
        <v>367</v>
      </c>
      <c r="Q232" s="4"/>
    </row>
    <row r="233" spans="1:17" ht="12.75" customHeight="1">
      <c r="A233" s="3">
        <v>44086</v>
      </c>
      <c r="B233" s="429" t="s">
        <v>366</v>
      </c>
      <c r="C233" s="435">
        <v>4</v>
      </c>
      <c r="D233" s="4">
        <v>11</v>
      </c>
      <c r="E233" s="434">
        <f t="shared" ref="E233" si="44">IF(D233="","",(D233-C233))</f>
        <v>7</v>
      </c>
      <c r="F233" s="435">
        <v>1</v>
      </c>
      <c r="G233" s="4">
        <v>1</v>
      </c>
      <c r="H233" s="434">
        <f t="shared" si="21"/>
        <v>0</v>
      </c>
      <c r="I233" s="435">
        <v>1</v>
      </c>
      <c r="J233" s="4">
        <v>1</v>
      </c>
      <c r="K233" s="434">
        <f t="shared" si="15"/>
        <v>0</v>
      </c>
      <c r="L233" s="431">
        <v>22</v>
      </c>
      <c r="M233" s="4">
        <v>50</v>
      </c>
      <c r="N233" s="5" t="str">
        <f t="shared" ref="N233" si="45">IF(E233="","",IF(E233&lt;L233,"Pass","Fail"))</f>
        <v>Pass</v>
      </c>
      <c r="O233" s="4">
        <v>121</v>
      </c>
      <c r="P233" s="4" t="s">
        <v>368</v>
      </c>
      <c r="Q233" s="4"/>
    </row>
    <row r="234" spans="1:17" ht="12.75" customHeight="1">
      <c r="A234" s="3">
        <v>44099</v>
      </c>
      <c r="B234" s="429" t="s">
        <v>366</v>
      </c>
      <c r="C234" s="435">
        <v>2</v>
      </c>
      <c r="D234" s="4">
        <v>45</v>
      </c>
      <c r="E234" s="434">
        <f t="shared" ref="E234" si="46">IF(D234="","",(D234-C234))</f>
        <v>43</v>
      </c>
      <c r="F234" s="435">
        <v>1</v>
      </c>
      <c r="G234" s="4">
        <v>12</v>
      </c>
      <c r="H234" s="434">
        <f t="shared" si="21"/>
        <v>11</v>
      </c>
      <c r="I234" s="435">
        <v>1</v>
      </c>
      <c r="J234" s="4">
        <v>7</v>
      </c>
      <c r="K234" s="434">
        <f t="shared" si="15"/>
        <v>6</v>
      </c>
      <c r="L234" s="431">
        <v>22</v>
      </c>
      <c r="M234" s="4">
        <v>50</v>
      </c>
      <c r="N234" s="5" t="str">
        <f t="shared" ref="N234" si="47">IF(E234="","",IF(E234&lt;L234,"Pass","Fail"))</f>
        <v>Fail</v>
      </c>
      <c r="O234" s="4">
        <v>74</v>
      </c>
      <c r="P234" s="4" t="s">
        <v>369</v>
      </c>
      <c r="Q234" s="4"/>
    </row>
    <row r="235" spans="1:17" ht="12.75" customHeight="1">
      <c r="A235" s="3">
        <v>44099</v>
      </c>
      <c r="B235" s="429" t="s">
        <v>366</v>
      </c>
      <c r="C235" s="435">
        <v>3</v>
      </c>
      <c r="D235" s="4">
        <v>47</v>
      </c>
      <c r="E235" s="434">
        <f t="shared" ref="E235" si="48">IF(D235="","",(D235-C235))</f>
        <v>44</v>
      </c>
      <c r="F235" s="435">
        <v>1</v>
      </c>
      <c r="G235" s="4">
        <v>10</v>
      </c>
      <c r="H235" s="434">
        <f t="shared" si="21"/>
        <v>9</v>
      </c>
      <c r="I235" s="435">
        <v>0</v>
      </c>
      <c r="J235" s="4">
        <v>2</v>
      </c>
      <c r="K235" s="434">
        <f t="shared" si="15"/>
        <v>2</v>
      </c>
      <c r="L235" s="431">
        <v>22</v>
      </c>
      <c r="M235" s="4">
        <v>50</v>
      </c>
      <c r="N235" s="5" t="str">
        <f t="shared" ref="N235" si="49">IF(E235="","",IF(E235&lt;L235,"Pass","Fail"))</f>
        <v>Fail</v>
      </c>
      <c r="O235" s="4">
        <v>74</v>
      </c>
      <c r="P235" s="4" t="s">
        <v>369</v>
      </c>
      <c r="Q235" s="4"/>
    </row>
    <row r="236" spans="1:17" ht="12.75" customHeight="1">
      <c r="A236" s="3">
        <v>44099</v>
      </c>
      <c r="B236" s="429" t="s">
        <v>366</v>
      </c>
      <c r="C236" s="435">
        <v>6</v>
      </c>
      <c r="D236" s="4">
        <v>39</v>
      </c>
      <c r="E236" s="434">
        <f t="shared" ref="E236" si="50">IF(D236="","",(D236-C236))</f>
        <v>33</v>
      </c>
      <c r="F236" s="435">
        <v>0</v>
      </c>
      <c r="G236" s="4">
        <v>14</v>
      </c>
      <c r="H236" s="434">
        <f t="shared" si="21"/>
        <v>14</v>
      </c>
      <c r="I236" s="435">
        <v>0</v>
      </c>
      <c r="J236" s="4">
        <v>4</v>
      </c>
      <c r="K236" s="434">
        <f t="shared" si="15"/>
        <v>4</v>
      </c>
      <c r="L236" s="431">
        <v>22</v>
      </c>
      <c r="M236" s="4">
        <v>50</v>
      </c>
      <c r="N236" s="5" t="str">
        <f t="shared" ref="N236" si="51">IF(E236="","",IF(E236&lt;L236,"Pass","Fail"))</f>
        <v>Fail</v>
      </c>
      <c r="O236" s="4">
        <v>64</v>
      </c>
      <c r="P236" s="4" t="s">
        <v>370</v>
      </c>
      <c r="Q236" s="4"/>
    </row>
    <row r="237" spans="1:17" ht="12.75" customHeight="1">
      <c r="A237" s="3">
        <v>44099</v>
      </c>
      <c r="B237" s="429" t="s">
        <v>366</v>
      </c>
      <c r="C237" s="435">
        <v>3</v>
      </c>
      <c r="D237" s="4">
        <v>36</v>
      </c>
      <c r="E237" s="434">
        <f t="shared" ref="E237" si="52">IF(D237="","",(D237-C237))</f>
        <v>33</v>
      </c>
      <c r="F237" s="435">
        <v>1</v>
      </c>
      <c r="G237" s="4">
        <v>10</v>
      </c>
      <c r="H237" s="434">
        <f t="shared" si="21"/>
        <v>9</v>
      </c>
      <c r="I237" s="435">
        <v>1</v>
      </c>
      <c r="J237" s="4">
        <v>4</v>
      </c>
      <c r="K237" s="434">
        <f t="shared" si="15"/>
        <v>3</v>
      </c>
      <c r="L237" s="431">
        <v>22</v>
      </c>
      <c r="M237" s="4">
        <v>50</v>
      </c>
      <c r="N237" s="5" t="str">
        <f t="shared" ref="N237" si="53">IF(E237="","",IF(E237&lt;L237,"Pass","Fail"))</f>
        <v>Fail</v>
      </c>
      <c r="O237" s="4">
        <v>1428</v>
      </c>
      <c r="P237" s="4" t="s">
        <v>371</v>
      </c>
      <c r="Q237" s="4"/>
    </row>
    <row r="238" spans="1:17" ht="12.75" customHeight="1">
      <c r="A238" s="3">
        <v>44099</v>
      </c>
      <c r="B238" s="429" t="s">
        <v>366</v>
      </c>
      <c r="C238" s="435">
        <v>2</v>
      </c>
      <c r="D238" s="4">
        <v>30</v>
      </c>
      <c r="E238" s="434">
        <f t="shared" ref="E238:E239" si="54">IF(D238="","",(D238-C238))</f>
        <v>28</v>
      </c>
      <c r="F238" s="435">
        <v>0</v>
      </c>
      <c r="G238" s="4">
        <v>4</v>
      </c>
      <c r="H238" s="434">
        <f t="shared" si="21"/>
        <v>4</v>
      </c>
      <c r="I238" s="435">
        <v>0</v>
      </c>
      <c r="J238" s="4">
        <v>1</v>
      </c>
      <c r="K238" s="434">
        <f t="shared" si="15"/>
        <v>1</v>
      </c>
      <c r="L238" s="431">
        <v>22</v>
      </c>
      <c r="M238" s="4">
        <v>50</v>
      </c>
      <c r="N238" s="5" t="str">
        <f t="shared" ref="N238:N239" si="55">IF(E238="","",IF(E238&lt;L238,"Pass","Fail"))</f>
        <v>Fail</v>
      </c>
      <c r="O238" s="4">
        <v>1428</v>
      </c>
      <c r="P238" s="4" t="s">
        <v>373</v>
      </c>
      <c r="Q238" s="4"/>
    </row>
    <row r="239" spans="1:17" ht="12.75" customHeight="1">
      <c r="A239" s="3">
        <v>44099</v>
      </c>
      <c r="B239" s="429" t="s">
        <v>366</v>
      </c>
      <c r="C239" s="435">
        <v>4</v>
      </c>
      <c r="D239" s="4">
        <v>25</v>
      </c>
      <c r="E239" s="434">
        <f t="shared" si="54"/>
        <v>21</v>
      </c>
      <c r="F239" s="435">
        <v>0</v>
      </c>
      <c r="G239" s="4">
        <v>1</v>
      </c>
      <c r="H239" s="434">
        <f t="shared" si="21"/>
        <v>1</v>
      </c>
      <c r="I239" s="435">
        <v>0</v>
      </c>
      <c r="J239" s="4">
        <v>1</v>
      </c>
      <c r="K239" s="434">
        <f t="shared" si="15"/>
        <v>1</v>
      </c>
      <c r="L239" s="431">
        <v>22</v>
      </c>
      <c r="M239" s="4">
        <v>50</v>
      </c>
      <c r="N239" s="5" t="str">
        <f t="shared" si="55"/>
        <v>Pass</v>
      </c>
      <c r="O239" s="4">
        <v>1428</v>
      </c>
      <c r="P239" s="4" t="s">
        <v>372</v>
      </c>
      <c r="Q239" s="4"/>
    </row>
    <row r="240" spans="1:17" ht="12.75" customHeight="1">
      <c r="A240" s="3">
        <v>44099</v>
      </c>
      <c r="B240" s="429" t="s">
        <v>366</v>
      </c>
      <c r="C240" s="435">
        <v>25</v>
      </c>
      <c r="D240" s="4">
        <v>45</v>
      </c>
      <c r="E240" s="434">
        <f t="shared" ref="E240:E241" si="56">IF(D240="","",(D240-C240))</f>
        <v>20</v>
      </c>
      <c r="F240" s="435">
        <v>0</v>
      </c>
      <c r="G240" s="4">
        <v>6</v>
      </c>
      <c r="H240" s="434">
        <f t="shared" si="21"/>
        <v>6</v>
      </c>
      <c r="I240" s="435">
        <v>0</v>
      </c>
      <c r="J240" s="4">
        <v>4</v>
      </c>
      <c r="K240" s="434">
        <f t="shared" si="15"/>
        <v>4</v>
      </c>
      <c r="L240" s="431">
        <v>22</v>
      </c>
      <c r="M240" s="4">
        <v>50</v>
      </c>
      <c r="N240" s="5" t="str">
        <f t="shared" ref="N240:N241" si="57">IF(E240="","",IF(E240&lt;L240,"Pass","Fail"))</f>
        <v>Pass</v>
      </c>
      <c r="O240" s="4">
        <v>1428</v>
      </c>
      <c r="P240" s="4" t="s">
        <v>375</v>
      </c>
      <c r="Q240" s="4"/>
    </row>
    <row r="241" spans="1:17" ht="12.75" customHeight="1">
      <c r="A241" s="3">
        <v>44104</v>
      </c>
      <c r="B241" s="429" t="s">
        <v>366</v>
      </c>
      <c r="C241" s="435">
        <v>1</v>
      </c>
      <c r="D241" s="4">
        <v>26</v>
      </c>
      <c r="E241" s="434">
        <f t="shared" si="56"/>
        <v>25</v>
      </c>
      <c r="F241" s="435">
        <v>1</v>
      </c>
      <c r="G241" s="4">
        <v>5</v>
      </c>
      <c r="H241" s="434">
        <f t="shared" si="21"/>
        <v>4</v>
      </c>
      <c r="I241" s="435">
        <v>1</v>
      </c>
      <c r="J241" s="4">
        <v>2</v>
      </c>
      <c r="K241" s="434">
        <f t="shared" si="15"/>
        <v>1</v>
      </c>
      <c r="L241" s="431">
        <v>22</v>
      </c>
      <c r="M241" s="4">
        <v>50</v>
      </c>
      <c r="N241" s="5" t="str">
        <f t="shared" si="57"/>
        <v>Fail</v>
      </c>
      <c r="O241" s="4">
        <v>74</v>
      </c>
      <c r="P241" s="4" t="s">
        <v>376</v>
      </c>
      <c r="Q241" s="4"/>
    </row>
    <row r="242" spans="1:17" ht="12.75" customHeight="1">
      <c r="A242" s="3">
        <v>44112</v>
      </c>
      <c r="B242" s="429" t="s">
        <v>378</v>
      </c>
      <c r="C242" s="435">
        <v>3</v>
      </c>
      <c r="D242" s="4">
        <v>134</v>
      </c>
      <c r="E242" s="434">
        <f t="shared" ref="E242" si="58">IF(D242="","",(D242-C242))</f>
        <v>131</v>
      </c>
      <c r="F242" s="435">
        <v>0</v>
      </c>
      <c r="G242" s="4">
        <v>18</v>
      </c>
      <c r="H242" s="434">
        <f t="shared" ref="H242:H247" si="59">G242-F242</f>
        <v>18</v>
      </c>
      <c r="I242" s="435">
        <v>0</v>
      </c>
      <c r="J242" s="4">
        <v>10</v>
      </c>
      <c r="K242" s="434">
        <f t="shared" ref="K242:K247" si="60">J242-I242</f>
        <v>10</v>
      </c>
      <c r="L242" s="431">
        <v>22</v>
      </c>
      <c r="M242" s="4">
        <v>50</v>
      </c>
      <c r="N242" s="5" t="str">
        <f t="shared" ref="N242" si="61">IF(E242="","",IF(E242&lt;L242,"Pass","Fail"))</f>
        <v>Fail</v>
      </c>
      <c r="O242" s="4">
        <v>1159</v>
      </c>
      <c r="P242" s="4" t="s">
        <v>379</v>
      </c>
      <c r="Q242" s="4"/>
    </row>
    <row r="243" spans="1:17" ht="12.75" customHeight="1">
      <c r="A243" s="3">
        <v>44123</v>
      </c>
      <c r="B243" s="429" t="s">
        <v>378</v>
      </c>
      <c r="C243" s="435">
        <v>3</v>
      </c>
      <c r="D243" s="4">
        <v>15</v>
      </c>
      <c r="E243" s="434">
        <f t="shared" ref="E243" si="62">IF(D243="","",(D243-C243))</f>
        <v>12</v>
      </c>
      <c r="F243" s="435">
        <v>2</v>
      </c>
      <c r="G243" s="4">
        <v>5</v>
      </c>
      <c r="H243" s="434">
        <f t="shared" si="59"/>
        <v>3</v>
      </c>
      <c r="I243" s="435">
        <v>1</v>
      </c>
      <c r="J243" s="4">
        <v>2</v>
      </c>
      <c r="K243" s="434">
        <f t="shared" si="60"/>
        <v>1</v>
      </c>
      <c r="L243" s="431">
        <v>22</v>
      </c>
      <c r="M243" s="4">
        <v>50</v>
      </c>
      <c r="N243" s="5" t="str">
        <f t="shared" ref="N243" si="63">IF(E243="","",IF(E243&lt;L243,"Pass","Fail"))</f>
        <v>Pass</v>
      </c>
      <c r="O243" s="4">
        <v>1428</v>
      </c>
      <c r="P243" s="4" t="s">
        <v>385</v>
      </c>
      <c r="Q243" s="4"/>
    </row>
    <row r="244" spans="1:17" ht="12.75" customHeight="1">
      <c r="A244" s="3">
        <v>44126</v>
      </c>
      <c r="B244" s="429" t="s">
        <v>378</v>
      </c>
      <c r="C244" s="435">
        <v>4</v>
      </c>
      <c r="D244" s="4">
        <v>25</v>
      </c>
      <c r="E244" s="434">
        <f t="shared" ref="E244" si="64">IF(D244="","",(D244-C244))</f>
        <v>21</v>
      </c>
      <c r="F244" s="435">
        <v>1</v>
      </c>
      <c r="G244" s="4">
        <v>5</v>
      </c>
      <c r="H244" s="434">
        <f t="shared" si="59"/>
        <v>4</v>
      </c>
      <c r="I244" s="435">
        <v>0</v>
      </c>
      <c r="J244" s="4">
        <v>1</v>
      </c>
      <c r="K244" s="434">
        <f t="shared" si="60"/>
        <v>1</v>
      </c>
      <c r="L244" s="431">
        <v>22</v>
      </c>
      <c r="M244" s="4">
        <v>50</v>
      </c>
      <c r="N244" s="5" t="str">
        <f t="shared" ref="N244" si="65">IF(E244="","",IF(E244&lt;L244,"Pass","Fail"))</f>
        <v>Pass</v>
      </c>
      <c r="O244" s="4">
        <v>1428</v>
      </c>
      <c r="P244" s="4" t="s">
        <v>391</v>
      </c>
      <c r="Q244" s="4"/>
    </row>
    <row r="245" spans="1:17" ht="12.75" customHeight="1">
      <c r="A245" s="3">
        <v>44130</v>
      </c>
      <c r="B245" s="429" t="s">
        <v>378</v>
      </c>
      <c r="C245" s="435">
        <v>6</v>
      </c>
      <c r="D245" s="4">
        <v>21</v>
      </c>
      <c r="E245" s="434">
        <f t="shared" ref="E245" si="66">IF(D245="","",(D245-C245))</f>
        <v>15</v>
      </c>
      <c r="F245" s="435">
        <v>0</v>
      </c>
      <c r="G245" s="4">
        <v>2</v>
      </c>
      <c r="H245" s="434">
        <f t="shared" si="59"/>
        <v>2</v>
      </c>
      <c r="I245" s="435">
        <v>0</v>
      </c>
      <c r="J245" s="4">
        <v>1</v>
      </c>
      <c r="K245" s="434">
        <f t="shared" si="60"/>
        <v>1</v>
      </c>
      <c r="L245" s="431">
        <v>22</v>
      </c>
      <c r="M245" s="4">
        <v>50</v>
      </c>
      <c r="N245" s="5" t="str">
        <f t="shared" ref="N245" si="67">IF(E245="","",IF(E245&lt;L245,"Pass","Fail"))</f>
        <v>Pass</v>
      </c>
      <c r="O245" s="4">
        <v>121</v>
      </c>
      <c r="P245" s="4" t="s">
        <v>393</v>
      </c>
      <c r="Q245" s="4"/>
    </row>
    <row r="246" spans="1:17" ht="12.75" customHeight="1">
      <c r="A246" s="3">
        <v>44151</v>
      </c>
      <c r="B246" s="429" t="s">
        <v>378</v>
      </c>
      <c r="C246" s="435">
        <v>2</v>
      </c>
      <c r="D246" s="4">
        <v>22</v>
      </c>
      <c r="E246" s="434">
        <f t="shared" ref="E246" si="68">IF(D246="","",(D246-C246))</f>
        <v>20</v>
      </c>
      <c r="F246" s="435">
        <v>0</v>
      </c>
      <c r="G246" s="4">
        <v>8</v>
      </c>
      <c r="H246" s="434">
        <f t="shared" si="59"/>
        <v>8</v>
      </c>
      <c r="I246" s="435">
        <v>0</v>
      </c>
      <c r="J246" s="4">
        <v>2</v>
      </c>
      <c r="K246" s="434">
        <f t="shared" si="60"/>
        <v>2</v>
      </c>
      <c r="L246" s="431">
        <v>22</v>
      </c>
      <c r="M246" s="4">
        <v>50</v>
      </c>
      <c r="N246" s="5" t="str">
        <f t="shared" ref="N246" si="69">IF(E246="","",IF(E246&lt;L246,"Pass","Fail"))</f>
        <v>Pass</v>
      </c>
      <c r="O246" s="4">
        <v>1159</v>
      </c>
      <c r="P246" s="4" t="s">
        <v>396</v>
      </c>
      <c r="Q246" s="4"/>
    </row>
    <row r="247" spans="1:17" ht="12.75" customHeight="1">
      <c r="A247" s="3">
        <v>44159</v>
      </c>
      <c r="B247" s="429" t="s">
        <v>378</v>
      </c>
      <c r="C247" s="435">
        <v>11</v>
      </c>
      <c r="D247" s="4">
        <v>39</v>
      </c>
      <c r="E247" s="434">
        <f t="shared" ref="E247" si="70">IF(D247="","",(D247-C247))</f>
        <v>28</v>
      </c>
      <c r="F247" s="435">
        <v>0</v>
      </c>
      <c r="G247" s="4">
        <v>4</v>
      </c>
      <c r="H247" s="434">
        <f t="shared" si="59"/>
        <v>4</v>
      </c>
      <c r="I247" s="435">
        <v>0</v>
      </c>
      <c r="J247" s="4">
        <v>0</v>
      </c>
      <c r="K247" s="434">
        <f t="shared" si="60"/>
        <v>0</v>
      </c>
      <c r="L247" s="431">
        <v>22</v>
      </c>
      <c r="M247" s="4">
        <v>50</v>
      </c>
      <c r="N247" s="5" t="str">
        <f t="shared" ref="N247" si="71">IF(E247="","",IF(E247&lt;L247,"Pass","Fail"))</f>
        <v>Fail</v>
      </c>
      <c r="O247" s="4">
        <v>121</v>
      </c>
      <c r="P247" s="4" t="s">
        <v>398</v>
      </c>
      <c r="Q247" s="4"/>
    </row>
    <row r="248" spans="1:17" ht="12.75" customHeight="1">
      <c r="A248" s="3">
        <v>44166</v>
      </c>
      <c r="B248" s="429" t="s">
        <v>378</v>
      </c>
      <c r="C248" s="435">
        <v>4</v>
      </c>
      <c r="D248" s="4">
        <v>22</v>
      </c>
      <c r="E248" s="434">
        <f t="shared" ref="E248" si="72">IF(D248="","",(D248-C248))</f>
        <v>18</v>
      </c>
      <c r="F248" s="435">
        <v>1</v>
      </c>
      <c r="G248" s="4">
        <v>8</v>
      </c>
      <c r="H248" s="434">
        <f t="shared" ref="H248" si="73">G248-F248</f>
        <v>7</v>
      </c>
      <c r="I248" s="435">
        <v>0</v>
      </c>
      <c r="J248" s="4">
        <v>1</v>
      </c>
      <c r="K248" s="434">
        <f t="shared" ref="K248" si="74">J248-I248</f>
        <v>1</v>
      </c>
      <c r="L248" s="431">
        <v>22</v>
      </c>
      <c r="M248" s="4">
        <v>50</v>
      </c>
      <c r="N248" s="5" t="str">
        <f t="shared" ref="N248" si="75">IF(E248="","",IF(E248&lt;L248,"Pass","Fail"))</f>
        <v>Pass</v>
      </c>
      <c r="O248" s="4">
        <v>74</v>
      </c>
      <c r="P248" s="4" t="s">
        <v>400</v>
      </c>
      <c r="Q248" s="4"/>
    </row>
    <row r="249" spans="1:17" ht="12.75" customHeight="1">
      <c r="A249" s="3">
        <v>44166</v>
      </c>
      <c r="B249" s="429" t="s">
        <v>366</v>
      </c>
      <c r="C249" s="435">
        <v>7</v>
      </c>
      <c r="D249" s="4">
        <v>18</v>
      </c>
      <c r="E249" s="434">
        <f t="shared" ref="E249" si="76">IF(D249="","",(D249-C249))</f>
        <v>11</v>
      </c>
      <c r="F249" s="435">
        <v>3</v>
      </c>
      <c r="G249" s="4">
        <v>3</v>
      </c>
      <c r="H249" s="434">
        <f t="shared" ref="H249:H250" si="77">G249-F249</f>
        <v>0</v>
      </c>
      <c r="I249" s="435">
        <v>2</v>
      </c>
      <c r="J249" s="4">
        <v>1</v>
      </c>
      <c r="K249" s="434">
        <v>1</v>
      </c>
      <c r="L249" s="431">
        <v>22</v>
      </c>
      <c r="M249" s="4">
        <v>50</v>
      </c>
      <c r="N249" s="5" t="str">
        <f t="shared" ref="N249" si="78">IF(E249="","",IF(E249&lt;L249,"Pass","Fail"))</f>
        <v>Pass</v>
      </c>
      <c r="O249" s="4">
        <v>1335</v>
      </c>
      <c r="P249" s="4" t="s">
        <v>402</v>
      </c>
      <c r="Q249" s="4"/>
    </row>
    <row r="250" spans="1:17" ht="12.75" customHeight="1">
      <c r="A250" s="3">
        <v>44175</v>
      </c>
      <c r="B250" s="429" t="s">
        <v>378</v>
      </c>
      <c r="C250" s="435">
        <v>5</v>
      </c>
      <c r="D250" s="4">
        <v>24</v>
      </c>
      <c r="E250" s="434">
        <f t="shared" ref="E250" si="79">IF(D250="","",(D250-C250))</f>
        <v>19</v>
      </c>
      <c r="F250" s="435">
        <v>3</v>
      </c>
      <c r="G250" s="4">
        <v>4</v>
      </c>
      <c r="H250" s="434">
        <f t="shared" si="77"/>
        <v>1</v>
      </c>
      <c r="I250" s="435">
        <v>2</v>
      </c>
      <c r="J250" s="4">
        <v>2</v>
      </c>
      <c r="K250" s="434">
        <f t="shared" ref="K250" si="80">J250-I250</f>
        <v>0</v>
      </c>
      <c r="L250" s="431">
        <v>22</v>
      </c>
      <c r="M250" s="4">
        <v>50</v>
      </c>
      <c r="N250" s="5" t="str">
        <f t="shared" ref="N250" si="81">IF(E250="","",IF(E250&lt;L250,"Pass","Fail"))</f>
        <v>Pass</v>
      </c>
      <c r="O250" s="4">
        <v>1159</v>
      </c>
      <c r="P250" s="4" t="s">
        <v>405</v>
      </c>
      <c r="Q250" s="4"/>
    </row>
    <row r="251" spans="1:17" ht="12.75" customHeight="1">
      <c r="A251" s="3">
        <v>44182</v>
      </c>
      <c r="B251" s="429" t="s">
        <v>366</v>
      </c>
      <c r="C251" s="435">
        <v>4</v>
      </c>
      <c r="D251" s="4">
        <v>25</v>
      </c>
      <c r="E251" s="434">
        <f t="shared" ref="E251" si="82">IF(D251="","",(D251-C251))</f>
        <v>21</v>
      </c>
      <c r="F251" s="435">
        <v>1</v>
      </c>
      <c r="G251" s="4">
        <v>6</v>
      </c>
      <c r="H251" s="434">
        <f t="shared" ref="H251" si="83">G251-F251</f>
        <v>5</v>
      </c>
      <c r="I251" s="435">
        <v>0</v>
      </c>
      <c r="J251" s="4">
        <v>2</v>
      </c>
      <c r="K251" s="434">
        <f t="shared" ref="K251" si="84">J251-I251</f>
        <v>2</v>
      </c>
      <c r="L251" s="431">
        <v>22</v>
      </c>
      <c r="M251" s="4">
        <v>50</v>
      </c>
      <c r="N251" s="5" t="str">
        <f t="shared" ref="N251" si="85">IF(E251="","",IF(E251&lt;L251,"Pass","Fail"))</f>
        <v>Pass</v>
      </c>
      <c r="O251" s="4">
        <v>1335</v>
      </c>
      <c r="P251" s="4" t="s">
        <v>408</v>
      </c>
      <c r="Q251" s="4"/>
    </row>
    <row r="252" spans="1:17" ht="12.75" customHeight="1">
      <c r="A252" s="3">
        <v>44186</v>
      </c>
      <c r="B252" s="429" t="s">
        <v>378</v>
      </c>
      <c r="C252" s="435">
        <v>5</v>
      </c>
      <c r="D252" s="4">
        <v>28</v>
      </c>
      <c r="E252" s="434">
        <f t="shared" ref="E252" si="86">IF(D252="","",(D252-C252))</f>
        <v>23</v>
      </c>
      <c r="F252" s="435">
        <v>1</v>
      </c>
      <c r="G252" s="4">
        <v>3</v>
      </c>
      <c r="H252" s="434">
        <f t="shared" ref="H252" si="87">G252-F252</f>
        <v>2</v>
      </c>
      <c r="I252" s="435">
        <v>1</v>
      </c>
      <c r="J252" s="4">
        <v>3</v>
      </c>
      <c r="K252" s="434">
        <f t="shared" ref="K252" si="88">J252-I252</f>
        <v>2</v>
      </c>
      <c r="L252" s="431">
        <v>22</v>
      </c>
      <c r="M252" s="4">
        <v>50</v>
      </c>
      <c r="N252" s="5" t="str">
        <f t="shared" ref="N252" si="89">IF(E252="","",IF(E252&lt;L252,"Pass","Fail"))</f>
        <v>Fail</v>
      </c>
      <c r="O252" s="4">
        <v>1159</v>
      </c>
      <c r="P252" s="4" t="s">
        <v>410</v>
      </c>
      <c r="Q252" s="4"/>
    </row>
    <row r="253" spans="1:17" ht="12.75" customHeight="1">
      <c r="A253" s="3">
        <v>44189</v>
      </c>
      <c r="B253" s="429" t="s">
        <v>366</v>
      </c>
      <c r="C253" s="435">
        <v>6</v>
      </c>
      <c r="D253" s="4">
        <v>31</v>
      </c>
      <c r="E253" s="434">
        <f t="shared" ref="E253:E255" si="90">IF(D253="","",(D253-C253))</f>
        <v>25</v>
      </c>
      <c r="F253" s="435">
        <v>1</v>
      </c>
      <c r="G253" s="4">
        <v>4</v>
      </c>
      <c r="H253" s="434">
        <f t="shared" ref="H253:H256" si="91">G253-F253</f>
        <v>3</v>
      </c>
      <c r="I253" s="435">
        <v>1</v>
      </c>
      <c r="J253" s="4">
        <v>2</v>
      </c>
      <c r="K253" s="434">
        <f t="shared" ref="K253:K255" si="92">J253-I253</f>
        <v>1</v>
      </c>
      <c r="L253" s="431">
        <v>22</v>
      </c>
      <c r="M253" s="4">
        <v>50</v>
      </c>
      <c r="N253" s="5" t="str">
        <f t="shared" ref="N253:N255" si="93">IF(E253="","",IF(E253&lt;L253,"Pass","Fail"))</f>
        <v>Fail</v>
      </c>
      <c r="O253" s="4">
        <v>1159</v>
      </c>
      <c r="P253" s="4" t="s">
        <v>418</v>
      </c>
      <c r="Q253" s="4"/>
    </row>
    <row r="254" spans="1:17" ht="12.75" customHeight="1">
      <c r="A254" s="3">
        <v>44190</v>
      </c>
      <c r="B254" s="28" t="s">
        <v>378</v>
      </c>
      <c r="C254" s="13">
        <v>15</v>
      </c>
      <c r="D254" s="13">
        <v>43</v>
      </c>
      <c r="E254" s="13">
        <f t="shared" si="90"/>
        <v>28</v>
      </c>
      <c r="F254" s="13">
        <v>2</v>
      </c>
      <c r="G254" s="13">
        <v>6</v>
      </c>
      <c r="H254" s="434">
        <f t="shared" si="91"/>
        <v>4</v>
      </c>
      <c r="I254" s="13">
        <v>0</v>
      </c>
      <c r="J254" s="13">
        <v>0</v>
      </c>
      <c r="K254" s="13">
        <f t="shared" si="92"/>
        <v>0</v>
      </c>
      <c r="L254" s="431">
        <v>22</v>
      </c>
      <c r="M254" s="4">
        <v>50</v>
      </c>
      <c r="N254" s="5" t="str">
        <f t="shared" si="93"/>
        <v>Fail</v>
      </c>
      <c r="O254" s="28"/>
    </row>
    <row r="255" spans="1:17" ht="12.75" customHeight="1">
      <c r="A255" s="3">
        <v>44191</v>
      </c>
      <c r="B255" s="28" t="s">
        <v>378</v>
      </c>
      <c r="C255" s="13">
        <v>9</v>
      </c>
      <c r="D255" s="13">
        <v>42</v>
      </c>
      <c r="E255" s="13">
        <f t="shared" si="90"/>
        <v>33</v>
      </c>
      <c r="F255" s="13">
        <v>0</v>
      </c>
      <c r="G255" s="13">
        <v>4</v>
      </c>
      <c r="H255" s="434">
        <f t="shared" si="91"/>
        <v>4</v>
      </c>
      <c r="I255" s="13">
        <v>0</v>
      </c>
      <c r="J255" s="13">
        <v>0</v>
      </c>
      <c r="K255" s="13">
        <f t="shared" si="92"/>
        <v>0</v>
      </c>
      <c r="L255" s="431">
        <v>22</v>
      </c>
      <c r="M255" s="4">
        <v>50</v>
      </c>
      <c r="N255" s="5" t="str">
        <f t="shared" si="93"/>
        <v>Fail</v>
      </c>
      <c r="O255" s="28">
        <v>1428</v>
      </c>
      <c r="P255" s="4" t="s">
        <v>419</v>
      </c>
    </row>
    <row r="256" spans="1:17" ht="12.75" customHeight="1">
      <c r="A256" s="3">
        <v>44193</v>
      </c>
      <c r="B256" s="28" t="s">
        <v>366</v>
      </c>
      <c r="C256" s="13">
        <v>5</v>
      </c>
      <c r="D256" s="13">
        <v>28</v>
      </c>
      <c r="E256" s="13">
        <f t="shared" ref="E256" si="94">IF(D256="","",(D256-C256))</f>
        <v>23</v>
      </c>
      <c r="F256" s="13">
        <v>2</v>
      </c>
      <c r="G256" s="13">
        <v>5</v>
      </c>
      <c r="H256" s="434">
        <f t="shared" si="91"/>
        <v>3</v>
      </c>
      <c r="I256" s="13">
        <v>2</v>
      </c>
      <c r="J256" s="13">
        <v>4</v>
      </c>
      <c r="K256" s="13">
        <f t="shared" ref="K256" si="95">J256-I256</f>
        <v>2</v>
      </c>
      <c r="L256" s="431">
        <v>22</v>
      </c>
      <c r="M256" s="4">
        <v>50</v>
      </c>
      <c r="N256" s="5" t="str">
        <f t="shared" ref="N256" si="96">IF(E256="","",IF(E256&lt;L256,"Pass","Fail"))</f>
        <v>Fail</v>
      </c>
      <c r="O256" s="28">
        <v>1428</v>
      </c>
      <c r="P256" s="4" t="s">
        <v>420</v>
      </c>
    </row>
    <row r="257" spans="1:17" ht="12.75" customHeight="1">
      <c r="A257" s="3">
        <v>44193</v>
      </c>
      <c r="B257" s="28" t="s">
        <v>366</v>
      </c>
      <c r="C257" s="13">
        <v>3</v>
      </c>
      <c r="D257" s="13">
        <v>14</v>
      </c>
      <c r="E257" s="13">
        <f t="shared" ref="E257:E258" si="97">IF(D257="","",(D257-C257))</f>
        <v>11</v>
      </c>
      <c r="F257" s="13">
        <v>0</v>
      </c>
      <c r="G257" s="13">
        <v>1</v>
      </c>
      <c r="H257" s="434">
        <f t="shared" ref="H257:H258" si="98">G257-F257</f>
        <v>1</v>
      </c>
      <c r="I257" s="13">
        <v>0</v>
      </c>
      <c r="J257" s="13">
        <v>0</v>
      </c>
      <c r="K257" s="13">
        <f t="shared" ref="K257:K258" si="99">J257-I257</f>
        <v>0</v>
      </c>
      <c r="L257" s="431">
        <v>22</v>
      </c>
      <c r="M257" s="4">
        <v>50</v>
      </c>
      <c r="N257" s="5" t="str">
        <f t="shared" ref="N257:N258" si="100">IF(E257="","",IF(E257&lt;L257,"Pass","Fail"))</f>
        <v>Pass</v>
      </c>
      <c r="O257" s="28">
        <v>1428</v>
      </c>
      <c r="P257" s="4" t="s">
        <v>421</v>
      </c>
    </row>
    <row r="258" spans="1:17" ht="12.75" customHeight="1">
      <c r="A258" s="3">
        <v>44194</v>
      </c>
      <c r="B258" s="429" t="s">
        <v>378</v>
      </c>
      <c r="C258" s="435">
        <v>2</v>
      </c>
      <c r="D258" s="4">
        <v>43</v>
      </c>
      <c r="E258" s="434">
        <f t="shared" si="97"/>
        <v>41</v>
      </c>
      <c r="F258" s="435">
        <v>0</v>
      </c>
      <c r="G258" s="4">
        <v>3</v>
      </c>
      <c r="H258" s="434">
        <f t="shared" si="98"/>
        <v>3</v>
      </c>
      <c r="I258" s="435">
        <v>0</v>
      </c>
      <c r="J258" s="4">
        <v>2</v>
      </c>
      <c r="K258" s="434">
        <f t="shared" si="99"/>
        <v>2</v>
      </c>
      <c r="L258" s="431">
        <v>22</v>
      </c>
      <c r="M258" s="4">
        <v>50</v>
      </c>
      <c r="N258" s="5" t="str">
        <f t="shared" si="100"/>
        <v>Fail</v>
      </c>
      <c r="O258" s="4">
        <v>1159</v>
      </c>
      <c r="P258" s="4" t="s">
        <v>423</v>
      </c>
      <c r="Q258" s="4" t="s">
        <v>426</v>
      </c>
    </row>
    <row r="259" spans="1:17" ht="12.75" customHeight="1">
      <c r="A259" s="3">
        <v>44194</v>
      </c>
      <c r="B259" s="429" t="s">
        <v>366</v>
      </c>
      <c r="C259" s="435">
        <v>4</v>
      </c>
      <c r="D259" s="4">
        <v>20</v>
      </c>
      <c r="E259" s="434">
        <f t="shared" ref="E259:E260" si="101">IF(D259="","",(D259-C259))</f>
        <v>16</v>
      </c>
      <c r="F259" s="435">
        <v>0</v>
      </c>
      <c r="G259" s="4">
        <v>4</v>
      </c>
      <c r="H259" s="434">
        <f t="shared" ref="H259:H260" si="102">G259-F259</f>
        <v>4</v>
      </c>
      <c r="I259" s="435">
        <v>0</v>
      </c>
      <c r="J259" s="4">
        <v>1</v>
      </c>
      <c r="K259" s="434">
        <f t="shared" ref="K259:K260" si="103">J259-I259</f>
        <v>1</v>
      </c>
      <c r="L259" s="431">
        <v>22</v>
      </c>
      <c r="M259" s="4">
        <v>50</v>
      </c>
      <c r="N259" s="5" t="str">
        <f t="shared" ref="N259:N260" si="104">IF(E259="","",IF(E259&lt;L259,"Pass","Fail"))</f>
        <v>Pass</v>
      </c>
      <c r="O259" s="4">
        <v>1340</v>
      </c>
      <c r="P259" s="4" t="s">
        <v>424</v>
      </c>
      <c r="Q259" s="4"/>
    </row>
    <row r="260" spans="1:17" ht="12.75" customHeight="1">
      <c r="A260" s="3">
        <v>44194</v>
      </c>
      <c r="B260" s="429" t="s">
        <v>366</v>
      </c>
      <c r="C260" s="435">
        <v>8</v>
      </c>
      <c r="D260" s="4">
        <v>15</v>
      </c>
      <c r="E260" s="434">
        <f t="shared" si="101"/>
        <v>7</v>
      </c>
      <c r="F260" s="435">
        <v>0</v>
      </c>
      <c r="G260" s="4">
        <v>3</v>
      </c>
      <c r="H260" s="434">
        <f t="shared" si="102"/>
        <v>3</v>
      </c>
      <c r="I260" s="435">
        <v>0</v>
      </c>
      <c r="J260" s="4">
        <v>2</v>
      </c>
      <c r="K260" s="434">
        <f t="shared" si="103"/>
        <v>2</v>
      </c>
      <c r="L260" s="431">
        <v>22</v>
      </c>
      <c r="M260" s="4">
        <v>50</v>
      </c>
      <c r="N260" s="5" t="str">
        <f t="shared" si="104"/>
        <v>Pass</v>
      </c>
      <c r="O260" s="4">
        <v>1340</v>
      </c>
      <c r="P260" s="4" t="s">
        <v>425</v>
      </c>
      <c r="Q260" s="4"/>
    </row>
    <row r="261" spans="1:17" ht="12.75" customHeight="1">
      <c r="A261" s="3">
        <v>44201</v>
      </c>
      <c r="B261" s="429" t="s">
        <v>366</v>
      </c>
      <c r="C261" s="435">
        <v>4</v>
      </c>
      <c r="D261" s="4">
        <v>9</v>
      </c>
      <c r="E261" s="434">
        <f t="shared" ref="E261" si="105">IF(D261="","",(D261-C261))</f>
        <v>5</v>
      </c>
      <c r="F261" s="435">
        <v>0</v>
      </c>
      <c r="G261" s="4">
        <v>0</v>
      </c>
      <c r="H261" s="434">
        <f t="shared" ref="H261" si="106">G261-F261</f>
        <v>0</v>
      </c>
      <c r="I261" s="435">
        <v>0</v>
      </c>
      <c r="J261" s="4">
        <v>0</v>
      </c>
      <c r="K261" s="434">
        <f t="shared" ref="K261" si="107">J261-I261</f>
        <v>0</v>
      </c>
      <c r="L261" s="431">
        <v>22</v>
      </c>
      <c r="M261" s="4">
        <v>50</v>
      </c>
      <c r="N261" s="5" t="str">
        <f t="shared" ref="N261" si="108">IF(E261="","",IF(E261&lt;L261,"Pass","Fail"))</f>
        <v>Pass</v>
      </c>
      <c r="O261" s="4">
        <v>1428</v>
      </c>
      <c r="P261" s="4" t="s">
        <v>427</v>
      </c>
      <c r="Q261" s="4"/>
    </row>
    <row r="262" spans="1:17" ht="12.75" customHeight="1">
      <c r="A262" s="3">
        <v>44207</v>
      </c>
      <c r="B262" s="429" t="s">
        <v>378</v>
      </c>
      <c r="C262" s="435">
        <v>2</v>
      </c>
      <c r="D262" s="4">
        <v>12</v>
      </c>
      <c r="E262" s="434">
        <f t="shared" ref="E262" si="109">IF(D262="","",(D262-C262))</f>
        <v>10</v>
      </c>
      <c r="F262" s="435">
        <v>0</v>
      </c>
      <c r="G262" s="4">
        <v>1</v>
      </c>
      <c r="H262" s="434">
        <f t="shared" ref="H262" si="110">G262-F262</f>
        <v>1</v>
      </c>
      <c r="I262" s="435">
        <v>0</v>
      </c>
      <c r="J262" s="4">
        <v>1</v>
      </c>
      <c r="K262" s="434">
        <f t="shared" ref="K262" si="111">J262-I262</f>
        <v>1</v>
      </c>
      <c r="L262" s="431">
        <v>22</v>
      </c>
      <c r="M262" s="4">
        <v>50</v>
      </c>
      <c r="N262" s="5" t="str">
        <f t="shared" ref="N262" si="112">IF(E262="","",IF(E262&lt;L262,"Pass","Fail"))</f>
        <v>Pass</v>
      </c>
      <c r="O262" s="4">
        <v>121</v>
      </c>
      <c r="P262" s="4" t="s">
        <v>429</v>
      </c>
      <c r="Q262" s="4"/>
    </row>
    <row r="263" spans="1:17" ht="12.75" customHeight="1">
      <c r="A263" s="3">
        <v>44217</v>
      </c>
      <c r="B263" s="429" t="s">
        <v>366</v>
      </c>
      <c r="C263" s="435">
        <v>6</v>
      </c>
      <c r="D263" s="4">
        <v>10</v>
      </c>
      <c r="E263" s="434">
        <f t="shared" ref="E263" si="113">IF(D263="","",(D263-C263))</f>
        <v>4</v>
      </c>
      <c r="F263" s="435">
        <v>2</v>
      </c>
      <c r="G263" s="4">
        <v>4</v>
      </c>
      <c r="H263" s="434">
        <f t="shared" ref="H263:H265" si="114">G263-F263</f>
        <v>2</v>
      </c>
      <c r="I263" s="435">
        <v>2</v>
      </c>
      <c r="J263" s="4">
        <v>3</v>
      </c>
      <c r="K263" s="434">
        <f t="shared" ref="K263:K265" si="115">J263-I263</f>
        <v>1</v>
      </c>
      <c r="L263" s="431">
        <v>22</v>
      </c>
      <c r="M263" s="4">
        <v>50</v>
      </c>
      <c r="N263" s="5" t="str">
        <f t="shared" ref="N263" si="116">IF(E263="","",IF(E263&lt;L263,"Pass","Fail"))</f>
        <v>Pass</v>
      </c>
      <c r="O263" s="4">
        <v>1159</v>
      </c>
      <c r="P263" s="4" t="s">
        <v>431</v>
      </c>
      <c r="Q263" s="4"/>
    </row>
    <row r="264" spans="1:17" ht="12.75" customHeight="1">
      <c r="A264" s="3">
        <v>44227</v>
      </c>
      <c r="B264" s="429" t="s">
        <v>378</v>
      </c>
      <c r="C264" s="435">
        <v>9</v>
      </c>
      <c r="D264" s="4">
        <v>18</v>
      </c>
      <c r="E264" s="434">
        <f t="shared" ref="E264:E265" si="117">IF(D264="","",(D264-C264))</f>
        <v>9</v>
      </c>
      <c r="F264" s="435">
        <v>0</v>
      </c>
      <c r="G264" s="4">
        <v>0</v>
      </c>
      <c r="H264" s="434">
        <f t="shared" si="114"/>
        <v>0</v>
      </c>
      <c r="I264" s="435">
        <v>0</v>
      </c>
      <c r="J264" s="4">
        <v>0</v>
      </c>
      <c r="K264" s="434">
        <f t="shared" si="115"/>
        <v>0</v>
      </c>
      <c r="L264" s="431">
        <v>22</v>
      </c>
      <c r="M264" s="4">
        <v>50</v>
      </c>
      <c r="N264" s="5" t="str">
        <f t="shared" ref="N264:N265" si="118">IF(E264="","",IF(E264&lt;L264,"Pass","Fail"))</f>
        <v>Pass</v>
      </c>
      <c r="O264" s="4">
        <v>1428</v>
      </c>
      <c r="P264" s="4" t="s">
        <v>433</v>
      </c>
      <c r="Q264" s="4"/>
    </row>
    <row r="265" spans="1:17" ht="12.75" customHeight="1">
      <c r="A265" s="3">
        <v>44235</v>
      </c>
      <c r="B265" s="429"/>
      <c r="C265" s="435">
        <v>2</v>
      </c>
      <c r="D265" s="4">
        <v>17</v>
      </c>
      <c r="E265" s="434">
        <f t="shared" si="117"/>
        <v>15</v>
      </c>
      <c r="F265" s="435">
        <v>1</v>
      </c>
      <c r="G265" s="4">
        <v>3</v>
      </c>
      <c r="H265" s="434">
        <f t="shared" si="114"/>
        <v>2</v>
      </c>
      <c r="I265" s="435">
        <v>0</v>
      </c>
      <c r="J265" s="4">
        <v>2</v>
      </c>
      <c r="K265" s="434">
        <f t="shared" si="115"/>
        <v>2</v>
      </c>
      <c r="L265" s="431">
        <v>22</v>
      </c>
      <c r="M265" s="4">
        <v>50</v>
      </c>
      <c r="N265" s="5" t="str">
        <f t="shared" si="118"/>
        <v>Pass</v>
      </c>
      <c r="O265" s="4">
        <v>74</v>
      </c>
      <c r="P265" s="4" t="s">
        <v>435</v>
      </c>
      <c r="Q265" s="4"/>
    </row>
    <row r="266" spans="1:17">
      <c r="A266" s="3">
        <v>44238</v>
      </c>
      <c r="B266" s="429" t="s">
        <v>366</v>
      </c>
      <c r="C266" s="435">
        <v>3</v>
      </c>
      <c r="D266" s="4">
        <v>22</v>
      </c>
      <c r="E266" s="434">
        <f t="shared" ref="E266" si="119">IF(D266="","",(D266-C266))</f>
        <v>19</v>
      </c>
      <c r="F266" s="435">
        <v>1</v>
      </c>
      <c r="G266" s="4">
        <v>6</v>
      </c>
      <c r="H266" s="434">
        <f t="shared" ref="H266" si="120">G266-F266</f>
        <v>5</v>
      </c>
      <c r="I266" s="435">
        <v>1</v>
      </c>
      <c r="J266" s="4">
        <v>4</v>
      </c>
      <c r="K266" s="434">
        <f t="shared" ref="K266" si="121">J266-I266</f>
        <v>3</v>
      </c>
      <c r="L266" s="431">
        <v>22</v>
      </c>
      <c r="M266" s="4">
        <v>50</v>
      </c>
      <c r="N266" s="5" t="str">
        <f t="shared" ref="N266" si="122">IF(E266="","",IF(E266&lt;L266,"Pass","Fail"))</f>
        <v>Pass</v>
      </c>
      <c r="O266" s="4">
        <v>74</v>
      </c>
      <c r="P266" s="4" t="s">
        <v>435</v>
      </c>
      <c r="Q266" s="442" t="s">
        <v>437</v>
      </c>
    </row>
    <row r="267" spans="1:17">
      <c r="A267" s="3">
        <v>44242</v>
      </c>
      <c r="B267" s="429" t="s">
        <v>366</v>
      </c>
      <c r="C267" s="435">
        <v>3</v>
      </c>
      <c r="D267" s="4">
        <v>208</v>
      </c>
      <c r="E267" s="434">
        <f t="shared" ref="E267" si="123">IF(D267="","",(D267-C267))</f>
        <v>205</v>
      </c>
      <c r="F267" s="435">
        <v>0</v>
      </c>
      <c r="G267" s="4">
        <v>4</v>
      </c>
      <c r="H267" s="434">
        <f t="shared" ref="H267" si="124">G267-F267</f>
        <v>4</v>
      </c>
      <c r="I267" s="435">
        <v>0</v>
      </c>
      <c r="J267" s="4">
        <v>3</v>
      </c>
      <c r="K267" s="434">
        <f t="shared" ref="K267" si="125">J267-I267</f>
        <v>3</v>
      </c>
      <c r="L267" s="431">
        <v>22</v>
      </c>
      <c r="M267" s="4">
        <v>50</v>
      </c>
      <c r="N267" s="5" t="str">
        <f t="shared" ref="N267" si="126">IF(E267="","",IF(E267&lt;L267,"Pass","Fail"))</f>
        <v>Fail</v>
      </c>
      <c r="O267" s="4">
        <v>121</v>
      </c>
      <c r="P267" s="4" t="s">
        <v>442</v>
      </c>
      <c r="Q267" s="446"/>
    </row>
    <row r="268" spans="1:17">
      <c r="A268" s="3">
        <v>44242</v>
      </c>
      <c r="B268" s="429" t="s">
        <v>366</v>
      </c>
      <c r="C268" s="435">
        <v>2</v>
      </c>
      <c r="D268" s="4">
        <v>30</v>
      </c>
      <c r="E268" s="434">
        <f t="shared" ref="E268:E269" si="127">IF(D268="","",(D268-C268))</f>
        <v>28</v>
      </c>
      <c r="F268" s="435">
        <v>0</v>
      </c>
      <c r="G268" s="4">
        <v>8</v>
      </c>
      <c r="H268" s="434">
        <f t="shared" ref="H268:H269" si="128">G268-F268</f>
        <v>8</v>
      </c>
      <c r="I268" s="435">
        <v>0</v>
      </c>
      <c r="J268" s="4">
        <v>3</v>
      </c>
      <c r="K268" s="434">
        <f t="shared" ref="K268:K269" si="129">J268-I268</f>
        <v>3</v>
      </c>
      <c r="L268" s="431">
        <v>22</v>
      </c>
      <c r="M268" s="4">
        <v>50</v>
      </c>
      <c r="N268" s="5" t="str">
        <f t="shared" ref="N268" si="130">IF(E268="","",IF(E268&lt;L268,"Pass","Fail"))</f>
        <v>Fail</v>
      </c>
      <c r="O268" s="4">
        <v>121</v>
      </c>
      <c r="P268" s="4" t="s">
        <v>443</v>
      </c>
      <c r="Q268" s="446"/>
    </row>
    <row r="269" spans="1:17">
      <c r="A269" s="3">
        <v>44244</v>
      </c>
      <c r="B269" s="429" t="s">
        <v>366</v>
      </c>
      <c r="C269" s="435">
        <v>3</v>
      </c>
      <c r="D269" s="4">
        <v>29</v>
      </c>
      <c r="E269" s="434">
        <f t="shared" si="127"/>
        <v>26</v>
      </c>
      <c r="F269" s="435">
        <v>1</v>
      </c>
      <c r="G269" s="4">
        <v>4</v>
      </c>
      <c r="H269" s="434">
        <f t="shared" si="128"/>
        <v>3</v>
      </c>
      <c r="I269" s="435">
        <v>1</v>
      </c>
      <c r="J269" s="4">
        <v>2</v>
      </c>
      <c r="K269" s="434">
        <f t="shared" si="129"/>
        <v>1</v>
      </c>
      <c r="L269" s="431">
        <v>22</v>
      </c>
      <c r="M269" s="4">
        <v>50</v>
      </c>
      <c r="N269" s="5" t="str">
        <f t="shared" ref="N269" si="131">IF(E269="","",IF(E269&lt;L269,"Pass","Fail"))</f>
        <v>Fail</v>
      </c>
      <c r="O269" s="4">
        <v>1159</v>
      </c>
      <c r="P269" s="4" t="s">
        <v>444</v>
      </c>
      <c r="Q269" s="446"/>
    </row>
    <row r="270" spans="1:17">
      <c r="A270" s="3">
        <v>44246</v>
      </c>
      <c r="B270" s="429" t="s">
        <v>378</v>
      </c>
      <c r="C270" s="435">
        <v>5</v>
      </c>
      <c r="D270" s="4">
        <v>32</v>
      </c>
      <c r="E270" s="434">
        <f t="shared" ref="E270" si="132">IF(D270="","",(D270-C270))</f>
        <v>27</v>
      </c>
      <c r="F270" s="435">
        <v>0</v>
      </c>
      <c r="G270" s="4">
        <v>6</v>
      </c>
      <c r="H270" s="434">
        <f t="shared" ref="H270" si="133">G270-F270</f>
        <v>6</v>
      </c>
      <c r="I270" s="435">
        <v>0</v>
      </c>
      <c r="J270" s="4">
        <v>1</v>
      </c>
      <c r="K270" s="434">
        <f t="shared" ref="K270" si="134">J270-I270</f>
        <v>1</v>
      </c>
      <c r="L270" s="431">
        <v>22</v>
      </c>
      <c r="M270" s="4">
        <v>50</v>
      </c>
      <c r="N270" s="5" t="str">
        <f t="shared" ref="N270" si="135">IF(E270="","",IF(E270&lt;L270,"Pass","Fail"))</f>
        <v>Fail</v>
      </c>
      <c r="O270" s="4">
        <v>74</v>
      </c>
      <c r="P270" s="4" t="s">
        <v>445</v>
      </c>
      <c r="Q270" s="442" t="s">
        <v>446</v>
      </c>
    </row>
    <row r="271" spans="1:17">
      <c r="A271" s="3">
        <v>44249</v>
      </c>
      <c r="B271" s="429" t="s">
        <v>366</v>
      </c>
      <c r="C271" s="435">
        <v>1</v>
      </c>
      <c r="D271" s="4">
        <v>83</v>
      </c>
      <c r="E271" s="434">
        <f t="shared" ref="E271" si="136">IF(D271="","",(D271-C271))</f>
        <v>82</v>
      </c>
      <c r="F271" s="435">
        <v>1</v>
      </c>
      <c r="G271" s="4">
        <v>25</v>
      </c>
      <c r="H271" s="434">
        <f t="shared" ref="H271" si="137">G271-F271</f>
        <v>24</v>
      </c>
      <c r="I271" s="435">
        <v>0</v>
      </c>
      <c r="J271" s="4">
        <v>18</v>
      </c>
      <c r="K271" s="434">
        <f t="shared" ref="K271" si="138">J271-I271</f>
        <v>18</v>
      </c>
      <c r="L271" s="431">
        <v>22</v>
      </c>
      <c r="M271" s="4">
        <v>50</v>
      </c>
      <c r="N271" s="5" t="str">
        <f t="shared" ref="N271" si="139">IF(E271="","",IF(E271&lt;L271,"Pass","Fail"))</f>
        <v>Fail</v>
      </c>
      <c r="O271" s="4">
        <v>102</v>
      </c>
      <c r="P271" s="4" t="s">
        <v>445</v>
      </c>
      <c r="Q271" s="442"/>
    </row>
    <row r="272" spans="1:17">
      <c r="A272" s="3">
        <v>44249</v>
      </c>
      <c r="B272" s="429" t="s">
        <v>366</v>
      </c>
      <c r="C272" s="435">
        <v>8</v>
      </c>
      <c r="D272" s="4">
        <v>23</v>
      </c>
      <c r="E272" s="434">
        <f t="shared" ref="E272:E274" si="140">IF(D272="","",(D272-C272))</f>
        <v>15</v>
      </c>
      <c r="F272" s="435">
        <v>0</v>
      </c>
      <c r="G272" s="4">
        <v>1</v>
      </c>
      <c r="H272" s="434">
        <f t="shared" ref="H272:H273" si="141">G272-F272</f>
        <v>1</v>
      </c>
      <c r="I272" s="435">
        <v>0</v>
      </c>
      <c r="J272" s="4">
        <v>2</v>
      </c>
      <c r="K272" s="434">
        <f t="shared" ref="K272:K273" si="142">J272-I272</f>
        <v>2</v>
      </c>
      <c r="L272" s="431">
        <v>22</v>
      </c>
      <c r="M272" s="4">
        <v>50</v>
      </c>
      <c r="N272" s="5" t="str">
        <f t="shared" ref="N272" si="143">IF(E272="","",IF(E272&lt;L272,"Pass","Fail"))</f>
        <v>Pass</v>
      </c>
      <c r="O272" s="4">
        <v>64</v>
      </c>
      <c r="P272" s="4" t="s">
        <v>445</v>
      </c>
      <c r="Q272" s="442" t="s">
        <v>448</v>
      </c>
    </row>
    <row r="273" spans="1:16" ht="12.75" customHeight="1">
      <c r="A273" s="3">
        <v>44249</v>
      </c>
      <c r="B273" s="447" t="s">
        <v>366</v>
      </c>
      <c r="C273" s="26">
        <v>2</v>
      </c>
      <c r="D273" s="26">
        <v>23</v>
      </c>
      <c r="E273" s="434">
        <f t="shared" si="140"/>
        <v>21</v>
      </c>
      <c r="F273" s="26">
        <v>1</v>
      </c>
      <c r="G273" s="26">
        <v>8</v>
      </c>
      <c r="H273" s="26">
        <f t="shared" si="141"/>
        <v>7</v>
      </c>
      <c r="I273" s="26">
        <v>0</v>
      </c>
      <c r="J273" s="26">
        <v>4</v>
      </c>
      <c r="K273" s="26">
        <f t="shared" si="142"/>
        <v>4</v>
      </c>
      <c r="L273" s="4">
        <v>22</v>
      </c>
      <c r="M273" s="4">
        <v>50</v>
      </c>
      <c r="N273" s="5" t="str">
        <f t="shared" ref="N273" si="144">IF(E273="","",IF(E273&lt;L273,"Pass","Fail"))</f>
        <v>Pass</v>
      </c>
      <c r="O273" s="4">
        <v>64</v>
      </c>
      <c r="P273" s="4" t="s">
        <v>447</v>
      </c>
    </row>
    <row r="274" spans="1:16" ht="12.75" customHeight="1">
      <c r="A274" s="3">
        <v>44253</v>
      </c>
      <c r="B274" s="447" t="s">
        <v>378</v>
      </c>
      <c r="C274" s="26">
        <v>6</v>
      </c>
      <c r="D274" s="26">
        <v>17</v>
      </c>
      <c r="E274" s="434">
        <f t="shared" si="140"/>
        <v>11</v>
      </c>
      <c r="F274" s="26">
        <v>0</v>
      </c>
      <c r="G274" s="26">
        <v>5</v>
      </c>
      <c r="H274" s="26">
        <f t="shared" ref="H274" si="145">G274-F274</f>
        <v>5</v>
      </c>
      <c r="I274" s="26">
        <v>0</v>
      </c>
      <c r="J274" s="26">
        <v>3</v>
      </c>
      <c r="K274" s="26">
        <f t="shared" ref="K274" si="146">J274-I274</f>
        <v>3</v>
      </c>
      <c r="L274" s="4">
        <v>22</v>
      </c>
      <c r="M274" s="4">
        <v>50</v>
      </c>
      <c r="N274" s="5" t="str">
        <f t="shared" ref="N274" si="147">IF(E274="","",IF(E274&lt;L274,"Pass","Fail"))</f>
        <v>Pass</v>
      </c>
      <c r="O274" s="4" t="s">
        <v>59</v>
      </c>
      <c r="P274" s="4" t="s">
        <v>449</v>
      </c>
    </row>
    <row r="275" spans="1:16" ht="12.75" customHeight="1">
      <c r="A275" s="3">
        <v>44256</v>
      </c>
      <c r="B275" s="447" t="s">
        <v>366</v>
      </c>
      <c r="C275" s="26">
        <v>4</v>
      </c>
      <c r="D275" s="26">
        <v>14</v>
      </c>
      <c r="E275" s="434">
        <f t="shared" ref="E275" si="148">IF(D275="","",(D275-C275))</f>
        <v>10</v>
      </c>
      <c r="F275" s="26">
        <v>0</v>
      </c>
      <c r="G275" s="26">
        <v>2</v>
      </c>
      <c r="H275" s="26">
        <f t="shared" ref="H275" si="149">G275-F275</f>
        <v>2</v>
      </c>
      <c r="I275" s="26">
        <v>0</v>
      </c>
      <c r="J275" s="26">
        <v>2</v>
      </c>
      <c r="K275" s="26">
        <f t="shared" ref="K275" si="150">J275-I275</f>
        <v>2</v>
      </c>
      <c r="L275" s="4">
        <v>22</v>
      </c>
      <c r="M275" s="4">
        <v>50</v>
      </c>
      <c r="N275" s="5" t="str">
        <f t="shared" ref="N275" si="151">IF(E275="","",IF(E275&lt;L275,"Pass","Fail"))</f>
        <v>Pass</v>
      </c>
      <c r="O275" s="4">
        <v>1428</v>
      </c>
      <c r="P275" s="4" t="s">
        <v>451</v>
      </c>
    </row>
    <row r="276" spans="1:16" ht="12.75" customHeight="1">
      <c r="A276" s="6"/>
      <c r="B276" s="27"/>
      <c r="O276" s="28"/>
    </row>
    <row r="277" spans="1:16" ht="12.75" customHeight="1">
      <c r="A277" s="6"/>
      <c r="B277" s="27"/>
      <c r="O277" s="28"/>
    </row>
    <row r="278" spans="1:16" ht="12.75" customHeight="1">
      <c r="A278" s="6"/>
      <c r="B278" s="27"/>
      <c r="O278" s="28"/>
    </row>
    <row r="279" spans="1:16" ht="12.75" customHeight="1">
      <c r="A279" s="6"/>
      <c r="B279" s="27"/>
      <c r="O279" s="28"/>
    </row>
    <row r="280" spans="1:16" ht="12.75" customHeight="1">
      <c r="A280" s="6"/>
      <c r="B280" s="27"/>
      <c r="O280" s="28"/>
    </row>
    <row r="281" spans="1:16" ht="12.75" customHeight="1">
      <c r="A281" s="6"/>
      <c r="B281" s="27"/>
      <c r="O281" s="28"/>
    </row>
    <row r="282" spans="1:16" ht="12.75" customHeight="1">
      <c r="A282" s="6"/>
      <c r="B282" s="27"/>
      <c r="O282" s="28"/>
    </row>
    <row r="283" spans="1:16" ht="12.75" customHeight="1">
      <c r="A283" s="6"/>
      <c r="B283" s="27"/>
      <c r="O283" s="28"/>
    </row>
    <row r="284" spans="1:16" ht="12.75" customHeight="1">
      <c r="A284" s="6"/>
      <c r="B284" s="27"/>
      <c r="O284" s="28"/>
    </row>
    <row r="285" spans="1:16" ht="12.75" customHeight="1">
      <c r="A285" s="6"/>
      <c r="B285" s="27"/>
      <c r="O285" s="28"/>
    </row>
    <row r="286" spans="1:16" ht="12.75" customHeight="1">
      <c r="A286" s="6"/>
      <c r="B286" s="27"/>
      <c r="O286" s="28"/>
    </row>
    <row r="287" spans="1:16" ht="12.75" customHeight="1">
      <c r="A287" s="6"/>
      <c r="B287" s="27"/>
      <c r="O287" s="28"/>
    </row>
    <row r="288" spans="1:16"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186" priority="843" stopIfTrue="1" operator="equal">
      <formula>"Pass"</formula>
    </cfRule>
    <cfRule type="cellIs" dxfId="1185" priority="844" stopIfTrue="1" operator="equal">
      <formula>"Fail"</formula>
    </cfRule>
  </conditionalFormatting>
  <conditionalFormatting sqref="N237">
    <cfRule type="cellIs" dxfId="1184" priority="87" stopIfTrue="1" operator="equal">
      <formula>"Pass"</formula>
    </cfRule>
    <cfRule type="cellIs" dxfId="1183" priority="88" stopIfTrue="1" operator="equal">
      <formula>"Fail"</formula>
    </cfRule>
  </conditionalFormatting>
  <conditionalFormatting sqref="N238">
    <cfRule type="cellIs" dxfId="1182" priority="85" stopIfTrue="1" operator="equal">
      <formula>"Pass"</formula>
    </cfRule>
    <cfRule type="cellIs" dxfId="1181" priority="86" stopIfTrue="1" operator="equal">
      <formula>"Fail"</formula>
    </cfRule>
  </conditionalFormatting>
  <conditionalFormatting sqref="N239">
    <cfRule type="cellIs" dxfId="1180" priority="83" stopIfTrue="1" operator="equal">
      <formula>"Pass"</formula>
    </cfRule>
    <cfRule type="cellIs" dxfId="1179" priority="84" stopIfTrue="1" operator="equal">
      <formula>"Fail"</formula>
    </cfRule>
  </conditionalFormatting>
  <conditionalFormatting sqref="N240">
    <cfRule type="cellIs" dxfId="1178" priority="81" stopIfTrue="1" operator="equal">
      <formula>"Pass"</formula>
    </cfRule>
    <cfRule type="cellIs" dxfId="1177" priority="82" stopIfTrue="1" operator="equal">
      <formula>"Fail"</formula>
    </cfRule>
  </conditionalFormatting>
  <conditionalFormatting sqref="N241">
    <cfRule type="cellIs" dxfId="1176" priority="79" stopIfTrue="1" operator="equal">
      <formula>"Pass"</formula>
    </cfRule>
    <cfRule type="cellIs" dxfId="1175" priority="80" stopIfTrue="1" operator="equal">
      <formula>"Fail"</formula>
    </cfRule>
  </conditionalFormatting>
  <conditionalFormatting sqref="N242">
    <cfRule type="cellIs" dxfId="1174" priority="77" stopIfTrue="1" operator="equal">
      <formula>"Pass"</formula>
    </cfRule>
    <cfRule type="cellIs" dxfId="1173" priority="78" stopIfTrue="1" operator="equal">
      <formula>"Fail"</formula>
    </cfRule>
  </conditionalFormatting>
  <conditionalFormatting sqref="N243">
    <cfRule type="cellIs" dxfId="1172" priority="75" stopIfTrue="1" operator="equal">
      <formula>"Pass"</formula>
    </cfRule>
    <cfRule type="cellIs" dxfId="1171" priority="76" stopIfTrue="1" operator="equal">
      <formula>"Fail"</formula>
    </cfRule>
  </conditionalFormatting>
  <conditionalFormatting sqref="N244">
    <cfRule type="cellIs" dxfId="1170" priority="73" stopIfTrue="1" operator="equal">
      <formula>"Pass"</formula>
    </cfRule>
    <cfRule type="cellIs" dxfId="1169" priority="74" stopIfTrue="1" operator="equal">
      <formula>"Fail"</formula>
    </cfRule>
  </conditionalFormatting>
  <conditionalFormatting sqref="N245">
    <cfRule type="cellIs" dxfId="1168" priority="71" stopIfTrue="1" operator="equal">
      <formula>"Pass"</formula>
    </cfRule>
    <cfRule type="cellIs" dxfId="1167" priority="72" stopIfTrue="1" operator="equal">
      <formula>"Fail"</formula>
    </cfRule>
  </conditionalFormatting>
  <conditionalFormatting sqref="N246">
    <cfRule type="cellIs" dxfId="1166" priority="69" stopIfTrue="1" operator="equal">
      <formula>"Pass"</formula>
    </cfRule>
    <cfRule type="cellIs" dxfId="1165" priority="70" stopIfTrue="1" operator="equal">
      <formula>"Fail"</formula>
    </cfRule>
  </conditionalFormatting>
  <conditionalFormatting sqref="N247">
    <cfRule type="cellIs" dxfId="1164" priority="67" stopIfTrue="1" operator="equal">
      <formula>"Pass"</formula>
    </cfRule>
    <cfRule type="cellIs" dxfId="1163" priority="68" stopIfTrue="1" operator="equal">
      <formula>"Fail"</formula>
    </cfRule>
  </conditionalFormatting>
  <conditionalFormatting sqref="N248">
    <cfRule type="cellIs" dxfId="1162" priority="65" stopIfTrue="1" operator="equal">
      <formula>"Pass"</formula>
    </cfRule>
    <cfRule type="cellIs" dxfId="1161" priority="66" stopIfTrue="1" operator="equal">
      <formula>"Fail"</formula>
    </cfRule>
  </conditionalFormatting>
  <conditionalFormatting sqref="N249">
    <cfRule type="cellIs" dxfId="1160" priority="63" stopIfTrue="1" operator="equal">
      <formula>"Pass"</formula>
    </cfRule>
    <cfRule type="cellIs" dxfId="1159" priority="64" stopIfTrue="1" operator="equal">
      <formula>"Fail"</formula>
    </cfRule>
  </conditionalFormatting>
  <conditionalFormatting sqref="N250">
    <cfRule type="cellIs" dxfId="1158" priority="61" stopIfTrue="1" operator="equal">
      <formula>"Pass"</formula>
    </cfRule>
    <cfRule type="cellIs" dxfId="1157" priority="62" stopIfTrue="1" operator="equal">
      <formula>"Fail"</formula>
    </cfRule>
  </conditionalFormatting>
  <conditionalFormatting sqref="N251">
    <cfRule type="cellIs" dxfId="1156" priority="59" stopIfTrue="1" operator="equal">
      <formula>"Pass"</formula>
    </cfRule>
    <cfRule type="cellIs" dxfId="1155" priority="60" stopIfTrue="1" operator="equal">
      <formula>"Fail"</formula>
    </cfRule>
  </conditionalFormatting>
  <conditionalFormatting sqref="N252">
    <cfRule type="cellIs" dxfId="1154" priority="57" stopIfTrue="1" operator="equal">
      <formula>"Pass"</formula>
    </cfRule>
    <cfRule type="cellIs" dxfId="1153" priority="58" stopIfTrue="1" operator="equal">
      <formula>"Fail"</formula>
    </cfRule>
  </conditionalFormatting>
  <conditionalFormatting sqref="N253:N255">
    <cfRule type="cellIs" dxfId="1152" priority="55" stopIfTrue="1" operator="equal">
      <formula>"Pass"</formula>
    </cfRule>
    <cfRule type="cellIs" dxfId="1151" priority="56" stopIfTrue="1" operator="equal">
      <formula>"Fail"</formula>
    </cfRule>
  </conditionalFormatting>
  <conditionalFormatting sqref="N256">
    <cfRule type="cellIs" dxfId="1150" priority="53" stopIfTrue="1" operator="equal">
      <formula>"Pass"</formula>
    </cfRule>
    <cfRule type="cellIs" dxfId="1149" priority="54" stopIfTrue="1" operator="equal">
      <formula>"Fail"</formula>
    </cfRule>
  </conditionalFormatting>
  <conditionalFormatting sqref="N257">
    <cfRule type="cellIs" dxfId="1148" priority="51" stopIfTrue="1" operator="equal">
      <formula>"Pass"</formula>
    </cfRule>
    <cfRule type="cellIs" dxfId="1147" priority="52" stopIfTrue="1" operator="equal">
      <formula>"Fail"</formula>
    </cfRule>
  </conditionalFormatting>
  <conditionalFormatting sqref="N258">
    <cfRule type="cellIs" dxfId="1146" priority="49" stopIfTrue="1" operator="equal">
      <formula>"Pass"</formula>
    </cfRule>
    <cfRule type="cellIs" dxfId="1145" priority="50" stopIfTrue="1" operator="equal">
      <formula>"Fail"</formula>
    </cfRule>
  </conditionalFormatting>
  <conditionalFormatting sqref="N258">
    <cfRule type="cellIs" dxfId="1144" priority="47" stopIfTrue="1" operator="equal">
      <formula>"Pass"</formula>
    </cfRule>
    <cfRule type="cellIs" dxfId="1143" priority="48" stopIfTrue="1" operator="equal">
      <formula>"Fail"</formula>
    </cfRule>
  </conditionalFormatting>
  <conditionalFormatting sqref="N259">
    <cfRule type="cellIs" dxfId="1142" priority="45" stopIfTrue="1" operator="equal">
      <formula>"Pass"</formula>
    </cfRule>
    <cfRule type="cellIs" dxfId="1141" priority="46" stopIfTrue="1" operator="equal">
      <formula>"Fail"</formula>
    </cfRule>
  </conditionalFormatting>
  <conditionalFormatting sqref="N259">
    <cfRule type="cellIs" dxfId="1140" priority="43" stopIfTrue="1" operator="equal">
      <formula>"Pass"</formula>
    </cfRule>
    <cfRule type="cellIs" dxfId="1139" priority="44" stopIfTrue="1" operator="equal">
      <formula>"Fail"</formula>
    </cfRule>
  </conditionalFormatting>
  <conditionalFormatting sqref="N260">
    <cfRule type="cellIs" dxfId="1138" priority="41" stopIfTrue="1" operator="equal">
      <formula>"Pass"</formula>
    </cfRule>
    <cfRule type="cellIs" dxfId="1137" priority="42" stopIfTrue="1" operator="equal">
      <formula>"Fail"</formula>
    </cfRule>
  </conditionalFormatting>
  <conditionalFormatting sqref="N260">
    <cfRule type="cellIs" dxfId="1136" priority="39" stopIfTrue="1" operator="equal">
      <formula>"Pass"</formula>
    </cfRule>
    <cfRule type="cellIs" dxfId="1135" priority="40" stopIfTrue="1" operator="equal">
      <formula>"Fail"</formula>
    </cfRule>
  </conditionalFormatting>
  <conditionalFormatting sqref="N261">
    <cfRule type="cellIs" dxfId="1134" priority="37" stopIfTrue="1" operator="equal">
      <formula>"Pass"</formula>
    </cfRule>
    <cfRule type="cellIs" dxfId="1133" priority="38" stopIfTrue="1" operator="equal">
      <formula>"Fail"</formula>
    </cfRule>
  </conditionalFormatting>
  <conditionalFormatting sqref="N261">
    <cfRule type="cellIs" dxfId="1132" priority="35" stopIfTrue="1" operator="equal">
      <formula>"Pass"</formula>
    </cfRule>
    <cfRule type="cellIs" dxfId="1131" priority="36" stopIfTrue="1" operator="equal">
      <formula>"Fail"</formula>
    </cfRule>
  </conditionalFormatting>
  <conditionalFormatting sqref="N262">
    <cfRule type="cellIs" dxfId="1130" priority="33" stopIfTrue="1" operator="equal">
      <formula>"Pass"</formula>
    </cfRule>
    <cfRule type="cellIs" dxfId="1129" priority="34" stopIfTrue="1" operator="equal">
      <formula>"Fail"</formula>
    </cfRule>
  </conditionalFormatting>
  <conditionalFormatting sqref="N262">
    <cfRule type="cellIs" dxfId="1128" priority="31" stopIfTrue="1" operator="equal">
      <formula>"Pass"</formula>
    </cfRule>
    <cfRule type="cellIs" dxfId="1127" priority="32" stopIfTrue="1" operator="equal">
      <formula>"Fail"</formula>
    </cfRule>
  </conditionalFormatting>
  <conditionalFormatting sqref="N263">
    <cfRule type="cellIs" dxfId="1126" priority="29" stopIfTrue="1" operator="equal">
      <formula>"Pass"</formula>
    </cfRule>
    <cfRule type="cellIs" dxfId="1125" priority="30" stopIfTrue="1" operator="equal">
      <formula>"Fail"</formula>
    </cfRule>
  </conditionalFormatting>
  <conditionalFormatting sqref="N263">
    <cfRule type="cellIs" dxfId="1124" priority="27" stopIfTrue="1" operator="equal">
      <formula>"Pass"</formula>
    </cfRule>
    <cfRule type="cellIs" dxfId="1123" priority="28" stopIfTrue="1" operator="equal">
      <formula>"Fail"</formula>
    </cfRule>
  </conditionalFormatting>
  <conditionalFormatting sqref="N264">
    <cfRule type="cellIs" dxfId="1122" priority="25" stopIfTrue="1" operator="equal">
      <formula>"Pass"</formula>
    </cfRule>
    <cfRule type="cellIs" dxfId="1121" priority="26" stopIfTrue="1" operator="equal">
      <formula>"Fail"</formula>
    </cfRule>
  </conditionalFormatting>
  <conditionalFormatting sqref="N264">
    <cfRule type="cellIs" dxfId="1120" priority="23" stopIfTrue="1" operator="equal">
      <formula>"Pass"</formula>
    </cfRule>
    <cfRule type="cellIs" dxfId="1119" priority="24" stopIfTrue="1" operator="equal">
      <formula>"Fail"</formula>
    </cfRule>
  </conditionalFormatting>
  <conditionalFormatting sqref="N265">
    <cfRule type="cellIs" dxfId="1118" priority="21" stopIfTrue="1" operator="equal">
      <formula>"Pass"</formula>
    </cfRule>
    <cfRule type="cellIs" dxfId="1117" priority="22" stopIfTrue="1" operator="equal">
      <formula>"Fail"</formula>
    </cfRule>
  </conditionalFormatting>
  <conditionalFormatting sqref="N266">
    <cfRule type="cellIs" dxfId="1116" priority="19" stopIfTrue="1" operator="equal">
      <formula>"Pass"</formula>
    </cfRule>
    <cfRule type="cellIs" dxfId="1115" priority="20" stopIfTrue="1" operator="equal">
      <formula>"Fail"</formula>
    </cfRule>
  </conditionalFormatting>
  <conditionalFormatting sqref="N267">
    <cfRule type="cellIs" dxfId="1114" priority="17" stopIfTrue="1" operator="equal">
      <formula>"Pass"</formula>
    </cfRule>
    <cfRule type="cellIs" dxfId="1113" priority="18" stopIfTrue="1" operator="equal">
      <formula>"Fail"</formula>
    </cfRule>
  </conditionalFormatting>
  <conditionalFormatting sqref="N268">
    <cfRule type="cellIs" dxfId="1112" priority="15" stopIfTrue="1" operator="equal">
      <formula>"Pass"</formula>
    </cfRule>
    <cfRule type="cellIs" dxfId="1111" priority="16" stopIfTrue="1" operator="equal">
      <formula>"Fail"</formula>
    </cfRule>
  </conditionalFormatting>
  <conditionalFormatting sqref="N269">
    <cfRule type="cellIs" dxfId="1110" priority="13" stopIfTrue="1" operator="equal">
      <formula>"Pass"</formula>
    </cfRule>
    <cfRule type="cellIs" dxfId="1109" priority="14" stopIfTrue="1" operator="equal">
      <formula>"Fail"</formula>
    </cfRule>
  </conditionalFormatting>
  <conditionalFormatting sqref="N270">
    <cfRule type="cellIs" dxfId="1108" priority="11" stopIfTrue="1" operator="equal">
      <formula>"Pass"</formula>
    </cfRule>
    <cfRule type="cellIs" dxfId="1107" priority="12" stopIfTrue="1" operator="equal">
      <formula>"Fail"</formula>
    </cfRule>
  </conditionalFormatting>
  <conditionalFormatting sqref="N271">
    <cfRule type="cellIs" dxfId="1106" priority="9" stopIfTrue="1" operator="equal">
      <formula>"Pass"</formula>
    </cfRule>
    <cfRule type="cellIs" dxfId="1105" priority="10" stopIfTrue="1" operator="equal">
      <formula>"Fail"</formula>
    </cfRule>
  </conditionalFormatting>
  <conditionalFormatting sqref="N272">
    <cfRule type="cellIs" dxfId="1104" priority="7" stopIfTrue="1" operator="equal">
      <formula>"Pass"</formula>
    </cfRule>
    <cfRule type="cellIs" dxfId="1103" priority="8" stopIfTrue="1" operator="equal">
      <formula>"Fail"</formula>
    </cfRule>
  </conditionalFormatting>
  <conditionalFormatting sqref="N273">
    <cfRule type="cellIs" dxfId="1102" priority="5" stopIfTrue="1" operator="equal">
      <formula>"Pass"</formula>
    </cfRule>
    <cfRule type="cellIs" dxfId="1101" priority="6" stopIfTrue="1" operator="equal">
      <formula>"Fail"</formula>
    </cfRule>
  </conditionalFormatting>
  <conditionalFormatting sqref="N274">
    <cfRule type="cellIs" dxfId="1100" priority="3" stopIfTrue="1" operator="equal">
      <formula>"Pass"</formula>
    </cfRule>
    <cfRule type="cellIs" dxfId="1099" priority="4" stopIfTrue="1" operator="equal">
      <formula>"Fail"</formula>
    </cfRule>
  </conditionalFormatting>
  <conditionalFormatting sqref="N275">
    <cfRule type="cellIs" dxfId="1098" priority="1" stopIfTrue="1" operator="equal">
      <formula>"Pass"</formula>
    </cfRule>
    <cfRule type="cellIs" dxfId="1097"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D2848"/>
  <sheetViews>
    <sheetView tabSelected="1" topLeftCell="A14" zoomScale="70" zoomScaleNormal="70" workbookViewId="0">
      <pane ySplit="6" topLeftCell="A2831" activePane="bottomLeft" state="frozen"/>
      <selection activeCell="A14" sqref="A14"/>
      <selection pane="bottomLeft" activeCell="T2851" sqref="T2851"/>
    </sheetView>
  </sheetViews>
  <sheetFormatPr defaultColWidth="8.25" defaultRowHeight="12.75"/>
  <cols>
    <col min="1" max="1" width="12" style="131" customWidth="1"/>
    <col min="2" max="2" width="8.25" style="89"/>
    <col min="3" max="3" width="12.875" style="166" customWidth="1"/>
    <col min="4" max="4" width="13.75" style="63" customWidth="1"/>
    <col min="5" max="5" width="8" style="63"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93</v>
      </c>
      <c r="B2" s="9"/>
      <c r="C2" s="64"/>
      <c r="D2" s="56"/>
      <c r="E2" s="57"/>
      <c r="F2" s="56"/>
      <c r="G2" s="9"/>
      <c r="H2" s="9"/>
      <c r="I2" s="9"/>
      <c r="J2" s="9"/>
      <c r="K2" s="10"/>
      <c r="L2" s="56"/>
      <c r="M2" s="12" t="s">
        <v>94</v>
      </c>
      <c r="N2" s="58"/>
      <c r="O2" s="59"/>
      <c r="P2" s="60"/>
      <c r="Q2" s="60"/>
      <c r="R2" s="61"/>
      <c r="S2" s="10"/>
      <c r="T2" s="11"/>
      <c r="U2" s="11"/>
      <c r="V2" s="278"/>
    </row>
    <row r="3" spans="1:30" ht="12.75" hidden="1" customHeight="1">
      <c r="A3" s="78" t="s">
        <v>138</v>
      </c>
      <c r="B3" s="64"/>
      <c r="C3" s="64"/>
      <c r="D3" s="65"/>
      <c r="E3" s="65"/>
      <c r="F3" s="65"/>
      <c r="G3" s="10"/>
      <c r="H3" s="14" t="s">
        <v>139</v>
      </c>
      <c r="I3" s="66"/>
      <c r="J3" s="66"/>
      <c r="K3" s="66"/>
      <c r="L3" s="66"/>
      <c r="M3" s="67"/>
      <c r="N3" s="58"/>
      <c r="O3" s="58"/>
      <c r="P3" s="68"/>
      <c r="Q3" s="68"/>
      <c r="R3" s="69"/>
      <c r="S3" s="10"/>
      <c r="T3" s="16"/>
      <c r="U3" s="16"/>
      <c r="V3" s="17"/>
    </row>
    <row r="4" spans="1:30" ht="12.75" hidden="1" customHeight="1">
      <c r="A4" s="78" t="s">
        <v>140</v>
      </c>
      <c r="B4" s="9"/>
      <c r="C4" s="64"/>
      <c r="D4" s="57"/>
      <c r="E4" s="57"/>
      <c r="F4" s="57"/>
      <c r="G4" s="10"/>
      <c r="H4" s="10"/>
      <c r="I4" s="10"/>
      <c r="J4" s="10"/>
      <c r="K4" s="10"/>
      <c r="L4" s="10"/>
      <c r="M4" s="19"/>
      <c r="N4" s="70"/>
      <c r="O4" s="58"/>
      <c r="P4" s="68"/>
      <c r="Q4" s="68"/>
      <c r="R4" s="69"/>
      <c r="S4" s="10"/>
      <c r="T4" s="16"/>
      <c r="U4" s="16"/>
      <c r="V4" s="17"/>
    </row>
    <row r="5" spans="1:30" ht="12.75" hidden="1" customHeight="1">
      <c r="A5" s="78" t="s">
        <v>141</v>
      </c>
      <c r="B5" s="9"/>
      <c r="C5" s="64"/>
      <c r="D5" s="57"/>
      <c r="E5" s="57"/>
      <c r="F5" s="57"/>
      <c r="G5" s="10"/>
      <c r="H5" s="10"/>
      <c r="I5" s="10"/>
      <c r="J5" s="10"/>
      <c r="K5" s="10"/>
      <c r="L5" s="10"/>
      <c r="M5" s="19"/>
      <c r="N5" s="58"/>
      <c r="O5" s="58"/>
      <c r="P5" s="68"/>
      <c r="Q5" s="71"/>
      <c r="R5" s="72"/>
      <c r="S5" s="73"/>
      <c r="T5" s="87"/>
      <c r="U5" s="87"/>
      <c r="V5" s="251"/>
    </row>
    <row r="6" spans="1:30" ht="12.75" hidden="1" customHeight="1">
      <c r="A6" s="80" t="s">
        <v>103</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142</v>
      </c>
      <c r="B7" s="9"/>
      <c r="C7" s="64"/>
      <c r="D7" s="9"/>
      <c r="E7" s="9"/>
      <c r="F7" s="74" t="s">
        <v>104</v>
      </c>
      <c r="G7" s="74" t="s">
        <v>105</v>
      </c>
      <c r="H7" s="75" t="s">
        <v>106</v>
      </c>
      <c r="I7" s="76"/>
      <c r="J7" s="75" t="s">
        <v>107</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108</v>
      </c>
      <c r="G9" s="82" t="s">
        <v>109</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110</v>
      </c>
      <c r="G10" s="81" t="s">
        <v>109</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108</v>
      </c>
      <c r="G11" s="81" t="s">
        <v>111</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110</v>
      </c>
      <c r="G12" s="81" t="s">
        <v>111</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53" t="s">
        <v>171</v>
      </c>
      <c r="F14" s="454"/>
      <c r="G14" s="454"/>
      <c r="H14" s="454"/>
      <c r="I14" s="454"/>
      <c r="J14" s="454"/>
      <c r="K14" s="454"/>
      <c r="L14" s="454"/>
      <c r="M14" s="455"/>
      <c r="N14" s="144"/>
      <c r="O14" s="144"/>
      <c r="P14" s="144"/>
      <c r="Q14" s="144"/>
      <c r="R14" s="144"/>
      <c r="S14" s="144"/>
      <c r="T14" s="192"/>
      <c r="U14" s="84"/>
      <c r="V14" s="292"/>
      <c r="W14" s="135"/>
      <c r="X14" s="135"/>
      <c r="Y14" s="135"/>
      <c r="Z14" s="135"/>
      <c r="AA14" s="135"/>
      <c r="AB14" s="139"/>
      <c r="AC14" s="56"/>
      <c r="AD14" s="56"/>
    </row>
    <row r="15" spans="1:30" s="56" customFormat="1">
      <c r="A15" s="280"/>
      <c r="B15" s="377"/>
      <c r="C15" s="456" t="s">
        <v>109</v>
      </c>
      <c r="D15" s="379" t="s">
        <v>288</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7"/>
      <c r="D16" s="380" t="s">
        <v>289</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8" t="s">
        <v>111</v>
      </c>
      <c r="D17" s="282" t="s">
        <v>288</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7"/>
      <c r="D18" s="380" t="s">
        <v>289</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99</v>
      </c>
      <c r="B19" s="39" t="s">
        <v>16</v>
      </c>
      <c r="C19" s="374" t="s">
        <v>112</v>
      </c>
      <c r="D19" s="375" t="s">
        <v>119</v>
      </c>
      <c r="E19" s="376">
        <v>1</v>
      </c>
      <c r="F19" s="376">
        <v>2</v>
      </c>
      <c r="G19" s="376">
        <v>3</v>
      </c>
      <c r="H19" s="376">
        <v>4</v>
      </c>
      <c r="I19" s="376">
        <v>5</v>
      </c>
      <c r="J19" s="376">
        <v>6</v>
      </c>
      <c r="K19" s="376">
        <v>7</v>
      </c>
      <c r="L19" s="376">
        <v>8</v>
      </c>
      <c r="M19" s="376">
        <v>9</v>
      </c>
      <c r="N19" s="149" t="s">
        <v>113</v>
      </c>
      <c r="O19" s="149" t="s">
        <v>114</v>
      </c>
      <c r="P19" s="149" t="s">
        <v>144</v>
      </c>
      <c r="Q19" s="149" t="s">
        <v>143</v>
      </c>
      <c r="R19" s="150" t="s">
        <v>170</v>
      </c>
      <c r="S19" s="41" t="s">
        <v>14</v>
      </c>
      <c r="T19" s="39" t="s">
        <v>115</v>
      </c>
      <c r="U19" s="39" t="s">
        <v>156</v>
      </c>
      <c r="V19" s="250" t="s">
        <v>17</v>
      </c>
      <c r="W19" s="247" t="s">
        <v>116</v>
      </c>
      <c r="X19" s="151" t="s">
        <v>117</v>
      </c>
      <c r="Y19" s="151" t="s">
        <v>12</v>
      </c>
      <c r="Z19" s="151" t="s">
        <v>13</v>
      </c>
      <c r="AA19" s="151" t="s">
        <v>157</v>
      </c>
      <c r="AB19" s="151" t="s">
        <v>118</v>
      </c>
      <c r="AC19" s="181"/>
      <c r="AD19" s="181"/>
    </row>
    <row r="20" spans="1:30" ht="12.75" customHeight="1">
      <c r="A20" s="146">
        <v>42736</v>
      </c>
      <c r="B20" s="121" t="s">
        <v>18</v>
      </c>
      <c r="C20" s="161" t="s">
        <v>120</v>
      </c>
      <c r="D20" s="91" t="s">
        <v>100</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101</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121</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122</v>
      </c>
      <c r="D23" s="90" t="s">
        <v>100</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101</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121</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123</v>
      </c>
      <c r="D26" s="91" t="s">
        <v>100</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101</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121</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124</v>
      </c>
      <c r="D29" s="90" t="s">
        <v>100</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101</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121</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120</v>
      </c>
      <c r="D32" s="91" t="s">
        <v>100</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101</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121</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122</v>
      </c>
      <c r="D35" s="90" t="s">
        <v>100</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101</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121</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123</v>
      </c>
      <c r="D38" s="91" t="s">
        <v>100</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101</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121</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124</v>
      </c>
      <c r="D41" s="90" t="s">
        <v>100</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101</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121</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120</v>
      </c>
      <c r="D44" s="91" t="s">
        <v>100</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101</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121</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122</v>
      </c>
      <c r="D47" s="90" t="s">
        <v>100</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101</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121</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123</v>
      </c>
      <c r="D50" s="91" t="s">
        <v>100</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101</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121</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124</v>
      </c>
      <c r="D53" s="90" t="s">
        <v>100</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101</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121</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120</v>
      </c>
      <c r="D56" s="91" t="s">
        <v>100</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125</v>
      </c>
      <c r="W56" s="152">
        <v>645</v>
      </c>
      <c r="X56" s="153">
        <v>790</v>
      </c>
      <c r="Y56" s="153">
        <v>670</v>
      </c>
      <c r="Z56" s="153">
        <v>830</v>
      </c>
      <c r="AA56" s="153">
        <v>8.6999999999999993</v>
      </c>
      <c r="AB56" s="137">
        <v>10</v>
      </c>
    </row>
    <row r="57" spans="1:28" ht="15.75" customHeight="1">
      <c r="A57"/>
      <c r="B57" s="93"/>
      <c r="C57" s="162"/>
      <c r="D57" s="90" t="s">
        <v>101</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121</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122</v>
      </c>
      <c r="D59" s="90" t="s">
        <v>100</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125</v>
      </c>
      <c r="W59" s="138">
        <v>850</v>
      </c>
      <c r="X59" s="135">
        <v>970</v>
      </c>
      <c r="Y59" s="135">
        <v>710</v>
      </c>
      <c r="Z59" s="135">
        <v>910</v>
      </c>
      <c r="AA59" s="135">
        <v>14.5</v>
      </c>
      <c r="AB59" s="148">
        <v>17</v>
      </c>
    </row>
    <row r="60" spans="1:28" ht="15.75" customHeight="1">
      <c r="A60"/>
      <c r="B60" s="93"/>
      <c r="C60" s="162"/>
      <c r="D60" s="90" t="s">
        <v>101</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121</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123</v>
      </c>
      <c r="D62" s="91" t="s">
        <v>100</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125</v>
      </c>
      <c r="W62" s="152">
        <v>490</v>
      </c>
      <c r="X62" s="153">
        <v>590</v>
      </c>
      <c r="Y62" s="153">
        <v>430</v>
      </c>
      <c r="Z62" s="153">
        <v>590</v>
      </c>
      <c r="AA62" s="137">
        <v>6.3</v>
      </c>
      <c r="AB62" s="137">
        <v>6.3</v>
      </c>
    </row>
    <row r="63" spans="1:28" ht="16.5" customHeight="1">
      <c r="A63"/>
      <c r="B63" s="93"/>
      <c r="C63" s="162"/>
      <c r="D63" s="90" t="s">
        <v>101</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121</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124</v>
      </c>
      <c r="D65" s="90" t="s">
        <v>100</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125</v>
      </c>
      <c r="W65" s="138">
        <v>222</v>
      </c>
      <c r="X65" s="135">
        <v>340</v>
      </c>
      <c r="Y65" s="135">
        <v>155</v>
      </c>
      <c r="Z65" s="135">
        <v>315</v>
      </c>
      <c r="AA65" s="148">
        <v>15</v>
      </c>
      <c r="AB65" s="148">
        <v>15</v>
      </c>
    </row>
    <row r="66" spans="1:28" ht="15.75" customHeight="1">
      <c r="A66"/>
      <c r="B66" s="93"/>
      <c r="C66" s="162"/>
      <c r="D66" s="90" t="s">
        <v>101</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121</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120</v>
      </c>
      <c r="D68" s="91" t="s">
        <v>100</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101</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121</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122</v>
      </c>
      <c r="D71" s="90" t="s">
        <v>100</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101</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121</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123</v>
      </c>
      <c r="D74" s="90" t="s">
        <v>100</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101</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121</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124</v>
      </c>
      <c r="D77" s="90" t="s">
        <v>100</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101</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121</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120</v>
      </c>
      <c r="D80" s="90" t="s">
        <v>100</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101</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121</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122</v>
      </c>
      <c r="D83" s="90" t="s">
        <v>100</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101</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121</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123</v>
      </c>
      <c r="D86" s="90" t="s">
        <v>100</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101</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121</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124</v>
      </c>
      <c r="D89" s="90" t="s">
        <v>100</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101</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121</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120</v>
      </c>
      <c r="D92" s="112" t="s">
        <v>100</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101</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121</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122</v>
      </c>
      <c r="D95" s="90" t="s">
        <v>100</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101</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121</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123</v>
      </c>
      <c r="D98" s="91" t="s">
        <v>100</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101</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121</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124</v>
      </c>
      <c r="D101" s="90" t="s">
        <v>100</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101</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121</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120</v>
      </c>
      <c r="D104" s="112" t="s">
        <v>100</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101</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121</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122</v>
      </c>
      <c r="D107" s="90" t="s">
        <v>100</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101</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121</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123</v>
      </c>
      <c r="D110" s="91" t="s">
        <v>100</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101</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121</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124</v>
      </c>
      <c r="D113" s="90" t="s">
        <v>100</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101</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121</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120</v>
      </c>
      <c r="D116" s="112" t="s">
        <v>100</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101</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121</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122</v>
      </c>
      <c r="D119" s="90" t="s">
        <v>100</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101</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121</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123</v>
      </c>
      <c r="D122" s="91" t="s">
        <v>100</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101</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121</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124</v>
      </c>
      <c r="D125" s="90" t="s">
        <v>100</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101</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121</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120</v>
      </c>
      <c r="D128" s="112" t="s">
        <v>100</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101</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121</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122</v>
      </c>
      <c r="D131" s="90" t="s">
        <v>100</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101</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121</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123</v>
      </c>
      <c r="D134" s="91" t="s">
        <v>100</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101</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121</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124</v>
      </c>
      <c r="D137" s="90" t="s">
        <v>100</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101</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121</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120</v>
      </c>
      <c r="D140" s="112" t="s">
        <v>100</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101</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121</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122</v>
      </c>
      <c r="D143" s="90" t="s">
        <v>100</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101</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121</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123</v>
      </c>
      <c r="D146" s="91" t="s">
        <v>100</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101</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121</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124</v>
      </c>
      <c r="D149" s="90" t="s">
        <v>100</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101</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121</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123</v>
      </c>
      <c r="D152" s="90" t="s">
        <v>100</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101</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121</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120</v>
      </c>
      <c r="D155" s="112" t="s">
        <v>100</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101</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121</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122</v>
      </c>
      <c r="D158" s="90" t="s">
        <v>100</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101</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121</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123</v>
      </c>
      <c r="D161" s="91" t="s">
        <v>100</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101</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121</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124</v>
      </c>
      <c r="D164" s="90" t="s">
        <v>100</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101</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121</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120</v>
      </c>
      <c r="D167" s="112" t="s">
        <v>100</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101</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121</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122</v>
      </c>
      <c r="D170" s="90" t="s">
        <v>100</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101</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121</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123</v>
      </c>
      <c r="D173" s="91" t="s">
        <v>100</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101</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121</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124</v>
      </c>
      <c r="D176" s="90" t="s">
        <v>100</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101</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121</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120</v>
      </c>
      <c r="D179" s="112" t="s">
        <v>100</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101</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121</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122</v>
      </c>
      <c r="D182" s="90" t="s">
        <v>100</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101</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121</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123</v>
      </c>
      <c r="D185" s="91" t="s">
        <v>100</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101</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121</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124</v>
      </c>
      <c r="D188" s="90" t="s">
        <v>100</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101</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121</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120</v>
      </c>
      <c r="D191" s="112" t="s">
        <v>100</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101</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121</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122</v>
      </c>
      <c r="D194" s="90" t="s">
        <v>100</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101</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121</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123</v>
      </c>
      <c r="D197" s="91" t="s">
        <v>100</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101</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121</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124</v>
      </c>
      <c r="D200" s="90" t="s">
        <v>100</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101</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121</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120</v>
      </c>
      <c r="D203" s="112" t="s">
        <v>100</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101</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121</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122</v>
      </c>
      <c r="D206" s="90" t="s">
        <v>100</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101</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121</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123</v>
      </c>
      <c r="D209" s="91" t="s">
        <v>100</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101</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121</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124</v>
      </c>
      <c r="D212" s="90" t="s">
        <v>100</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101</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121</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120</v>
      </c>
      <c r="D215" s="112" t="s">
        <v>100</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101</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121</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122</v>
      </c>
      <c r="D218" s="90" t="s">
        <v>100</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101</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121</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123</v>
      </c>
      <c r="D221" s="91" t="s">
        <v>100</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101</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121</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124</v>
      </c>
      <c r="D224" s="90" t="s">
        <v>100</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101</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121</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120</v>
      </c>
      <c r="D227" s="112" t="s">
        <v>100</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101</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121</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122</v>
      </c>
      <c r="D230" s="90" t="s">
        <v>100</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101</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121</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123</v>
      </c>
      <c r="D233" s="91" t="s">
        <v>100</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101</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121</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124</v>
      </c>
      <c r="D236" s="90" t="s">
        <v>100</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101</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121</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120</v>
      </c>
      <c r="D239" s="112" t="s">
        <v>100</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101</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121</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122</v>
      </c>
      <c r="D242" s="90" t="s">
        <v>100</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101</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121</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123</v>
      </c>
      <c r="D245" s="91" t="s">
        <v>100</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101</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121</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124</v>
      </c>
      <c r="D248" s="90" t="s">
        <v>100</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101</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121</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120</v>
      </c>
      <c r="D251" s="112" t="s">
        <v>100</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101</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121</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122</v>
      </c>
      <c r="D254" s="90" t="s">
        <v>100</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101</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121</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123</v>
      </c>
      <c r="D257" s="91" t="s">
        <v>100</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101</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121</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124</v>
      </c>
      <c r="D260" s="90" t="s">
        <v>100</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101</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121</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120</v>
      </c>
      <c r="D263" s="112" t="s">
        <v>100</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101</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121</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122</v>
      </c>
      <c r="D266" s="90" t="s">
        <v>100</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101</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121</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123</v>
      </c>
      <c r="D269" s="91" t="s">
        <v>100</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101</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121</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124</v>
      </c>
      <c r="D272" s="90" t="s">
        <v>100</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101</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121</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120</v>
      </c>
      <c r="D275" s="112" t="s">
        <v>100</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101</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121</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122</v>
      </c>
      <c r="D278" s="90" t="s">
        <v>100</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101</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121</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123</v>
      </c>
      <c r="D281" s="91" t="s">
        <v>100</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101</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121</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124</v>
      </c>
      <c r="D284" s="90" t="s">
        <v>100</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101</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121</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120</v>
      </c>
      <c r="D287" s="90" t="s">
        <v>100</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101</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121</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122</v>
      </c>
      <c r="D290" s="90" t="s">
        <v>100</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101</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121</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123</v>
      </c>
      <c r="D293" s="90" t="s">
        <v>100</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101</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121</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124</v>
      </c>
      <c r="D296" s="90" t="s">
        <v>100</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101</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121</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120</v>
      </c>
      <c r="D299" s="90" t="s">
        <v>100</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101</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121</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122</v>
      </c>
      <c r="D302" s="90" t="s">
        <v>100</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101</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121</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123</v>
      </c>
      <c r="D305" s="91" t="s">
        <v>100</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101</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121</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124</v>
      </c>
      <c r="D308" s="90" t="s">
        <v>100</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101</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121</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120</v>
      </c>
      <c r="D311" s="90" t="s">
        <v>100</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101</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121</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122</v>
      </c>
      <c r="D314" s="90" t="s">
        <v>100</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101</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121</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123</v>
      </c>
      <c r="D317" s="91" t="s">
        <v>100</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101</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121</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124</v>
      </c>
      <c r="D320" s="90" t="s">
        <v>100</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101</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121</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120</v>
      </c>
      <c r="D323" s="91" t="s">
        <v>100</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101</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121</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122</v>
      </c>
      <c r="D326" s="90" t="s">
        <v>100</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101</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121</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123</v>
      </c>
      <c r="D329" s="91" t="s">
        <v>100</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101</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121</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124</v>
      </c>
      <c r="D332" s="90" t="s">
        <v>100</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101</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121</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120</v>
      </c>
      <c r="D335" s="91" t="s">
        <v>100</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101</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121</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122</v>
      </c>
      <c r="D338" s="90" t="s">
        <v>100</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101</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121</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123</v>
      </c>
      <c r="D341" s="91" t="s">
        <v>100</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101</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121</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124</v>
      </c>
      <c r="D344" s="90" t="s">
        <v>100</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101</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121</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120</v>
      </c>
      <c r="D347" s="91" t="s">
        <v>100</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42</v>
      </c>
      <c r="U347" s="235"/>
      <c r="V347" s="300"/>
      <c r="W347" s="147">
        <v>645</v>
      </c>
      <c r="X347" s="88">
        <v>790</v>
      </c>
      <c r="Y347" s="88">
        <v>670</v>
      </c>
      <c r="Z347" s="88">
        <v>830</v>
      </c>
      <c r="AA347" s="88">
        <v>8.6999999999999993</v>
      </c>
      <c r="AB347" s="148">
        <v>10</v>
      </c>
    </row>
    <row r="348" spans="1:30" ht="15.75" customHeight="1">
      <c r="A348"/>
      <c r="B348" s="93"/>
      <c r="C348" s="162"/>
      <c r="D348" s="90" t="s">
        <v>101</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121</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122</v>
      </c>
      <c r="D350" s="90" t="s">
        <v>100</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42</v>
      </c>
      <c r="U350" s="254"/>
      <c r="V350" s="295"/>
      <c r="W350" s="153">
        <v>850</v>
      </c>
      <c r="X350" s="153">
        <v>970</v>
      </c>
      <c r="Y350" s="153">
        <v>710</v>
      </c>
      <c r="Z350" s="153">
        <v>910</v>
      </c>
      <c r="AA350" s="153">
        <v>14.5</v>
      </c>
      <c r="AB350" s="154">
        <v>17</v>
      </c>
    </row>
    <row r="351" spans="1:30" ht="15.75" customHeight="1">
      <c r="A351"/>
      <c r="B351" s="93"/>
      <c r="C351" s="162"/>
      <c r="D351" s="90" t="s">
        <v>101</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121</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123</v>
      </c>
      <c r="D353" s="91" t="s">
        <v>100</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42</v>
      </c>
      <c r="U353" s="263"/>
      <c r="V353" s="272"/>
      <c r="W353" s="138">
        <v>490</v>
      </c>
      <c r="X353" s="135">
        <v>590</v>
      </c>
      <c r="Y353" s="135">
        <v>430</v>
      </c>
      <c r="Z353" s="135">
        <v>590</v>
      </c>
      <c r="AA353" s="137">
        <v>6.3</v>
      </c>
      <c r="AB353" s="148">
        <v>6.3</v>
      </c>
    </row>
    <row r="354" spans="1:28" ht="15.75" customHeight="1">
      <c r="A354"/>
      <c r="B354" s="93"/>
      <c r="C354" s="162"/>
      <c r="D354" s="90" t="s">
        <v>101</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121</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124</v>
      </c>
      <c r="D356" s="90" t="s">
        <v>100</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42</v>
      </c>
      <c r="U356" s="237"/>
      <c r="V356" s="301"/>
      <c r="W356" s="143">
        <v>222</v>
      </c>
      <c r="X356" s="136">
        <v>340</v>
      </c>
      <c r="Y356" s="136">
        <v>155</v>
      </c>
      <c r="Z356" s="136">
        <v>315</v>
      </c>
      <c r="AA356" s="148">
        <v>15</v>
      </c>
      <c r="AB356" s="154">
        <v>15</v>
      </c>
    </row>
    <row r="357" spans="1:28" ht="15.75" customHeight="1">
      <c r="A357"/>
      <c r="B357" s="93"/>
      <c r="C357" s="162"/>
      <c r="D357" s="90" t="s">
        <v>101</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121</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120</v>
      </c>
      <c r="D359" s="91" t="s">
        <v>100</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101</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121</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122</v>
      </c>
      <c r="D362" s="90" t="s">
        <v>100</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101</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121</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123</v>
      </c>
      <c r="D365" s="91" t="s">
        <v>100</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101</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121</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124</v>
      </c>
      <c r="D368" s="90" t="s">
        <v>100</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101</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121</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120</v>
      </c>
      <c r="D371" s="91" t="s">
        <v>100</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101</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121</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122</v>
      </c>
      <c r="D374" s="90" t="s">
        <v>100</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101</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121</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123</v>
      </c>
      <c r="D377" s="91" t="s">
        <v>100</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101</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121</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124</v>
      </c>
      <c r="D380" s="90" t="s">
        <v>100</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101</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121</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120</v>
      </c>
      <c r="D383" s="91" t="s">
        <v>100</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101</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121</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122</v>
      </c>
      <c r="D386" s="90" t="s">
        <v>100</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101</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121</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123</v>
      </c>
      <c r="D389" s="91" t="s">
        <v>100</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101</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121</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124</v>
      </c>
      <c r="D392" s="90" t="s">
        <v>100</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101</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121</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120</v>
      </c>
      <c r="D395" s="91" t="s">
        <v>100</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101</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121</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122</v>
      </c>
      <c r="D398" s="90" t="s">
        <v>100</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101</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121</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123</v>
      </c>
      <c r="D401" s="91" t="s">
        <v>100</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101</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121</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124</v>
      </c>
      <c r="D404" s="90" t="s">
        <v>100</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101</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121</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120</v>
      </c>
      <c r="D407" s="91" t="s">
        <v>100</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101</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121</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122</v>
      </c>
      <c r="D410" s="90" t="s">
        <v>100</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101</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121</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123</v>
      </c>
      <c r="D413" s="91" t="s">
        <v>100</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101</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121</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124</v>
      </c>
      <c r="D416" s="90" t="s">
        <v>100</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101</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121</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120</v>
      </c>
      <c r="D419" s="91" t="s">
        <v>100</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101</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121</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122</v>
      </c>
      <c r="D422" s="90" t="s">
        <v>100</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101</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121</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123</v>
      </c>
      <c r="D425" s="91" t="s">
        <v>100</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101</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121</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124</v>
      </c>
      <c r="D428" s="90" t="s">
        <v>100</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101</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121</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120</v>
      </c>
      <c r="D431" s="91" t="s">
        <v>100</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101</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121</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122</v>
      </c>
      <c r="D434" s="90" t="s">
        <v>100</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101</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121</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123</v>
      </c>
      <c r="D437" s="91" t="s">
        <v>100</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101</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121</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124</v>
      </c>
      <c r="D440" s="90" t="s">
        <v>100</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101</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121</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120</v>
      </c>
      <c r="D443" s="91" t="s">
        <v>100</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101</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121</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122</v>
      </c>
      <c r="D446" s="90" t="s">
        <v>100</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101</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121</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123</v>
      </c>
      <c r="D449" s="91" t="s">
        <v>100</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101</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121</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124</v>
      </c>
      <c r="D452" s="90" t="s">
        <v>100</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101</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121</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120</v>
      </c>
      <c r="D455" s="91" t="s">
        <v>100</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101</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121</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122</v>
      </c>
      <c r="D458" s="90" t="s">
        <v>100</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101</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121</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123</v>
      </c>
      <c r="D461" s="91" t="s">
        <v>100</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101</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121</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124</v>
      </c>
      <c r="D464" s="90" t="s">
        <v>100</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101</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121</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120</v>
      </c>
      <c r="D467" s="91" t="s">
        <v>100</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101</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121</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122</v>
      </c>
      <c r="D470" s="91" t="s">
        <v>100</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101</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121</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123</v>
      </c>
      <c r="D473" s="91" t="s">
        <v>100</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101</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121</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124</v>
      </c>
      <c r="D476" s="91" t="s">
        <v>100</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101</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121</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120</v>
      </c>
      <c r="D479" s="91" t="s">
        <v>100</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126</v>
      </c>
      <c r="U479" s="234"/>
      <c r="V479" s="300"/>
      <c r="W479" s="147">
        <v>645</v>
      </c>
      <c r="X479" s="88">
        <v>790</v>
      </c>
      <c r="Y479" s="88">
        <v>670</v>
      </c>
      <c r="Z479" s="88">
        <v>830</v>
      </c>
      <c r="AA479" s="88">
        <v>8.6999999999999993</v>
      </c>
      <c r="AB479" s="148">
        <v>10</v>
      </c>
    </row>
    <row r="480" spans="1:28" ht="16.5" customHeight="1">
      <c r="A480"/>
      <c r="B480" s="93"/>
      <c r="C480" s="162"/>
      <c r="D480" s="90" t="s">
        <v>101</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121</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122</v>
      </c>
      <c r="D482" s="90" t="s">
        <v>100</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126</v>
      </c>
      <c r="U482" s="255"/>
      <c r="V482" s="295"/>
      <c r="W482" s="153">
        <v>850</v>
      </c>
      <c r="X482" s="153">
        <v>970</v>
      </c>
      <c r="Y482" s="153">
        <v>710</v>
      </c>
      <c r="Z482" s="153">
        <v>910</v>
      </c>
      <c r="AA482" s="153">
        <v>14.5</v>
      </c>
      <c r="AB482" s="154">
        <v>17</v>
      </c>
    </row>
    <row r="483" spans="1:28" ht="15.75" customHeight="1">
      <c r="A483"/>
      <c r="B483" s="93"/>
      <c r="C483" s="162"/>
      <c r="D483" s="90" t="s">
        <v>101</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121</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123</v>
      </c>
      <c r="D485" s="91" t="s">
        <v>100</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126</v>
      </c>
      <c r="U485" s="263"/>
      <c r="V485" s="272"/>
      <c r="W485" s="138">
        <v>490</v>
      </c>
      <c r="X485" s="135">
        <v>590</v>
      </c>
      <c r="Y485" s="135">
        <v>430</v>
      </c>
      <c r="Z485" s="135">
        <v>590</v>
      </c>
      <c r="AA485" s="137">
        <v>6.3</v>
      </c>
      <c r="AB485" s="148">
        <v>6.3</v>
      </c>
    </row>
    <row r="486" spans="1:28" ht="16.5" customHeight="1">
      <c r="A486"/>
      <c r="B486" s="93"/>
      <c r="C486" s="162"/>
      <c r="D486" s="90" t="s">
        <v>101</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121</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124</v>
      </c>
      <c r="D488" s="90" t="s">
        <v>100</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126</v>
      </c>
      <c r="U488" s="241"/>
      <c r="V488" s="301"/>
      <c r="W488" s="143">
        <v>222</v>
      </c>
      <c r="X488" s="136">
        <v>340</v>
      </c>
      <c r="Y488" s="136">
        <v>155</v>
      </c>
      <c r="Z488" s="136">
        <v>315</v>
      </c>
      <c r="AA488" s="148">
        <v>15</v>
      </c>
      <c r="AB488" s="154">
        <v>15</v>
      </c>
    </row>
    <row r="489" spans="1:28" ht="15.75" customHeight="1">
      <c r="A489"/>
      <c r="B489" s="93"/>
      <c r="C489" s="162"/>
      <c r="D489" s="90" t="s">
        <v>101</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121</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120</v>
      </c>
      <c r="D491" s="91" t="s">
        <v>100</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101</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121</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122</v>
      </c>
      <c r="D494" s="90" t="s">
        <v>100</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101</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121</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123</v>
      </c>
      <c r="D497" s="91" t="s">
        <v>100</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101</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121</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124</v>
      </c>
      <c r="D500" s="90" t="s">
        <v>100</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101</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121</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120</v>
      </c>
      <c r="D503" s="91" t="s">
        <v>100</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101</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121</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122</v>
      </c>
      <c r="D506" s="90" t="s">
        <v>100</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101</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121</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123</v>
      </c>
      <c r="D509" s="91" t="s">
        <v>100</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101</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121</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124</v>
      </c>
      <c r="D512" s="90" t="s">
        <v>100</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101</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121</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120</v>
      </c>
      <c r="D515" s="91" t="s">
        <v>100</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101</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121</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122</v>
      </c>
      <c r="D518" s="90" t="s">
        <v>100</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101</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121</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123</v>
      </c>
      <c r="D521" s="91" t="s">
        <v>100</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101</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121</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124</v>
      </c>
      <c r="D524" s="91" t="s">
        <v>100</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101</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121</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120</v>
      </c>
      <c r="D527" s="91" t="s">
        <v>100</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101</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121</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122</v>
      </c>
      <c r="D530" s="90" t="s">
        <v>100</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101</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121</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123</v>
      </c>
      <c r="D533" s="91" t="s">
        <v>100</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101</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121</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124</v>
      </c>
      <c r="D536" s="90" t="s">
        <v>100</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101</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121</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120</v>
      </c>
      <c r="D539" s="91" t="s">
        <v>100</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101</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121</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122</v>
      </c>
      <c r="D542" s="90" t="s">
        <v>100</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101</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121</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123</v>
      </c>
      <c r="D545" s="91" t="s">
        <v>100</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101</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121</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124</v>
      </c>
      <c r="D548" s="90" t="s">
        <v>100</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101</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121</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120</v>
      </c>
      <c r="D551" s="91" t="s">
        <v>100</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101</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121</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122</v>
      </c>
      <c r="D554" s="90" t="s">
        <v>100</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101</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121</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123</v>
      </c>
      <c r="D557" s="91" t="s">
        <v>100</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101</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121</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124</v>
      </c>
      <c r="D560" s="90" t="s">
        <v>100</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101</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121</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120</v>
      </c>
      <c r="D563" s="91" t="s">
        <v>100</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101</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121</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122</v>
      </c>
      <c r="D566" s="90" t="s">
        <v>100</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101</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121</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123</v>
      </c>
      <c r="D569" s="91" t="s">
        <v>100</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101</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121</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124</v>
      </c>
      <c r="D572" s="90" t="s">
        <v>100</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101</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121</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120</v>
      </c>
      <c r="D575" s="91" t="s">
        <v>100</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101</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121</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122</v>
      </c>
      <c r="D578" s="91" t="s">
        <v>100</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101</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121</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123</v>
      </c>
      <c r="D581" s="91" t="s">
        <v>100</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101</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121</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124</v>
      </c>
      <c r="D584" s="90" t="s">
        <v>100</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101</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121</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120</v>
      </c>
      <c r="D587" s="91" t="s">
        <v>100</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101</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121</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122</v>
      </c>
      <c r="D590" s="90" t="s">
        <v>100</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101</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121</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123</v>
      </c>
      <c r="D593" s="112" t="s">
        <v>100</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101</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121</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124</v>
      </c>
      <c r="D596" s="90" t="s">
        <v>100</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101</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121</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120</v>
      </c>
      <c r="D599" s="91" t="s">
        <v>100</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101</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121</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122</v>
      </c>
      <c r="D602" s="90" t="s">
        <v>100</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101</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121</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123</v>
      </c>
      <c r="D605" s="91" t="s">
        <v>100</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101</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121</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124</v>
      </c>
      <c r="D608" s="90" t="s">
        <v>100</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101</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121</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120</v>
      </c>
      <c r="D611" s="91" t="s">
        <v>100</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101</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121</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122</v>
      </c>
      <c r="D614" s="90" t="s">
        <v>100</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101</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121</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123</v>
      </c>
      <c r="D617" s="91" t="s">
        <v>100</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101</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121</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124</v>
      </c>
      <c r="D620" s="90" t="s">
        <v>100</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101</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121</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120</v>
      </c>
      <c r="D623" s="91" t="s">
        <v>100</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101</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121</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122</v>
      </c>
      <c r="D626" s="90" t="s">
        <v>100</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101</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121</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123</v>
      </c>
      <c r="D629" s="91" t="s">
        <v>100</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101</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121</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124</v>
      </c>
      <c r="D632" s="90" t="s">
        <v>100</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101</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121</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120</v>
      </c>
      <c r="D635" s="91" t="s">
        <v>100</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101</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121</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122</v>
      </c>
      <c r="D638" s="90" t="s">
        <v>100</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101</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121</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123</v>
      </c>
      <c r="D641" s="91" t="s">
        <v>100</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101</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121</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124</v>
      </c>
      <c r="D644" s="90" t="s">
        <v>100</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101</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121</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120</v>
      </c>
      <c r="D647" s="91" t="s">
        <v>100</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101</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121</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122</v>
      </c>
      <c r="D650" s="90" t="s">
        <v>100</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101</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121</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123</v>
      </c>
      <c r="D653" s="91" t="s">
        <v>100</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101</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121</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124</v>
      </c>
      <c r="D656" s="90" t="s">
        <v>100</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101</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121</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120</v>
      </c>
      <c r="D659" s="91" t="s">
        <v>100</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101</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121</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122</v>
      </c>
      <c r="D662" s="90" t="s">
        <v>100</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127</v>
      </c>
      <c r="W662" s="153">
        <v>850</v>
      </c>
      <c r="X662" s="153">
        <v>970</v>
      </c>
      <c r="Y662" s="153">
        <v>710</v>
      </c>
      <c r="Z662" s="153">
        <v>910</v>
      </c>
      <c r="AA662" s="153">
        <v>14.5</v>
      </c>
      <c r="AB662" s="154">
        <v>17</v>
      </c>
    </row>
    <row r="663" spans="1:28" ht="15.75" customHeight="1">
      <c r="A663"/>
      <c r="B663" s="93"/>
      <c r="C663" s="162"/>
      <c r="D663" s="90" t="s">
        <v>101</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121</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123</v>
      </c>
      <c r="D665" s="91" t="s">
        <v>100</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101</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121</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124</v>
      </c>
      <c r="D668" s="90" t="s">
        <v>100</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101</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121</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120</v>
      </c>
      <c r="D671" s="91" t="s">
        <v>100</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101</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121</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122</v>
      </c>
      <c r="D674" s="90" t="s">
        <v>100</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101</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121</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123</v>
      </c>
      <c r="D677" s="91" t="s">
        <v>100</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101</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121</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124</v>
      </c>
      <c r="D680" s="90" t="s">
        <v>100</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101</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121</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124</v>
      </c>
      <c r="D683" s="91" t="s">
        <v>100</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101</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121</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122</v>
      </c>
      <c r="D686" s="90" t="s">
        <v>100</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101</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121</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122</v>
      </c>
      <c r="D689" s="90" t="s">
        <v>100</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101</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121</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120</v>
      </c>
      <c r="D692" s="91" t="s">
        <v>100</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101</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121</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122</v>
      </c>
      <c r="D695" s="90" t="s">
        <v>100</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101</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121</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123</v>
      </c>
      <c r="D698" s="91" t="s">
        <v>100</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101</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121</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124</v>
      </c>
      <c r="D701" s="90" t="s">
        <v>100</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101</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121</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120</v>
      </c>
      <c r="D704" s="91" t="s">
        <v>100</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128</v>
      </c>
      <c r="U704" s="234"/>
      <c r="V704" s="238"/>
      <c r="W704" s="147">
        <v>645</v>
      </c>
      <c r="X704" s="88">
        <v>790</v>
      </c>
      <c r="Y704" s="88">
        <v>670</v>
      </c>
      <c r="Z704" s="88">
        <v>830</v>
      </c>
      <c r="AA704" s="88">
        <v>8.6999999999999993</v>
      </c>
      <c r="AB704" s="148">
        <v>10</v>
      </c>
    </row>
    <row r="705" spans="1:28" ht="15.75" customHeight="1">
      <c r="A705"/>
      <c r="B705" s="93"/>
      <c r="C705" s="162"/>
      <c r="D705" s="90" t="s">
        <v>101</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121</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122</v>
      </c>
      <c r="D707" s="90" t="s">
        <v>100</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128</v>
      </c>
      <c r="U707" s="254"/>
      <c r="V707" s="295"/>
      <c r="W707" s="153">
        <v>850</v>
      </c>
      <c r="X707" s="153">
        <v>970</v>
      </c>
      <c r="Y707" s="153">
        <v>710</v>
      </c>
      <c r="Z707" s="153">
        <v>910</v>
      </c>
      <c r="AA707" s="153">
        <v>14.5</v>
      </c>
      <c r="AB707" s="154">
        <v>17</v>
      </c>
    </row>
    <row r="708" spans="1:28" ht="15.75" customHeight="1">
      <c r="A708"/>
      <c r="B708" s="93"/>
      <c r="C708" s="162"/>
      <c r="D708" s="90" t="s">
        <v>101</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121</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123</v>
      </c>
      <c r="D710" s="91" t="s">
        <v>100</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128</v>
      </c>
      <c r="U710" s="263"/>
      <c r="V710" s="272"/>
      <c r="W710" s="138">
        <v>490</v>
      </c>
      <c r="X710" s="135">
        <v>590</v>
      </c>
      <c r="Y710" s="135">
        <v>430</v>
      </c>
      <c r="Z710" s="135">
        <v>590</v>
      </c>
      <c r="AA710" s="137">
        <v>6.3</v>
      </c>
      <c r="AB710" s="148">
        <v>6.3</v>
      </c>
    </row>
    <row r="711" spans="1:28" ht="15.75" customHeight="1">
      <c r="A711"/>
      <c r="B711" s="93"/>
      <c r="C711" s="162"/>
      <c r="D711" s="90" t="s">
        <v>101</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121</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124</v>
      </c>
      <c r="D713" s="90" t="s">
        <v>100</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128</v>
      </c>
      <c r="U713" s="237"/>
      <c r="V713" s="301"/>
      <c r="W713" s="143">
        <v>222</v>
      </c>
      <c r="X713" s="136">
        <v>340</v>
      </c>
      <c r="Y713" s="136">
        <v>155</v>
      </c>
      <c r="Z713" s="136">
        <v>315</v>
      </c>
      <c r="AA713" s="148">
        <v>15</v>
      </c>
      <c r="AB713" s="154">
        <v>15</v>
      </c>
    </row>
    <row r="714" spans="1:28" ht="15.75" customHeight="1">
      <c r="A714"/>
      <c r="B714" s="93"/>
      <c r="C714" s="162"/>
      <c r="D714" s="90" t="s">
        <v>101</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121</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120</v>
      </c>
      <c r="D716" s="91" t="s">
        <v>100</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101</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121</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122</v>
      </c>
      <c r="D719" s="90" t="s">
        <v>100</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101</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121</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123</v>
      </c>
      <c r="D722" s="91" t="s">
        <v>100</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101</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121</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124</v>
      </c>
      <c r="D725" s="90" t="s">
        <v>100</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101</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121</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120</v>
      </c>
      <c r="D728" s="91" t="s">
        <v>100</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101</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121</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122</v>
      </c>
      <c r="D731" s="90" t="s">
        <v>100</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101</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121</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123</v>
      </c>
      <c r="D734" s="91" t="s">
        <v>100</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101</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121</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124</v>
      </c>
      <c r="D737" s="90" t="s">
        <v>100</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101</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121</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120</v>
      </c>
      <c r="D740" s="91" t="s">
        <v>100</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101</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121</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122</v>
      </c>
      <c r="D743" s="90" t="s">
        <v>100</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101</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121</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123</v>
      </c>
      <c r="D746" s="91" t="s">
        <v>100</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101</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121</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124</v>
      </c>
      <c r="D749" s="90" t="s">
        <v>100</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101</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121</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120</v>
      </c>
      <c r="D752" s="91" t="s">
        <v>100</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101</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121</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122</v>
      </c>
      <c r="D755" s="90" t="s">
        <v>100</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101</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121</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123</v>
      </c>
      <c r="D758" s="91" t="s">
        <v>100</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101</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121</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124</v>
      </c>
      <c r="D761" s="90" t="s">
        <v>100</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101</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121</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120</v>
      </c>
      <c r="D764" s="91" t="s">
        <v>100</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129</v>
      </c>
      <c r="U764" s="234"/>
      <c r="V764" s="238"/>
      <c r="W764" s="147">
        <v>645</v>
      </c>
      <c r="X764" s="88">
        <v>790</v>
      </c>
      <c r="Y764" s="88">
        <v>670</v>
      </c>
      <c r="Z764" s="88">
        <v>830</v>
      </c>
      <c r="AA764" s="88">
        <v>8.6999999999999993</v>
      </c>
      <c r="AB764" s="148">
        <v>10</v>
      </c>
    </row>
    <row r="765" spans="1:28" ht="15.75" customHeight="1">
      <c r="A765"/>
      <c r="B765" s="93"/>
      <c r="C765" s="162"/>
      <c r="D765" s="90" t="s">
        <v>101</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121</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122</v>
      </c>
      <c r="D767" s="90" t="s">
        <v>100</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129</v>
      </c>
      <c r="U767" s="254"/>
      <c r="V767" s="295"/>
      <c r="W767" s="153">
        <v>850</v>
      </c>
      <c r="X767" s="153">
        <v>970</v>
      </c>
      <c r="Y767" s="153">
        <v>710</v>
      </c>
      <c r="Z767" s="153">
        <v>910</v>
      </c>
      <c r="AA767" s="153">
        <v>14.5</v>
      </c>
      <c r="AB767" s="154">
        <v>17</v>
      </c>
    </row>
    <row r="768" spans="1:28" ht="15.75" customHeight="1">
      <c r="A768"/>
      <c r="B768" s="93"/>
      <c r="C768" s="162"/>
      <c r="D768" s="90" t="s">
        <v>101</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121</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123</v>
      </c>
      <c r="D770" s="91" t="s">
        <v>100</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129</v>
      </c>
      <c r="U770" s="263"/>
      <c r="V770" s="272"/>
      <c r="W770" s="138">
        <v>490</v>
      </c>
      <c r="X770" s="135">
        <v>590</v>
      </c>
      <c r="Y770" s="135">
        <v>430</v>
      </c>
      <c r="Z770" s="135">
        <v>590</v>
      </c>
      <c r="AA770" s="137">
        <v>6.3</v>
      </c>
      <c r="AB770" s="148">
        <v>6.3</v>
      </c>
    </row>
    <row r="771" spans="1:28" ht="15.75" customHeight="1">
      <c r="A771"/>
      <c r="B771" s="93"/>
      <c r="C771" s="162"/>
      <c r="D771" s="90" t="s">
        <v>101</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121</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124</v>
      </c>
      <c r="D773" s="90" t="s">
        <v>100</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129</v>
      </c>
      <c r="U773" s="237"/>
      <c r="V773" s="301"/>
      <c r="W773" s="143">
        <v>222</v>
      </c>
      <c r="X773" s="136">
        <v>340</v>
      </c>
      <c r="Y773" s="136">
        <v>155</v>
      </c>
      <c r="Z773" s="136">
        <v>315</v>
      </c>
      <c r="AA773" s="148">
        <v>15</v>
      </c>
      <c r="AB773" s="154">
        <v>15</v>
      </c>
    </row>
    <row r="774" spans="1:28" ht="15.75" customHeight="1">
      <c r="A774"/>
      <c r="B774" s="93"/>
      <c r="C774" s="162"/>
      <c r="D774" s="90" t="s">
        <v>101</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121</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120</v>
      </c>
      <c r="D776" s="91" t="s">
        <v>100</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130</v>
      </c>
      <c r="U776" s="235"/>
      <c r="V776" s="300"/>
      <c r="W776" s="147">
        <v>645</v>
      </c>
      <c r="X776" s="88">
        <v>790</v>
      </c>
      <c r="Y776" s="88">
        <v>670</v>
      </c>
      <c r="Z776" s="88">
        <v>830</v>
      </c>
      <c r="AA776" s="88">
        <v>8.6999999999999993</v>
      </c>
      <c r="AB776" s="148">
        <v>10</v>
      </c>
    </row>
    <row r="777" spans="1:28" ht="15.75" customHeight="1">
      <c r="A777"/>
      <c r="B777" s="93"/>
      <c r="C777" s="162"/>
      <c r="D777" s="90" t="s">
        <v>101</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121</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122</v>
      </c>
      <c r="D779" s="90" t="s">
        <v>100</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130</v>
      </c>
      <c r="U779" s="254"/>
      <c r="V779" s="295"/>
      <c r="W779" s="153">
        <v>850</v>
      </c>
      <c r="X779" s="153">
        <v>970</v>
      </c>
      <c r="Y779" s="153">
        <v>710</v>
      </c>
      <c r="Z779" s="153">
        <v>910</v>
      </c>
      <c r="AA779" s="153">
        <v>14.5</v>
      </c>
      <c r="AB779" s="154">
        <v>17</v>
      </c>
    </row>
    <row r="780" spans="1:28" ht="15.75" customHeight="1">
      <c r="A780"/>
      <c r="B780" s="93"/>
      <c r="C780" s="162"/>
      <c r="D780" s="90" t="s">
        <v>101</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121</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123</v>
      </c>
      <c r="D782" s="91" t="s">
        <v>100</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130</v>
      </c>
      <c r="U782" s="263"/>
      <c r="V782" s="272"/>
      <c r="W782" s="138">
        <v>490</v>
      </c>
      <c r="X782" s="135">
        <v>590</v>
      </c>
      <c r="Y782" s="135">
        <v>430</v>
      </c>
      <c r="Z782" s="135">
        <v>590</v>
      </c>
      <c r="AA782" s="137">
        <v>6.3</v>
      </c>
      <c r="AB782" s="148">
        <v>6.3</v>
      </c>
    </row>
    <row r="783" spans="1:28" ht="15.75" customHeight="1">
      <c r="A783"/>
      <c r="B783" s="93"/>
      <c r="C783" s="162"/>
      <c r="D783" s="90" t="s">
        <v>101</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121</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124</v>
      </c>
      <c r="D785" s="90" t="s">
        <v>100</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130</v>
      </c>
      <c r="U785" s="237"/>
      <c r="V785" s="301"/>
      <c r="W785" s="143">
        <v>222</v>
      </c>
      <c r="X785" s="136">
        <v>340</v>
      </c>
      <c r="Y785" s="136">
        <v>155</v>
      </c>
      <c r="Z785" s="136">
        <v>315</v>
      </c>
      <c r="AA785" s="148">
        <v>15</v>
      </c>
      <c r="AB785" s="154">
        <v>15</v>
      </c>
    </row>
    <row r="786" spans="1:28" ht="15.75" customHeight="1">
      <c r="A786"/>
      <c r="B786" s="93"/>
      <c r="C786" s="162"/>
      <c r="D786" s="90" t="s">
        <v>101</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121</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120</v>
      </c>
      <c r="D788" s="91" t="s">
        <v>100</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101</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121</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122</v>
      </c>
      <c r="D791" s="90" t="s">
        <v>100</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101</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121</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123</v>
      </c>
      <c r="D794" s="91" t="s">
        <v>100</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101</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121</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124</v>
      </c>
      <c r="D797" s="90" t="s">
        <v>100</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101</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121</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120</v>
      </c>
      <c r="D800" s="91" t="s">
        <v>100</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101</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121</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122</v>
      </c>
      <c r="D803" s="90" t="s">
        <v>100</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101</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121</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123</v>
      </c>
      <c r="D806" s="91" t="s">
        <v>100</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101</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121</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124</v>
      </c>
      <c r="D809" s="90" t="s">
        <v>100</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101</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121</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120</v>
      </c>
      <c r="D812" s="90" t="s">
        <v>100</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101</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121</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122</v>
      </c>
      <c r="D815" s="90" t="s">
        <v>100</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101</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121</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123</v>
      </c>
      <c r="D818" s="91" t="s">
        <v>100</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101</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121</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123</v>
      </c>
      <c r="D821" s="90" t="s">
        <v>100</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131</v>
      </c>
      <c r="W821" s="116">
        <v>490</v>
      </c>
      <c r="X821" s="116">
        <v>590</v>
      </c>
      <c r="Y821" s="116">
        <v>430</v>
      </c>
      <c r="Z821" s="116">
        <v>590</v>
      </c>
      <c r="AA821" s="137">
        <v>6.3</v>
      </c>
      <c r="AB821" s="148">
        <v>6.3</v>
      </c>
    </row>
    <row r="822" spans="1:28" ht="15.75" customHeight="1">
      <c r="A822"/>
      <c r="B822" s="93"/>
      <c r="C822" s="162"/>
      <c r="D822" s="90" t="s">
        <v>101</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121</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124</v>
      </c>
      <c r="D824" s="90" t="s">
        <v>100</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101</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121</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122</v>
      </c>
      <c r="D827" s="91" t="s">
        <v>100</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131</v>
      </c>
      <c r="W827" s="153">
        <v>850</v>
      </c>
      <c r="X827" s="153">
        <v>970</v>
      </c>
      <c r="Y827" s="153">
        <v>710</v>
      </c>
      <c r="Z827" s="153">
        <v>910</v>
      </c>
      <c r="AA827" s="153">
        <v>14.5</v>
      </c>
      <c r="AB827" s="154">
        <v>17</v>
      </c>
    </row>
    <row r="828" spans="1:28" ht="15.75" customHeight="1">
      <c r="A828"/>
      <c r="B828" s="93"/>
      <c r="C828" s="162"/>
      <c r="D828" s="90" t="s">
        <v>101</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121</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120</v>
      </c>
      <c r="D830" s="91" t="s">
        <v>100</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101</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121</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122</v>
      </c>
      <c r="D833" s="90" t="s">
        <v>100</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101</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121</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123</v>
      </c>
      <c r="D836" s="91" t="s">
        <v>100</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101</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121</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123</v>
      </c>
      <c r="D839" s="90" t="s">
        <v>100</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132</v>
      </c>
      <c r="W839" s="116">
        <v>490</v>
      </c>
      <c r="X839" s="116">
        <v>590</v>
      </c>
      <c r="Y839" s="116">
        <v>430</v>
      </c>
      <c r="Z839" s="116">
        <v>590</v>
      </c>
      <c r="AA839" s="137">
        <v>6.3</v>
      </c>
      <c r="AB839" s="148">
        <v>6.3</v>
      </c>
    </row>
    <row r="840" spans="1:28" ht="15.75" customHeight="1">
      <c r="A840"/>
      <c r="B840" s="93"/>
      <c r="C840" s="162"/>
      <c r="D840" s="90" t="s">
        <v>101</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121</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124</v>
      </c>
      <c r="D842" s="90" t="s">
        <v>100</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101</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121</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122</v>
      </c>
      <c r="D845" s="90" t="s">
        <v>100</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131</v>
      </c>
      <c r="W845" s="153">
        <v>850</v>
      </c>
      <c r="X845" s="153">
        <v>970</v>
      </c>
      <c r="Y845" s="153">
        <v>710</v>
      </c>
      <c r="Z845" s="153">
        <v>910</v>
      </c>
      <c r="AA845" s="153">
        <v>14.5</v>
      </c>
      <c r="AB845" s="154">
        <v>17</v>
      </c>
    </row>
    <row r="846" spans="1:28" ht="15.75" customHeight="1">
      <c r="A846"/>
      <c r="B846" s="93"/>
      <c r="C846" s="162"/>
      <c r="D846" s="90" t="s">
        <v>101</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121</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120</v>
      </c>
      <c r="D848" s="91" t="s">
        <v>100</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101</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121</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120</v>
      </c>
      <c r="D851" s="90" t="s">
        <v>100</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131</v>
      </c>
      <c r="W851" s="98">
        <v>645</v>
      </c>
      <c r="X851" s="62">
        <v>790</v>
      </c>
      <c r="Y851" s="62">
        <v>670</v>
      </c>
      <c r="Z851" s="62">
        <v>830</v>
      </c>
      <c r="AA851" s="62">
        <v>8.6999999999999993</v>
      </c>
      <c r="AB851" s="148">
        <v>10</v>
      </c>
    </row>
    <row r="852" spans="1:28" ht="15.75" customHeight="1">
      <c r="A852"/>
      <c r="B852" s="93"/>
      <c r="C852" s="162"/>
      <c r="D852" s="90" t="s">
        <v>101</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121</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122</v>
      </c>
      <c r="D854" s="90" t="s">
        <v>100</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101</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121</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122</v>
      </c>
      <c r="D857" s="90" t="s">
        <v>100</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131</v>
      </c>
      <c r="W857" s="153">
        <v>850</v>
      </c>
      <c r="X857" s="153">
        <v>970</v>
      </c>
      <c r="Y857" s="153">
        <v>710</v>
      </c>
      <c r="Z857" s="153">
        <v>910</v>
      </c>
      <c r="AA857" s="153">
        <v>14.5</v>
      </c>
      <c r="AB857" s="154">
        <v>17</v>
      </c>
    </row>
    <row r="858" spans="1:28" ht="15.75" customHeight="1">
      <c r="A858"/>
      <c r="B858" s="93"/>
      <c r="C858" s="162"/>
      <c r="D858" s="90" t="s">
        <v>101</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121</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123</v>
      </c>
      <c r="D860" s="91" t="s">
        <v>100</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101</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121</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124</v>
      </c>
      <c r="D863" s="90" t="s">
        <v>100</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101</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121</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120</v>
      </c>
      <c r="D866" s="91" t="s">
        <v>100</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101</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121</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120</v>
      </c>
      <c r="D869" s="91" t="s">
        <v>100</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132</v>
      </c>
      <c r="W869" s="98">
        <v>645</v>
      </c>
      <c r="X869" s="62">
        <v>790</v>
      </c>
      <c r="Y869" s="62">
        <v>670</v>
      </c>
      <c r="Z869" s="62">
        <v>830</v>
      </c>
      <c r="AA869" s="62">
        <v>8.6999999999999993</v>
      </c>
      <c r="AB869" s="148">
        <v>10</v>
      </c>
    </row>
    <row r="870" spans="1:28" ht="15.75" customHeight="1">
      <c r="A870"/>
      <c r="B870" s="93"/>
      <c r="C870" s="162"/>
      <c r="D870" s="90" t="s">
        <v>101</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121</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122</v>
      </c>
      <c r="D872" s="90" t="s">
        <v>100</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101</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121</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122</v>
      </c>
      <c r="D875" s="90" t="s">
        <v>100</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132</v>
      </c>
      <c r="W875" s="153">
        <v>850</v>
      </c>
      <c r="X875" s="153">
        <v>970</v>
      </c>
      <c r="Y875" s="153">
        <v>710</v>
      </c>
      <c r="Z875" s="153">
        <v>910</v>
      </c>
      <c r="AA875" s="153">
        <v>14.5</v>
      </c>
      <c r="AB875" s="154">
        <v>17</v>
      </c>
    </row>
    <row r="876" spans="1:28" ht="15.75" customHeight="1">
      <c r="A876"/>
      <c r="B876" s="93"/>
      <c r="C876" s="162"/>
      <c r="D876" s="90" t="s">
        <v>101</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121</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122</v>
      </c>
      <c r="D878" s="90" t="s">
        <v>100</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131</v>
      </c>
      <c r="W878" s="153">
        <v>850</v>
      </c>
      <c r="X878" s="153">
        <v>970</v>
      </c>
      <c r="Y878" s="153">
        <v>710</v>
      </c>
      <c r="Z878" s="153">
        <v>910</v>
      </c>
      <c r="AA878" s="153">
        <v>14.5</v>
      </c>
      <c r="AB878" s="154">
        <v>17</v>
      </c>
    </row>
    <row r="879" spans="1:28" ht="15.75" customHeight="1">
      <c r="A879"/>
      <c r="B879" s="93"/>
      <c r="C879" s="162"/>
      <c r="D879" s="90" t="s">
        <v>101</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121</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123</v>
      </c>
      <c r="D881" s="91" t="s">
        <v>100</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101</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121</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123</v>
      </c>
      <c r="D884" s="90" t="s">
        <v>100</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132</v>
      </c>
      <c r="W884" s="116">
        <v>490</v>
      </c>
      <c r="X884" s="116">
        <v>590</v>
      </c>
      <c r="Y884" s="116">
        <v>430</v>
      </c>
      <c r="Z884" s="116">
        <v>590</v>
      </c>
      <c r="AA884" s="137">
        <v>6.3</v>
      </c>
      <c r="AB884" s="148">
        <v>6.3</v>
      </c>
    </row>
    <row r="885" spans="1:28" ht="15.75" customHeight="1">
      <c r="A885"/>
      <c r="B885" s="93"/>
      <c r="C885" s="162"/>
      <c r="D885" s="90" t="s">
        <v>101</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121</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124</v>
      </c>
      <c r="D887" s="90" t="s">
        <v>100</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101</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121</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120</v>
      </c>
      <c r="D890" s="91" t="s">
        <v>100</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101</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121</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122</v>
      </c>
      <c r="D893" s="90" t="s">
        <v>100</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101</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121</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123</v>
      </c>
      <c r="D896" s="91" t="s">
        <v>100</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101</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121</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124</v>
      </c>
      <c r="D899" s="90" t="s">
        <v>100</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101</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121</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124</v>
      </c>
      <c r="D902" s="90" t="s">
        <v>100</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101</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121</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120</v>
      </c>
      <c r="D905" s="91" t="s">
        <v>100</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101</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121</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122</v>
      </c>
      <c r="D908" s="90" t="s">
        <v>100</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101</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121</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123</v>
      </c>
      <c r="D911" s="91" t="s">
        <v>100</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101</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121</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124</v>
      </c>
      <c r="D914" s="90" t="s">
        <v>100</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101</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121</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120</v>
      </c>
      <c r="D917" s="91" t="s">
        <v>100</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101</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121</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122</v>
      </c>
      <c r="D920" s="90" t="s">
        <v>100</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101</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121</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123</v>
      </c>
      <c r="D923" s="91" t="s">
        <v>100</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101</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121</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124</v>
      </c>
      <c r="D926" s="90" t="s">
        <v>100</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101</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121</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120</v>
      </c>
      <c r="D929" s="91" t="s">
        <v>100</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101</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121</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122</v>
      </c>
      <c r="D932" s="90" t="s">
        <v>100</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101</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121</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123</v>
      </c>
      <c r="D935" s="91" t="s">
        <v>100</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101</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121</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124</v>
      </c>
      <c r="D938" s="90" t="s">
        <v>100</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101</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121</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120</v>
      </c>
      <c r="D941" s="91" t="s">
        <v>100</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101</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121</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122</v>
      </c>
      <c r="D944" s="90" t="s">
        <v>100</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101</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121</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123</v>
      </c>
      <c r="D947" s="91" t="s">
        <v>100</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101</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121</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124</v>
      </c>
      <c r="D950" s="90" t="s">
        <v>100</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101</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121</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120</v>
      </c>
      <c r="D953" s="91" t="s">
        <v>100</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101</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121</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122</v>
      </c>
      <c r="D956" s="90" t="s">
        <v>100</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101</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121</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123</v>
      </c>
      <c r="D959" s="91" t="s">
        <v>100</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101</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121</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124</v>
      </c>
      <c r="D962" s="90" t="s">
        <v>100</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101</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121</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120</v>
      </c>
      <c r="D965" s="91" t="s">
        <v>100</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101</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121</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122</v>
      </c>
      <c r="D968" s="90" t="s">
        <v>100</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101</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121</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123</v>
      </c>
      <c r="D971" s="91" t="s">
        <v>100</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101</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121</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124</v>
      </c>
      <c r="D974" s="90" t="s">
        <v>100</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101</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121</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120</v>
      </c>
      <c r="D977" s="91" t="s">
        <v>100</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101</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121</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122</v>
      </c>
      <c r="D980" s="90" t="s">
        <v>100</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101</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121</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123</v>
      </c>
      <c r="D983" s="91" t="s">
        <v>100</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101</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121</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124</v>
      </c>
      <c r="D986" s="90" t="s">
        <v>100</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101</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121</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120</v>
      </c>
      <c r="D989" s="91" t="s">
        <v>100</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101</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121</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122</v>
      </c>
      <c r="D992" s="90" t="s">
        <v>100</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101</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121</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123</v>
      </c>
      <c r="D995" s="91" t="s">
        <v>100</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101</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121</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124</v>
      </c>
      <c r="D998" s="90" t="s">
        <v>100</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101</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121</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120</v>
      </c>
      <c r="D1001" s="91" t="s">
        <v>100</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133</v>
      </c>
      <c r="W1001" s="147">
        <v>645</v>
      </c>
      <c r="X1001" s="88">
        <v>790</v>
      </c>
      <c r="Y1001" s="88">
        <v>670</v>
      </c>
      <c r="Z1001" s="88">
        <v>830</v>
      </c>
      <c r="AA1001" s="88">
        <v>8.6999999999999993</v>
      </c>
      <c r="AB1001" s="148">
        <v>10</v>
      </c>
    </row>
    <row r="1002" spans="1:28" ht="15.75" customHeight="1">
      <c r="A1002"/>
      <c r="B1002" s="93"/>
      <c r="C1002" s="162"/>
      <c r="D1002" s="90" t="s">
        <v>101</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121</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122</v>
      </c>
      <c r="D1004" s="90" t="s">
        <v>100</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133</v>
      </c>
      <c r="W1004" s="153">
        <v>850</v>
      </c>
      <c r="X1004" s="153">
        <v>970</v>
      </c>
      <c r="Y1004" s="153">
        <v>710</v>
      </c>
      <c r="Z1004" s="153">
        <v>910</v>
      </c>
      <c r="AA1004" s="153">
        <v>14.5</v>
      </c>
      <c r="AB1004" s="154">
        <v>17</v>
      </c>
    </row>
    <row r="1005" spans="1:28" ht="15.75" customHeight="1">
      <c r="A1005"/>
      <c r="B1005" s="93"/>
      <c r="C1005" s="162"/>
      <c r="D1005" s="90" t="s">
        <v>101</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121</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123</v>
      </c>
      <c r="D1007" s="91" t="s">
        <v>100</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133</v>
      </c>
      <c r="W1007" s="138">
        <v>490</v>
      </c>
      <c r="X1007" s="135">
        <v>590</v>
      </c>
      <c r="Y1007" s="135">
        <v>430</v>
      </c>
      <c r="Z1007" s="135">
        <v>590</v>
      </c>
      <c r="AA1007" s="137">
        <v>6.3</v>
      </c>
      <c r="AB1007" s="148">
        <v>6.3</v>
      </c>
    </row>
    <row r="1008" spans="1:28" ht="15.75" customHeight="1">
      <c r="A1008"/>
      <c r="B1008" s="93"/>
      <c r="C1008" s="162"/>
      <c r="D1008" s="90" t="s">
        <v>101</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121</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124</v>
      </c>
      <c r="D1010" s="90" t="s">
        <v>100</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133</v>
      </c>
      <c r="W1010" s="143">
        <v>222</v>
      </c>
      <c r="X1010" s="136">
        <v>340</v>
      </c>
      <c r="Y1010" s="136">
        <v>155</v>
      </c>
      <c r="Z1010" s="136">
        <v>315</v>
      </c>
      <c r="AA1010" s="148">
        <v>15</v>
      </c>
      <c r="AB1010" s="154">
        <v>15</v>
      </c>
    </row>
    <row r="1011" spans="1:28" ht="15.75" customHeight="1">
      <c r="A1011"/>
      <c r="B1011" s="93"/>
      <c r="C1011" s="162"/>
      <c r="D1011" s="90" t="s">
        <v>101</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121</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120</v>
      </c>
      <c r="D1013" s="91" t="s">
        <v>100</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101</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121</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122</v>
      </c>
      <c r="D1016" s="90" t="s">
        <v>100</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101</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121</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123</v>
      </c>
      <c r="D1019" s="91" t="s">
        <v>100</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101</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121</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124</v>
      </c>
      <c r="D1022" s="90" t="s">
        <v>100</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320</v>
      </c>
      <c r="W1022" s="143">
        <v>222</v>
      </c>
      <c r="X1022" s="136">
        <v>340</v>
      </c>
      <c r="Y1022" s="136">
        <v>155</v>
      </c>
      <c r="Z1022" s="136">
        <v>315</v>
      </c>
      <c r="AA1022" s="148">
        <v>15</v>
      </c>
      <c r="AB1022" s="154">
        <v>15</v>
      </c>
    </row>
    <row r="1023" spans="1:28" ht="15.75" customHeight="1">
      <c r="A1023"/>
      <c r="B1023" s="93"/>
      <c r="C1023" s="162"/>
      <c r="D1023" s="90" t="s">
        <v>101</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121</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120</v>
      </c>
      <c r="D1025" s="91" t="s">
        <v>100</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101</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121</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122</v>
      </c>
      <c r="D1028" s="90" t="s">
        <v>100</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101</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121</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123</v>
      </c>
      <c r="D1031" s="91" t="s">
        <v>100</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101</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121</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124</v>
      </c>
      <c r="D1034" s="90" t="s">
        <v>100</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101</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121</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120</v>
      </c>
      <c r="D1037" s="91" t="s">
        <v>100</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101</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121</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122</v>
      </c>
      <c r="D1040" s="90" t="s">
        <v>100</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317</v>
      </c>
      <c r="W1040" s="153">
        <v>850</v>
      </c>
      <c r="X1040" s="153">
        <v>970</v>
      </c>
      <c r="Y1040" s="153">
        <v>710</v>
      </c>
      <c r="Z1040" s="153">
        <v>910</v>
      </c>
      <c r="AA1040" s="153">
        <v>14.5</v>
      </c>
      <c r="AB1040" s="154">
        <v>17</v>
      </c>
    </row>
    <row r="1041" spans="1:28" ht="15.75" customHeight="1">
      <c r="A1041"/>
      <c r="B1041" s="93"/>
      <c r="C1041" s="162"/>
      <c r="D1041" s="90" t="s">
        <v>101</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121</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123</v>
      </c>
      <c r="D1043" s="91" t="s">
        <v>100</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319</v>
      </c>
      <c r="W1043" s="138">
        <v>490</v>
      </c>
      <c r="X1043" s="135">
        <v>590</v>
      </c>
      <c r="Y1043" s="135">
        <v>430</v>
      </c>
      <c r="Z1043" s="135">
        <v>590</v>
      </c>
      <c r="AA1043" s="137">
        <v>6.3</v>
      </c>
      <c r="AB1043" s="148">
        <v>6.3</v>
      </c>
    </row>
    <row r="1044" spans="1:28" ht="15.75" customHeight="1">
      <c r="A1044"/>
      <c r="B1044" s="93"/>
      <c r="C1044" s="162"/>
      <c r="D1044" s="90" t="s">
        <v>101</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121</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124</v>
      </c>
      <c r="D1046" s="90" t="s">
        <v>100</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101</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121</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120</v>
      </c>
      <c r="D1049" s="91" t="s">
        <v>100</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68</v>
      </c>
      <c r="U1049" s="234"/>
      <c r="V1049" s="238"/>
      <c r="W1049" s="147">
        <v>645</v>
      </c>
      <c r="X1049" s="88">
        <v>790</v>
      </c>
      <c r="Y1049" s="88">
        <v>670</v>
      </c>
      <c r="Z1049" s="88">
        <v>830</v>
      </c>
      <c r="AA1049" s="88">
        <v>8.6999999999999993</v>
      </c>
      <c r="AB1049" s="148">
        <v>10</v>
      </c>
    </row>
    <row r="1050" spans="1:28" ht="15.75" customHeight="1">
      <c r="A1050"/>
      <c r="B1050" s="93"/>
      <c r="C1050" s="162"/>
      <c r="D1050" s="90" t="s">
        <v>101</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121</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122</v>
      </c>
      <c r="D1052" s="91" t="s">
        <v>100</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68</v>
      </c>
      <c r="U1052" s="255"/>
      <c r="V1052" s="265"/>
      <c r="W1052" s="135">
        <v>850</v>
      </c>
      <c r="X1052" s="135">
        <v>970</v>
      </c>
      <c r="Y1052" s="135">
        <v>710</v>
      </c>
      <c r="Z1052" s="135">
        <v>910</v>
      </c>
      <c r="AA1052" s="135">
        <v>14.5</v>
      </c>
      <c r="AB1052" s="139">
        <v>17</v>
      </c>
    </row>
    <row r="1053" spans="1:28" ht="15.75" customHeight="1">
      <c r="A1053"/>
      <c r="B1053" s="93"/>
      <c r="C1053" s="162"/>
      <c r="D1053" s="90" t="s">
        <v>101</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121</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123</v>
      </c>
      <c r="D1055" s="91" t="s">
        <v>100</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68</v>
      </c>
      <c r="U1055" s="263"/>
      <c r="V1055" s="272"/>
      <c r="W1055" s="138">
        <v>490</v>
      </c>
      <c r="X1055" s="135">
        <v>590</v>
      </c>
      <c r="Y1055" s="135">
        <v>430</v>
      </c>
      <c r="Z1055" s="135">
        <v>590</v>
      </c>
      <c r="AA1055" s="137">
        <v>6.3</v>
      </c>
      <c r="AB1055" s="148">
        <v>6.3</v>
      </c>
    </row>
    <row r="1056" spans="1:28" ht="15.75" customHeight="1">
      <c r="A1056"/>
      <c r="B1056" s="93"/>
      <c r="C1056" s="162"/>
      <c r="D1056" s="90" t="s">
        <v>101</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121</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124</v>
      </c>
      <c r="D1058" s="91" t="s">
        <v>100</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68</v>
      </c>
      <c r="U1058" s="241"/>
      <c r="V1058" s="272"/>
      <c r="W1058" s="147">
        <v>222</v>
      </c>
      <c r="X1058" s="88">
        <v>340</v>
      </c>
      <c r="Y1058" s="88">
        <v>155</v>
      </c>
      <c r="Z1058" s="88">
        <v>315</v>
      </c>
      <c r="AA1058" s="148">
        <v>15</v>
      </c>
      <c r="AB1058" s="139">
        <v>15</v>
      </c>
    </row>
    <row r="1059" spans="1:28" ht="15.75" customHeight="1">
      <c r="A1059"/>
      <c r="B1059" s="93"/>
      <c r="C1059" s="162"/>
      <c r="D1059" s="90" t="s">
        <v>101</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121</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120</v>
      </c>
      <c r="D1061" s="91" t="s">
        <v>100</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316</v>
      </c>
      <c r="W1061" s="147">
        <v>645</v>
      </c>
      <c r="X1061" s="88">
        <v>790</v>
      </c>
      <c r="Y1061" s="88">
        <v>670</v>
      </c>
      <c r="Z1061" s="88">
        <v>830</v>
      </c>
      <c r="AA1061" s="88">
        <v>8.6999999999999993</v>
      </c>
      <c r="AB1061" s="148">
        <v>10</v>
      </c>
    </row>
    <row r="1062" spans="1:28" ht="16.5" customHeight="1">
      <c r="A1062"/>
      <c r="B1062" s="93"/>
      <c r="C1062" s="162"/>
      <c r="D1062" s="90" t="s">
        <v>101</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121</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122</v>
      </c>
      <c r="D1064" s="90" t="s">
        <v>100</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318</v>
      </c>
      <c r="W1064" s="153">
        <v>850</v>
      </c>
      <c r="X1064" s="153">
        <v>970</v>
      </c>
      <c r="Y1064" s="153">
        <v>710</v>
      </c>
      <c r="Z1064" s="153">
        <v>910</v>
      </c>
      <c r="AA1064" s="153">
        <v>14.5</v>
      </c>
      <c r="AB1064" s="154">
        <v>17</v>
      </c>
    </row>
    <row r="1065" spans="1:28" ht="15.75" customHeight="1">
      <c r="A1065"/>
      <c r="B1065" s="93"/>
      <c r="C1065" s="162"/>
      <c r="D1065" s="90" t="s">
        <v>101</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121</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123</v>
      </c>
      <c r="D1067" s="91" t="s">
        <v>100</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101</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121</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124</v>
      </c>
      <c r="D1070" s="90" t="s">
        <v>100</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101</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121</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120</v>
      </c>
      <c r="D1073" s="91" t="s">
        <v>100</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101</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121</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122</v>
      </c>
      <c r="D1076" s="90" t="s">
        <v>100</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101</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121</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123</v>
      </c>
      <c r="D1079" s="91" t="s">
        <v>100</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101</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121</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124</v>
      </c>
      <c r="D1082" s="90" t="s">
        <v>100</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101</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121</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120</v>
      </c>
      <c r="D1085" s="91" t="s">
        <v>100</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101</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121</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122</v>
      </c>
      <c r="D1088" s="90" t="s">
        <v>100</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101</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121</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123</v>
      </c>
      <c r="D1091" s="91" t="s">
        <v>100</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101</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121</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124</v>
      </c>
      <c r="D1094" s="90" t="s">
        <v>100</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101</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121</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120</v>
      </c>
      <c r="D1097" s="91" t="s">
        <v>100</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101</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121</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122</v>
      </c>
      <c r="D1100" s="90" t="s">
        <v>100</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101</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121</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123</v>
      </c>
      <c r="D1103" s="91" t="s">
        <v>100</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101</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121</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124</v>
      </c>
      <c r="D1106" s="90" t="s">
        <v>100</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101</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121</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120</v>
      </c>
      <c r="D1109" s="91" t="s">
        <v>100</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101</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121</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122</v>
      </c>
      <c r="D1112" s="90" t="s">
        <v>100</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101</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121</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123</v>
      </c>
      <c r="D1115" s="91" t="s">
        <v>100</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101</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121</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124</v>
      </c>
      <c r="D1118" s="90" t="s">
        <v>100</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101</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121</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120</v>
      </c>
      <c r="D1121" s="91" t="s">
        <v>100</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101</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121</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122</v>
      </c>
      <c r="D1124" s="90" t="s">
        <v>100</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101</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121</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123</v>
      </c>
      <c r="D1127" s="91" t="s">
        <v>100</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101</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121</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124</v>
      </c>
      <c r="D1130" s="90" t="s">
        <v>100</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101</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121</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120</v>
      </c>
      <c r="D1133" s="91" t="s">
        <v>100</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101</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121</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122</v>
      </c>
      <c r="D1136" s="90" t="s">
        <v>100</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101</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121</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123</v>
      </c>
      <c r="D1139" s="91" t="s">
        <v>100</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101</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121</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124</v>
      </c>
      <c r="D1142" s="90" t="s">
        <v>100</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101</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121</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120</v>
      </c>
      <c r="D1145" s="91" t="s">
        <v>100</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101</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121</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122</v>
      </c>
      <c r="D1148" s="90" t="s">
        <v>100</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101</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121</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123</v>
      </c>
      <c r="D1151" s="91" t="s">
        <v>100</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101</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121</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124</v>
      </c>
      <c r="D1154" s="90" t="s">
        <v>100</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101</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121</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120</v>
      </c>
      <c r="D1157" s="91" t="s">
        <v>100</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101</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121</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122</v>
      </c>
      <c r="D1160" s="90" t="s">
        <v>100</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101</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121</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123</v>
      </c>
      <c r="D1163" s="91" t="s">
        <v>100</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101</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121</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124</v>
      </c>
      <c r="D1166" s="90" t="s">
        <v>100</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101</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121</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120</v>
      </c>
      <c r="D1169" s="91" t="s">
        <v>100</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134</v>
      </c>
      <c r="U1169" s="234"/>
      <c r="V1169" s="238"/>
      <c r="W1169" s="147">
        <v>645</v>
      </c>
      <c r="X1169" s="88">
        <v>790</v>
      </c>
      <c r="Y1169" s="88">
        <v>670</v>
      </c>
      <c r="Z1169" s="88">
        <v>830</v>
      </c>
      <c r="AA1169" s="88">
        <v>8.6999999999999993</v>
      </c>
      <c r="AB1169" s="148">
        <v>10</v>
      </c>
    </row>
    <row r="1170" spans="1:28" ht="15.75" customHeight="1">
      <c r="A1170"/>
      <c r="B1170" s="93"/>
      <c r="C1170" s="162"/>
      <c r="D1170" s="90" t="s">
        <v>101</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121</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122</v>
      </c>
      <c r="D1172" s="90" t="s">
        <v>100</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134</v>
      </c>
      <c r="U1172" s="254"/>
      <c r="V1172" s="295"/>
      <c r="W1172" s="153">
        <v>850</v>
      </c>
      <c r="X1172" s="153">
        <v>970</v>
      </c>
      <c r="Y1172" s="153">
        <v>710</v>
      </c>
      <c r="Z1172" s="153">
        <v>910</v>
      </c>
      <c r="AA1172" s="153">
        <v>14.5</v>
      </c>
      <c r="AB1172" s="154">
        <v>17</v>
      </c>
    </row>
    <row r="1173" spans="1:28" ht="15.75" customHeight="1">
      <c r="A1173"/>
      <c r="B1173" s="93"/>
      <c r="C1173" s="162"/>
      <c r="D1173" s="90" t="s">
        <v>101</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121</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123</v>
      </c>
      <c r="D1175" s="91" t="s">
        <v>100</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134</v>
      </c>
      <c r="U1175" s="263"/>
      <c r="V1175" s="272"/>
      <c r="W1175" s="138">
        <v>490</v>
      </c>
      <c r="X1175" s="135">
        <v>590</v>
      </c>
      <c r="Y1175" s="135">
        <v>430</v>
      </c>
      <c r="Z1175" s="135">
        <v>590</v>
      </c>
      <c r="AA1175" s="137">
        <v>6.3</v>
      </c>
      <c r="AB1175" s="148">
        <v>6.3</v>
      </c>
    </row>
    <row r="1176" spans="1:28" ht="15.75" customHeight="1">
      <c r="A1176"/>
      <c r="B1176" s="93"/>
      <c r="C1176" s="162"/>
      <c r="D1176" s="90" t="s">
        <v>101</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121</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124</v>
      </c>
      <c r="D1178" s="90" t="s">
        <v>100</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134</v>
      </c>
      <c r="U1178" s="237"/>
      <c r="V1178" s="301"/>
      <c r="W1178" s="143">
        <v>222</v>
      </c>
      <c r="X1178" s="136">
        <v>340</v>
      </c>
      <c r="Y1178" s="136">
        <v>155</v>
      </c>
      <c r="Z1178" s="136">
        <v>315</v>
      </c>
      <c r="AA1178" s="148">
        <v>15</v>
      </c>
      <c r="AB1178" s="154">
        <v>15</v>
      </c>
    </row>
    <row r="1179" spans="1:28" ht="15.75" customHeight="1">
      <c r="A1179"/>
      <c r="B1179" s="93"/>
      <c r="C1179" s="162"/>
      <c r="D1179" s="90" t="s">
        <v>101</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121</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120</v>
      </c>
      <c r="D1181" s="91" t="s">
        <v>100</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101</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121</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122</v>
      </c>
      <c r="D1184" s="90" t="s">
        <v>100</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101</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121</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123</v>
      </c>
      <c r="D1187" s="91" t="s">
        <v>100</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101</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121</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124</v>
      </c>
      <c r="D1190" s="90" t="s">
        <v>100</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101</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121</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120</v>
      </c>
      <c r="D1193" s="91" t="s">
        <v>100</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101</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121</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122</v>
      </c>
      <c r="D1196" s="91" t="s">
        <v>100</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101</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121</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123</v>
      </c>
      <c r="D1199" s="91" t="s">
        <v>100</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101</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121</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124</v>
      </c>
      <c r="D1202" s="91" t="s">
        <v>100</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101</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121</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120</v>
      </c>
      <c r="D1205" s="91" t="s">
        <v>100</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101</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121</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122</v>
      </c>
      <c r="D1208" s="91" t="s">
        <v>100</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101</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121</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123</v>
      </c>
      <c r="D1211" s="91" t="s">
        <v>100</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101</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121</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124</v>
      </c>
      <c r="D1214" s="91" t="s">
        <v>100</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101</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121</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120</v>
      </c>
      <c r="D1217" s="91" t="s">
        <v>100</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101</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121</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122</v>
      </c>
      <c r="D1220" s="90" t="s">
        <v>100</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101</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121</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123</v>
      </c>
      <c r="D1223" s="91" t="s">
        <v>100</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101</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121</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124</v>
      </c>
      <c r="D1226" s="90" t="s">
        <v>100</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101</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121</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123</v>
      </c>
      <c r="D1229" s="91" t="s">
        <v>100</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135</v>
      </c>
      <c r="U1229" s="145"/>
      <c r="V1229" s="301"/>
      <c r="W1229" s="138">
        <v>490</v>
      </c>
      <c r="X1229" s="135">
        <v>590</v>
      </c>
      <c r="Y1229" s="135">
        <v>430</v>
      </c>
      <c r="Z1229" s="135">
        <v>590</v>
      </c>
      <c r="AA1229" s="137">
        <v>6.3</v>
      </c>
      <c r="AB1229" s="148">
        <v>6.3</v>
      </c>
    </row>
    <row r="1230" spans="1:28" ht="16.5" customHeight="1">
      <c r="A1230" s="122"/>
      <c r="B1230" s="93"/>
      <c r="C1230" s="162"/>
      <c r="D1230" s="90" t="s">
        <v>101</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121</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124</v>
      </c>
      <c r="D1232" s="91" t="s">
        <v>100</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135</v>
      </c>
      <c r="U1232" s="241"/>
      <c r="V1232" s="272"/>
      <c r="W1232" s="147">
        <v>222</v>
      </c>
      <c r="X1232" s="88">
        <v>340</v>
      </c>
      <c r="Y1232" s="88">
        <v>155</v>
      </c>
      <c r="Z1232" s="88">
        <v>315</v>
      </c>
      <c r="AA1232" s="148">
        <v>15</v>
      </c>
      <c r="AB1232" s="139">
        <v>15</v>
      </c>
    </row>
    <row r="1233" spans="1:28" ht="15.75" customHeight="1">
      <c r="A1233" s="122"/>
      <c r="B1233" s="93"/>
      <c r="C1233" s="162"/>
      <c r="D1233" s="90" t="s">
        <v>101</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121</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120</v>
      </c>
      <c r="D1235" s="91" t="s">
        <v>100</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136</v>
      </c>
      <c r="V1235" s="304"/>
      <c r="W1235" s="147">
        <v>645</v>
      </c>
      <c r="X1235" s="88">
        <v>790</v>
      </c>
      <c r="Y1235" s="88">
        <v>670</v>
      </c>
      <c r="Z1235" s="88">
        <v>830</v>
      </c>
      <c r="AA1235" s="88">
        <v>8.6999999999999993</v>
      </c>
      <c r="AB1235" s="148">
        <v>10</v>
      </c>
    </row>
    <row r="1236" spans="1:28" ht="15.75" customHeight="1">
      <c r="A1236" s="122"/>
      <c r="B1236" s="93"/>
      <c r="C1236" s="162"/>
      <c r="D1236" s="90" t="s">
        <v>101</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121</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122</v>
      </c>
      <c r="D1238" s="91" t="s">
        <v>100</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136</v>
      </c>
      <c r="W1238" s="135">
        <v>850</v>
      </c>
      <c r="X1238" s="135">
        <v>970</v>
      </c>
      <c r="Y1238" s="135">
        <v>710</v>
      </c>
      <c r="Z1238" s="135">
        <v>910</v>
      </c>
      <c r="AA1238" s="135">
        <v>14.5</v>
      </c>
      <c r="AB1238" s="139">
        <v>17</v>
      </c>
    </row>
    <row r="1239" spans="1:28" ht="15.75" customHeight="1">
      <c r="A1239" s="122"/>
      <c r="B1239" s="93"/>
      <c r="C1239" s="162"/>
      <c r="D1239" s="90" t="s">
        <v>101</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121</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123</v>
      </c>
      <c r="D1241" s="91" t="s">
        <v>100</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136</v>
      </c>
      <c r="V1241" s="304"/>
      <c r="W1241" s="138">
        <v>490</v>
      </c>
      <c r="X1241" s="135">
        <v>590</v>
      </c>
      <c r="Y1241" s="135">
        <v>430</v>
      </c>
      <c r="Z1241" s="135">
        <v>590</v>
      </c>
      <c r="AA1241" s="137">
        <v>6.3</v>
      </c>
      <c r="AB1241" s="148">
        <v>6.3</v>
      </c>
    </row>
    <row r="1242" spans="1:28" ht="15.75" customHeight="1">
      <c r="A1242" s="122"/>
      <c r="B1242" s="93"/>
      <c r="C1242" s="162"/>
      <c r="D1242" s="90" t="s">
        <v>101</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121</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124</v>
      </c>
      <c r="D1244" s="91" t="s">
        <v>100</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136</v>
      </c>
      <c r="V1244" s="304"/>
      <c r="W1244" s="147">
        <v>222</v>
      </c>
      <c r="X1244" s="88">
        <v>340</v>
      </c>
      <c r="Y1244" s="88">
        <v>155</v>
      </c>
      <c r="Z1244" s="88">
        <v>315</v>
      </c>
      <c r="AA1244" s="148">
        <v>15</v>
      </c>
      <c r="AB1244" s="139">
        <v>15</v>
      </c>
    </row>
    <row r="1245" spans="1:28" ht="15.75" customHeight="1">
      <c r="A1245" s="122"/>
      <c r="B1245" s="93"/>
      <c r="C1245" s="162"/>
      <c r="D1245" s="90" t="s">
        <v>101</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121</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120</v>
      </c>
      <c r="D1247" s="91" t="s">
        <v>100</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137</v>
      </c>
      <c r="V1247" s="304"/>
      <c r="W1247" s="147">
        <v>645</v>
      </c>
      <c r="X1247" s="88">
        <v>790</v>
      </c>
      <c r="Y1247" s="88">
        <v>670</v>
      </c>
      <c r="Z1247" s="88">
        <v>830</v>
      </c>
      <c r="AA1247" s="88">
        <v>8.6999999999999993</v>
      </c>
      <c r="AB1247" s="148">
        <v>10</v>
      </c>
    </row>
    <row r="1248" spans="1:28" ht="15.75" customHeight="1">
      <c r="A1248" s="122"/>
      <c r="B1248" s="93"/>
      <c r="C1248" s="162"/>
      <c r="D1248" s="90" t="s">
        <v>101</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121</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122</v>
      </c>
      <c r="D1250" s="91" t="s">
        <v>100</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137</v>
      </c>
      <c r="W1250" s="135">
        <v>850</v>
      </c>
      <c r="X1250" s="135">
        <v>970</v>
      </c>
      <c r="Y1250" s="135">
        <v>710</v>
      </c>
      <c r="Z1250" s="135">
        <v>910</v>
      </c>
      <c r="AA1250" s="135">
        <v>14.5</v>
      </c>
      <c r="AB1250" s="139">
        <v>17</v>
      </c>
    </row>
    <row r="1251" spans="1:28" ht="15.75" customHeight="1">
      <c r="A1251" s="122"/>
      <c r="B1251" s="93"/>
      <c r="C1251" s="162"/>
      <c r="D1251" s="90" t="s">
        <v>101</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121</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123</v>
      </c>
      <c r="D1253" s="91" t="s">
        <v>100</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137</v>
      </c>
      <c r="V1253" s="304"/>
      <c r="W1253" s="138">
        <v>490</v>
      </c>
      <c r="X1253" s="135">
        <v>590</v>
      </c>
      <c r="Y1253" s="135">
        <v>430</v>
      </c>
      <c r="Z1253" s="135">
        <v>590</v>
      </c>
      <c r="AA1253" s="137">
        <v>6.3</v>
      </c>
      <c r="AB1253" s="148">
        <v>6.3</v>
      </c>
    </row>
    <row r="1254" spans="1:28" ht="15.75" customHeight="1">
      <c r="A1254" s="122"/>
      <c r="B1254" s="93"/>
      <c r="C1254" s="162"/>
      <c r="D1254" s="90" t="s">
        <v>101</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121</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124</v>
      </c>
      <c r="D1256" s="91" t="s">
        <v>100</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137</v>
      </c>
      <c r="V1256" s="304"/>
      <c r="W1256" s="147">
        <v>222</v>
      </c>
      <c r="X1256" s="88">
        <v>340</v>
      </c>
      <c r="Y1256" s="88">
        <v>155</v>
      </c>
      <c r="Z1256" s="88">
        <v>315</v>
      </c>
      <c r="AA1256" s="148">
        <v>15</v>
      </c>
      <c r="AB1256" s="139">
        <v>15</v>
      </c>
    </row>
    <row r="1257" spans="1:28" ht="15.75" customHeight="1">
      <c r="A1257" s="122"/>
      <c r="B1257" s="93"/>
      <c r="C1257" s="162"/>
      <c r="D1257" s="90" t="s">
        <v>101</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121</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120</v>
      </c>
      <c r="D1259" s="91" t="s">
        <v>100</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101</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121</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122</v>
      </c>
      <c r="D1262" s="91" t="s">
        <v>100</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101</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121</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123</v>
      </c>
      <c r="D1265" s="91" t="s">
        <v>100</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101</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121</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124</v>
      </c>
      <c r="D1268" s="91" t="s">
        <v>100</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101</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121</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120</v>
      </c>
      <c r="D1271" s="91" t="s">
        <v>100</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101</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121</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122</v>
      </c>
      <c r="D1274" s="91" t="s">
        <v>100</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101</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121</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123</v>
      </c>
      <c r="D1277" s="91" t="s">
        <v>100</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101</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121</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124</v>
      </c>
      <c r="D1280" s="91" t="s">
        <v>100</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101</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121</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120</v>
      </c>
      <c r="D1283" s="91" t="s">
        <v>100</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101</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121</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122</v>
      </c>
      <c r="D1286" s="91" t="s">
        <v>100</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101</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121</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123</v>
      </c>
      <c r="D1289" s="91" t="s">
        <v>100</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101</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121</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124</v>
      </c>
      <c r="D1292" s="91" t="s">
        <v>100</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101</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121</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120</v>
      </c>
      <c r="D1295" s="195" t="s">
        <v>100</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101</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121</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122</v>
      </c>
      <c r="D1298" s="201" t="s">
        <v>100</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101</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121</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123</v>
      </c>
      <c r="D1301" s="91" t="s">
        <v>100</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101</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121</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124</v>
      </c>
      <c r="D1304" s="201" t="s">
        <v>100</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101</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121</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120</v>
      </c>
      <c r="D1307" s="195" t="s">
        <v>100</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173</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101</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121</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122</v>
      </c>
      <c r="D1310" s="201" t="s">
        <v>100</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101</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121</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123</v>
      </c>
      <c r="D1313" s="91" t="s">
        <v>100</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101</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121</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124</v>
      </c>
      <c r="D1316" s="201" t="s">
        <v>100</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101</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121</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120</v>
      </c>
      <c r="D1319" s="195" t="s">
        <v>100</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174</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101</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121</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122</v>
      </c>
      <c r="D1322" s="201" t="s">
        <v>100</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174</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101</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121</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123</v>
      </c>
      <c r="D1325" s="91" t="s">
        <v>100</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174</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101</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121</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124</v>
      </c>
      <c r="D1328" s="201" t="s">
        <v>100</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174</v>
      </c>
      <c r="V1328" s="220"/>
      <c r="W1328" s="147">
        <v>222</v>
      </c>
      <c r="X1328" s="88">
        <v>340</v>
      </c>
      <c r="Y1328" s="88">
        <v>155</v>
      </c>
      <c r="Z1328" s="88">
        <v>315</v>
      </c>
      <c r="AA1328" s="148">
        <v>15</v>
      </c>
      <c r="AB1328" s="139">
        <v>15</v>
      </c>
    </row>
    <row r="1329" spans="1:29" s="198" customFormat="1" ht="12.75" customHeight="1">
      <c r="A1329" s="122"/>
      <c r="B1329" s="200"/>
      <c r="C1329" s="161"/>
      <c r="D1329" s="201" t="s">
        <v>101</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121</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120</v>
      </c>
      <c r="D1331" s="195" t="s">
        <v>100</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175</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101</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121</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122</v>
      </c>
      <c r="D1334" s="201" t="s">
        <v>100</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175</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101</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121</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123</v>
      </c>
      <c r="D1337" s="91" t="s">
        <v>100</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175</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101</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121</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124</v>
      </c>
      <c r="D1340" s="201" t="s">
        <v>100</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175</v>
      </c>
      <c r="V1340" s="220"/>
      <c r="W1340" s="147">
        <v>222</v>
      </c>
      <c r="X1340" s="88">
        <v>340</v>
      </c>
      <c r="Y1340" s="88">
        <v>155</v>
      </c>
      <c r="Z1340" s="88">
        <v>315</v>
      </c>
      <c r="AA1340" s="148">
        <v>15</v>
      </c>
      <c r="AB1340" s="139">
        <v>15</v>
      </c>
    </row>
    <row r="1341" spans="1:29" s="198" customFormat="1" ht="12.75" customHeight="1">
      <c r="A1341" s="122"/>
      <c r="B1341" s="200"/>
      <c r="C1341" s="161"/>
      <c r="D1341" s="201" t="s">
        <v>101</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121</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120</v>
      </c>
      <c r="D1343" s="195" t="s">
        <v>100</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101</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121</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122</v>
      </c>
      <c r="D1346" s="201" t="s">
        <v>100</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101</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121</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123</v>
      </c>
      <c r="D1349" s="91" t="s">
        <v>100</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101</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121</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124</v>
      </c>
      <c r="D1352" s="201" t="s">
        <v>100</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101</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121</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120</v>
      </c>
      <c r="D1355" s="195" t="s">
        <v>100</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101</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121</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122</v>
      </c>
      <c r="D1358" s="201" t="s">
        <v>100</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101</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121</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123</v>
      </c>
      <c r="D1361" s="91" t="s">
        <v>100</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101</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121</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124</v>
      </c>
      <c r="D1364" s="201" t="s">
        <v>100</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176</v>
      </c>
      <c r="V1364" s="220"/>
      <c r="W1364" s="147">
        <v>222</v>
      </c>
      <c r="X1364" s="88">
        <v>340</v>
      </c>
      <c r="Y1364" s="88">
        <v>155</v>
      </c>
      <c r="Z1364" s="88">
        <v>315</v>
      </c>
      <c r="AA1364" s="148">
        <v>15</v>
      </c>
      <c r="AB1364" s="139">
        <v>15</v>
      </c>
    </row>
    <row r="1365" spans="1:29" s="198" customFormat="1" ht="13.5" customHeight="1">
      <c r="A1365" s="122"/>
      <c r="B1365" s="200"/>
      <c r="C1365" s="161"/>
      <c r="D1365" s="201" t="s">
        <v>101</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121</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120</v>
      </c>
      <c r="D1367" s="195" t="s">
        <v>100</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177</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101</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121</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122</v>
      </c>
      <c r="D1370" s="218" t="s">
        <v>100</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177</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101</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121</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123</v>
      </c>
      <c r="D1373" s="218" t="s">
        <v>100</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177</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101</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121</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124</v>
      </c>
      <c r="D1376" s="218" t="s">
        <v>100</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177</v>
      </c>
      <c r="V1376" s="219"/>
      <c r="W1376" s="147">
        <v>222</v>
      </c>
      <c r="X1376" s="88">
        <v>340</v>
      </c>
      <c r="Y1376" s="88">
        <v>155</v>
      </c>
      <c r="Z1376" s="88">
        <v>315</v>
      </c>
      <c r="AA1376" s="148">
        <v>15</v>
      </c>
      <c r="AB1376" s="139">
        <v>15</v>
      </c>
    </row>
    <row r="1377" spans="1:29" s="198" customFormat="1" ht="13.5" customHeight="1">
      <c r="A1377" s="122"/>
      <c r="B1377" s="200"/>
      <c r="C1377" s="161"/>
      <c r="D1377" s="218" t="s">
        <v>101</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121</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120</v>
      </c>
      <c r="D1379" s="195" t="s">
        <v>100</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130</v>
      </c>
      <c r="U1379" s="238" t="s">
        <v>178</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101</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121</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122</v>
      </c>
      <c r="D1382" s="218" t="s">
        <v>100</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130</v>
      </c>
      <c r="U1382" s="251" t="s">
        <v>178</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101</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121</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123</v>
      </c>
      <c r="D1385" s="218" t="s">
        <v>100</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130</v>
      </c>
      <c r="U1385" s="265" t="s">
        <v>178</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101</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121</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124</v>
      </c>
      <c r="D1388" s="218" t="s">
        <v>100</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130</v>
      </c>
      <c r="U1388" s="275" t="s">
        <v>178</v>
      </c>
      <c r="V1388" s="219"/>
      <c r="W1388" s="147">
        <v>222</v>
      </c>
      <c r="X1388" s="88">
        <v>340</v>
      </c>
      <c r="Y1388" s="88">
        <v>155</v>
      </c>
      <c r="Z1388" s="88">
        <v>315</v>
      </c>
      <c r="AA1388" s="148">
        <v>15</v>
      </c>
      <c r="AB1388" s="139">
        <v>15</v>
      </c>
    </row>
    <row r="1389" spans="1:29" s="198" customFormat="1" ht="13.5" customHeight="1">
      <c r="A1389" s="122"/>
      <c r="B1389" s="200"/>
      <c r="C1389" s="161"/>
      <c r="D1389" s="218" t="s">
        <v>101</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121</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120</v>
      </c>
      <c r="D1391" s="195" t="s">
        <v>100</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179</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101</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121</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122</v>
      </c>
      <c r="D1394" s="218" t="s">
        <v>100</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179</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101</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121</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123</v>
      </c>
      <c r="D1397" s="218" t="s">
        <v>100</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179</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101</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121</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124</v>
      </c>
      <c r="D1400" s="218" t="s">
        <v>100</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179</v>
      </c>
      <c r="V1400" s="219"/>
      <c r="W1400" s="147">
        <v>222</v>
      </c>
      <c r="X1400" s="88">
        <v>340</v>
      </c>
      <c r="Y1400" s="88">
        <v>155</v>
      </c>
      <c r="Z1400" s="88">
        <v>315</v>
      </c>
      <c r="AA1400" s="148">
        <v>15</v>
      </c>
      <c r="AB1400" s="139">
        <v>15</v>
      </c>
    </row>
    <row r="1401" spans="1:29" s="198" customFormat="1" ht="13.5" customHeight="1">
      <c r="A1401" s="122"/>
      <c r="B1401" s="200"/>
      <c r="C1401" s="161"/>
      <c r="D1401" s="218" t="s">
        <v>101</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121</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120</v>
      </c>
      <c r="D1403" s="195" t="s">
        <v>100</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180</v>
      </c>
      <c r="U1403" s="238" t="s">
        <v>181</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101</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121</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122</v>
      </c>
      <c r="D1406" s="218" t="s">
        <v>100</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180</v>
      </c>
      <c r="U1406" s="256" t="s">
        <v>181</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101</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121</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123</v>
      </c>
      <c r="D1409" s="218" t="s">
        <v>100</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180</v>
      </c>
      <c r="U1409" s="265" t="s">
        <v>181</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101</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121</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124</v>
      </c>
      <c r="D1412" s="218" t="s">
        <v>100</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180</v>
      </c>
      <c r="U1412" s="275" t="s">
        <v>181</v>
      </c>
      <c r="V1412" s="219"/>
      <c r="W1412" s="147">
        <v>222</v>
      </c>
      <c r="X1412" s="88">
        <v>340</v>
      </c>
      <c r="Y1412" s="88">
        <v>155</v>
      </c>
      <c r="Z1412" s="88">
        <v>315</v>
      </c>
      <c r="AA1412" s="148">
        <v>15</v>
      </c>
      <c r="AB1412" s="139">
        <v>15</v>
      </c>
    </row>
    <row r="1413" spans="1:29" s="198" customFormat="1" ht="13.5" customHeight="1">
      <c r="A1413" s="122"/>
      <c r="B1413" s="200"/>
      <c r="C1413" s="161"/>
      <c r="D1413" s="218" t="s">
        <v>101</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121</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120</v>
      </c>
      <c r="D1415" s="195" t="s">
        <v>100</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101</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121</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122</v>
      </c>
      <c r="D1418" s="218" t="s">
        <v>100</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101</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121</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123</v>
      </c>
      <c r="D1421" s="218" t="s">
        <v>100</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101</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121</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124</v>
      </c>
      <c r="D1424" s="218" t="s">
        <v>100</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101</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121</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120</v>
      </c>
      <c r="D1427" s="195" t="s">
        <v>100</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182</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101</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121</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122</v>
      </c>
      <c r="D1430" s="218" t="s">
        <v>100</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182</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101</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121</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123</v>
      </c>
      <c r="D1433" s="218" t="s">
        <v>100</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182</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101</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121</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124</v>
      </c>
      <c r="D1436" s="218" t="s">
        <v>100</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182</v>
      </c>
      <c r="V1436" s="219"/>
      <c r="W1436" s="147">
        <v>222</v>
      </c>
      <c r="X1436" s="88">
        <v>340</v>
      </c>
      <c r="Y1436" s="88">
        <v>155</v>
      </c>
      <c r="Z1436" s="88">
        <v>315</v>
      </c>
      <c r="AA1436" s="148">
        <v>15</v>
      </c>
      <c r="AB1436" s="139">
        <v>15</v>
      </c>
    </row>
    <row r="1437" spans="1:29" s="198" customFormat="1" ht="13.5" customHeight="1">
      <c r="A1437" s="122"/>
      <c r="B1437" s="200"/>
      <c r="C1437" s="161"/>
      <c r="D1437" s="218" t="s">
        <v>101</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121</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120</v>
      </c>
      <c r="D1439" s="195" t="s">
        <v>100</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183</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101</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121</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122</v>
      </c>
      <c r="D1442" s="218" t="s">
        <v>100</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101</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121</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123</v>
      </c>
      <c r="D1445" s="218" t="s">
        <v>100</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101</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121</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124</v>
      </c>
      <c r="D1448" s="218" t="s">
        <v>100</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101</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121</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120</v>
      </c>
      <c r="D1451" s="195" t="s">
        <v>100</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101</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121</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122</v>
      </c>
      <c r="D1454" s="218" t="s">
        <v>100</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101</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121</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123</v>
      </c>
      <c r="D1457" s="218" t="s">
        <v>100</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101</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121</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124</v>
      </c>
      <c r="D1460" s="218" t="s">
        <v>100</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101</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121</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120</v>
      </c>
      <c r="D1463" s="195" t="s">
        <v>100</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184</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101</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121</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122</v>
      </c>
      <c r="D1466" s="218" t="s">
        <v>100</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184</v>
      </c>
      <c r="W1466" s="135">
        <v>850</v>
      </c>
      <c r="X1466" s="135">
        <v>970</v>
      </c>
      <c r="Y1466" s="135">
        <v>710</v>
      </c>
      <c r="Z1466" s="135">
        <v>910</v>
      </c>
      <c r="AA1466" s="135">
        <v>14.5</v>
      </c>
      <c r="AB1466" s="139">
        <v>17</v>
      </c>
      <c r="AC1466" s="245"/>
    </row>
    <row r="1467" spans="1:29" s="198" customFormat="1" ht="12.75" customHeight="1">
      <c r="A1467" s="122"/>
      <c r="B1467" s="200"/>
      <c r="C1467" s="161"/>
      <c r="D1467" s="218" t="s">
        <v>101</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121</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123</v>
      </c>
      <c r="D1469" s="218" t="s">
        <v>100</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184</v>
      </c>
      <c r="W1469" s="138">
        <v>490</v>
      </c>
      <c r="X1469" s="135">
        <v>590</v>
      </c>
      <c r="Y1469" s="135">
        <v>430</v>
      </c>
      <c r="Z1469" s="135">
        <v>590</v>
      </c>
      <c r="AA1469" s="137">
        <v>6.3</v>
      </c>
      <c r="AB1469" s="148">
        <v>6.3</v>
      </c>
      <c r="AC1469" s="199"/>
    </row>
    <row r="1470" spans="1:29" s="198" customFormat="1" ht="12.75" customHeight="1">
      <c r="A1470" s="122"/>
      <c r="B1470" s="200"/>
      <c r="C1470" s="161"/>
      <c r="D1470" s="218" t="s">
        <v>101</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121</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124</v>
      </c>
      <c r="D1472" s="218" t="s">
        <v>100</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184</v>
      </c>
      <c r="W1472" s="147">
        <v>222</v>
      </c>
      <c r="X1472" s="88">
        <v>340</v>
      </c>
      <c r="Y1472" s="88">
        <v>155</v>
      </c>
      <c r="Z1472" s="88">
        <v>315</v>
      </c>
      <c r="AA1472" s="148">
        <v>15</v>
      </c>
      <c r="AB1472" s="139">
        <v>15</v>
      </c>
    </row>
    <row r="1473" spans="1:29" s="198" customFormat="1" ht="12.75" customHeight="1">
      <c r="A1473" s="122"/>
      <c r="B1473" s="200"/>
      <c r="C1473" s="161"/>
      <c r="D1473" s="218" t="s">
        <v>101</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121</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123</v>
      </c>
      <c r="D1475" s="206" t="s">
        <v>100</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101</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121</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123</v>
      </c>
      <c r="D1478" s="206" t="s">
        <v>100</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185</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101</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121</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123</v>
      </c>
      <c r="D1481" s="218" t="s">
        <v>100</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101</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121</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123</v>
      </c>
      <c r="D1484" s="218" t="s">
        <v>100</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101</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121</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123</v>
      </c>
      <c r="D1487" s="218" t="s">
        <v>100</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101</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121</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120</v>
      </c>
      <c r="D1490" s="195" t="s">
        <v>100</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186</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101</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121</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122</v>
      </c>
      <c r="D1493" s="218" t="s">
        <v>100</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186</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101</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121</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123</v>
      </c>
      <c r="D1496" s="218" t="s">
        <v>100</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186</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101</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121</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124</v>
      </c>
      <c r="D1499" s="218" t="s">
        <v>100</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186</v>
      </c>
      <c r="V1499" s="219"/>
      <c r="W1499" s="147">
        <v>222</v>
      </c>
      <c r="X1499" s="88">
        <v>340</v>
      </c>
      <c r="Y1499" s="88">
        <v>155</v>
      </c>
      <c r="Z1499" s="88">
        <v>315</v>
      </c>
      <c r="AA1499" s="148">
        <v>15</v>
      </c>
      <c r="AB1499" s="139">
        <v>15</v>
      </c>
    </row>
    <row r="1500" spans="1:29" s="198" customFormat="1" ht="13.5" customHeight="1">
      <c r="A1500" s="122"/>
      <c r="B1500" s="200"/>
      <c r="C1500" s="161"/>
      <c r="D1500" s="218" t="s">
        <v>101</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121</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120</v>
      </c>
      <c r="D1502" s="195" t="s">
        <v>100</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187</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101</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121</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122</v>
      </c>
      <c r="D1505" s="218" t="s">
        <v>100</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187</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101</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121</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123</v>
      </c>
      <c r="D1508" s="218" t="s">
        <v>100</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187</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101</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121</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124</v>
      </c>
      <c r="D1511" s="218" t="s">
        <v>100</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187</v>
      </c>
      <c r="V1511" s="219"/>
      <c r="W1511" s="147">
        <v>222</v>
      </c>
      <c r="X1511" s="88">
        <v>340</v>
      </c>
      <c r="Y1511" s="88">
        <v>155</v>
      </c>
      <c r="Z1511" s="88">
        <v>315</v>
      </c>
      <c r="AA1511" s="148">
        <v>15</v>
      </c>
      <c r="AB1511" s="139">
        <v>15</v>
      </c>
    </row>
    <row r="1512" spans="1:29" s="198" customFormat="1" ht="13.5" customHeight="1">
      <c r="A1512" s="122"/>
      <c r="B1512" s="200"/>
      <c r="C1512" s="161"/>
      <c r="D1512" s="218" t="s">
        <v>101</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121</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120</v>
      </c>
      <c r="D1514" s="195" t="s">
        <v>100</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188</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101</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121</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122</v>
      </c>
      <c r="D1517" s="218" t="s">
        <v>100</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188</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101</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121</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123</v>
      </c>
      <c r="D1520" s="218" t="s">
        <v>100</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188</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101</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121</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124</v>
      </c>
      <c r="D1523" s="218" t="s">
        <v>100</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188</v>
      </c>
      <c r="V1523" s="219"/>
      <c r="W1523" s="147">
        <v>222</v>
      </c>
      <c r="X1523" s="88">
        <v>340</v>
      </c>
      <c r="Y1523" s="88">
        <v>155</v>
      </c>
      <c r="Z1523" s="88">
        <v>315</v>
      </c>
      <c r="AA1523" s="148">
        <v>15</v>
      </c>
      <c r="AB1523" s="139">
        <v>15</v>
      </c>
    </row>
    <row r="1524" spans="1:29" s="198" customFormat="1" ht="13.5" customHeight="1">
      <c r="A1524" s="122"/>
      <c r="B1524" s="222"/>
      <c r="C1524" s="161"/>
      <c r="D1524" s="218" t="s">
        <v>101</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121</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120</v>
      </c>
      <c r="D1526" s="218" t="s">
        <v>100</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189</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101</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121</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122</v>
      </c>
      <c r="D1529" s="218" t="s">
        <v>100</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189</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101</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121</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123</v>
      </c>
      <c r="D1532" s="218" t="s">
        <v>100</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189</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101</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121</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124</v>
      </c>
      <c r="D1535" s="218" t="s">
        <v>100</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189</v>
      </c>
      <c r="V1535" s="219"/>
      <c r="W1535" s="147">
        <v>222</v>
      </c>
      <c r="X1535" s="88">
        <v>340</v>
      </c>
      <c r="Y1535" s="88">
        <v>155</v>
      </c>
      <c r="Z1535" s="88">
        <v>315</v>
      </c>
      <c r="AA1535" s="148">
        <v>15</v>
      </c>
      <c r="AB1535" s="139">
        <v>15</v>
      </c>
    </row>
    <row r="1536" spans="1:29" s="198" customFormat="1" ht="12.75" customHeight="1">
      <c r="A1536" s="122"/>
      <c r="B1536" s="222"/>
      <c r="C1536" s="161"/>
      <c r="D1536" s="218" t="s">
        <v>101</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121</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123</v>
      </c>
      <c r="D1538" s="218" t="s">
        <v>100</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101</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121</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124</v>
      </c>
      <c r="D1541" s="218" t="s">
        <v>100</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101</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121</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120</v>
      </c>
      <c r="D1544" s="218" t="s">
        <v>100</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101</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121</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122</v>
      </c>
      <c r="D1547" s="218" t="s">
        <v>100</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101</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121</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123</v>
      </c>
      <c r="D1550" s="218" t="s">
        <v>100</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190</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101</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121</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124</v>
      </c>
      <c r="D1553" s="218" t="s">
        <v>100</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190</v>
      </c>
      <c r="V1553" s="219"/>
      <c r="W1553" s="147">
        <v>222</v>
      </c>
      <c r="X1553" s="88">
        <v>340</v>
      </c>
      <c r="Y1553" s="88">
        <v>155</v>
      </c>
      <c r="Z1553" s="88">
        <v>315</v>
      </c>
      <c r="AA1553" s="148">
        <v>15</v>
      </c>
      <c r="AB1553" s="139">
        <v>15</v>
      </c>
    </row>
    <row r="1554" spans="1:29" s="198" customFormat="1" ht="12.75" customHeight="1">
      <c r="A1554" s="122"/>
      <c r="B1554" s="222"/>
      <c r="C1554" s="161"/>
      <c r="D1554" s="218" t="s">
        <v>101</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121</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120</v>
      </c>
      <c r="D1556" s="218" t="s">
        <v>100</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190</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101</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121</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122</v>
      </c>
      <c r="D1559" s="218" t="s">
        <v>100</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190</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101</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121</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123</v>
      </c>
      <c r="D1562" s="218" t="s">
        <v>100</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191</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101</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121</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124</v>
      </c>
      <c r="D1565" s="218" t="s">
        <v>100</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191</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101</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121</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120</v>
      </c>
      <c r="D1568" s="218" t="s">
        <v>100</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191</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101</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121</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122</v>
      </c>
      <c r="D1571" s="218" t="s">
        <v>100</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191</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101</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121</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123</v>
      </c>
      <c r="D1574" s="218" t="s">
        <v>100</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192</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101</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121</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124</v>
      </c>
      <c r="D1577" s="218" t="s">
        <v>100</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192</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101</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121</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120</v>
      </c>
      <c r="D1580" s="218" t="s">
        <v>100</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192</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101</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121</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122</v>
      </c>
      <c r="D1583" s="218" t="s">
        <v>100</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192</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101</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121</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123</v>
      </c>
      <c r="D1586" s="218" t="s">
        <v>100</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101</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121</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124</v>
      </c>
      <c r="D1589" s="218" t="s">
        <v>100</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101</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121</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120</v>
      </c>
      <c r="D1592" s="218" t="s">
        <v>100</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101</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121</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122</v>
      </c>
      <c r="D1595" s="218" t="s">
        <v>100</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101</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121</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123</v>
      </c>
      <c r="D1598" s="218" t="s">
        <v>100</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101</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121</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124</v>
      </c>
      <c r="D1601" s="218" t="s">
        <v>100</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101</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121</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120</v>
      </c>
      <c r="D1604" s="218" t="s">
        <v>100</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101</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121</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122</v>
      </c>
      <c r="D1607" s="218" t="s">
        <v>100</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101</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121</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120</v>
      </c>
      <c r="D1610" s="91" t="s">
        <v>100</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214</v>
      </c>
      <c r="V1610" s="238"/>
      <c r="W1610" s="147">
        <v>645</v>
      </c>
      <c r="X1610" s="88">
        <v>790</v>
      </c>
      <c r="Y1610" s="88">
        <v>670</v>
      </c>
      <c r="Z1610" s="88">
        <v>830</v>
      </c>
      <c r="AA1610" s="88">
        <v>8.6999999999999993</v>
      </c>
      <c r="AB1610" s="148">
        <v>10</v>
      </c>
    </row>
    <row r="1611" spans="1:29" ht="15.75" customHeight="1">
      <c r="A1611"/>
      <c r="B1611" s="93"/>
      <c r="C1611" s="162"/>
      <c r="D1611" s="90" t="s">
        <v>101</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121</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122</v>
      </c>
      <c r="D1613" s="90" t="s">
        <v>100</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214</v>
      </c>
      <c r="V1613" s="300"/>
      <c r="W1613" s="135">
        <v>850</v>
      </c>
      <c r="X1613" s="135">
        <v>970</v>
      </c>
      <c r="Y1613" s="135">
        <v>710</v>
      </c>
      <c r="Z1613" s="135">
        <v>910</v>
      </c>
      <c r="AA1613" s="135">
        <v>14.5</v>
      </c>
      <c r="AB1613" s="139">
        <v>17</v>
      </c>
    </row>
    <row r="1614" spans="1:29" ht="15.75" customHeight="1">
      <c r="A1614"/>
      <c r="B1614" s="93"/>
      <c r="C1614" s="162"/>
      <c r="D1614" s="90" t="s">
        <v>101</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121</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123</v>
      </c>
      <c r="D1616" s="112" t="s">
        <v>100</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214</v>
      </c>
      <c r="V1616" s="302"/>
      <c r="W1616" s="138">
        <v>490</v>
      </c>
      <c r="X1616" s="135">
        <v>590</v>
      </c>
      <c r="Y1616" s="135">
        <v>430</v>
      </c>
      <c r="Z1616" s="135">
        <v>590</v>
      </c>
      <c r="AA1616" s="137">
        <v>6.3</v>
      </c>
      <c r="AB1616" s="148">
        <v>6.3</v>
      </c>
    </row>
    <row r="1617" spans="1:28" ht="15.75" customHeight="1">
      <c r="A1617"/>
      <c r="B1617" s="93"/>
      <c r="C1617" s="162"/>
      <c r="D1617" s="90" t="s">
        <v>101</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121</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124</v>
      </c>
      <c r="D1619" s="90" t="s">
        <v>100</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214</v>
      </c>
      <c r="V1619" s="300"/>
      <c r="W1619" s="147">
        <v>222</v>
      </c>
      <c r="X1619" s="88">
        <v>340</v>
      </c>
      <c r="Y1619" s="88">
        <v>155</v>
      </c>
      <c r="Z1619" s="88">
        <v>315</v>
      </c>
      <c r="AA1619" s="148">
        <v>15</v>
      </c>
      <c r="AB1619" s="139">
        <v>15</v>
      </c>
    </row>
    <row r="1620" spans="1:28" ht="15.75" customHeight="1">
      <c r="A1620"/>
      <c r="B1620" s="93"/>
      <c r="C1620" s="162"/>
      <c r="D1620" s="90" t="s">
        <v>101</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121</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120</v>
      </c>
      <c r="D1622" s="91" t="s">
        <v>100</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216</v>
      </c>
      <c r="V1622" s="300"/>
      <c r="W1622" s="147">
        <v>645</v>
      </c>
      <c r="X1622" s="88">
        <v>790</v>
      </c>
      <c r="Y1622" s="88">
        <v>670</v>
      </c>
      <c r="Z1622" s="88">
        <v>830</v>
      </c>
      <c r="AA1622" s="88">
        <v>8.6999999999999993</v>
      </c>
      <c r="AB1622" s="148">
        <v>10</v>
      </c>
    </row>
    <row r="1623" spans="1:28" ht="15.75" customHeight="1">
      <c r="A1623"/>
      <c r="B1623" s="93"/>
      <c r="C1623" s="162"/>
      <c r="D1623" s="90" t="s">
        <v>101</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121</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122</v>
      </c>
      <c r="D1625" s="90" t="s">
        <v>100</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216</v>
      </c>
      <c r="V1625" s="300"/>
      <c r="W1625" s="135">
        <v>850</v>
      </c>
      <c r="X1625" s="135">
        <v>970</v>
      </c>
      <c r="Y1625" s="135">
        <v>710</v>
      </c>
      <c r="Z1625" s="135">
        <v>910</v>
      </c>
      <c r="AA1625" s="135">
        <v>14.5</v>
      </c>
      <c r="AB1625" s="139">
        <v>17</v>
      </c>
    </row>
    <row r="1626" spans="1:28" ht="15.75" customHeight="1">
      <c r="A1626"/>
      <c r="B1626" s="93"/>
      <c r="C1626" s="162"/>
      <c r="D1626" s="90" t="s">
        <v>101</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121</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123</v>
      </c>
      <c r="D1628" s="112" t="s">
        <v>100</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216</v>
      </c>
      <c r="V1628" s="302"/>
      <c r="W1628" s="138">
        <v>490</v>
      </c>
      <c r="X1628" s="135">
        <v>590</v>
      </c>
      <c r="Y1628" s="135">
        <v>430</v>
      </c>
      <c r="Z1628" s="135">
        <v>590</v>
      </c>
      <c r="AA1628" s="137">
        <v>6.3</v>
      </c>
      <c r="AB1628" s="148">
        <v>6.3</v>
      </c>
    </row>
    <row r="1629" spans="1:28" ht="15.75" customHeight="1">
      <c r="A1629"/>
      <c r="B1629" s="93"/>
      <c r="C1629" s="162"/>
      <c r="D1629" s="90" t="s">
        <v>101</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121</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124</v>
      </c>
      <c r="D1631" s="90" t="s">
        <v>100</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216</v>
      </c>
      <c r="V1631" s="300"/>
      <c r="W1631" s="147">
        <v>222</v>
      </c>
      <c r="X1631" s="88">
        <v>340</v>
      </c>
      <c r="Y1631" s="88">
        <v>155</v>
      </c>
      <c r="Z1631" s="88">
        <v>315</v>
      </c>
      <c r="AA1631" s="148">
        <v>15</v>
      </c>
      <c r="AB1631" s="139">
        <v>15</v>
      </c>
    </row>
    <row r="1632" spans="1:28" ht="15.75" customHeight="1">
      <c r="A1632"/>
      <c r="B1632" s="93"/>
      <c r="C1632" s="162"/>
      <c r="D1632" s="90" t="s">
        <v>101</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121</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123</v>
      </c>
      <c r="D1634" s="112" t="s">
        <v>100</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218</v>
      </c>
      <c r="V1634" s="302"/>
      <c r="W1634" s="138">
        <v>490</v>
      </c>
      <c r="X1634" s="135">
        <v>590</v>
      </c>
      <c r="Y1634" s="135">
        <v>430</v>
      </c>
      <c r="Z1634" s="135">
        <v>590</v>
      </c>
      <c r="AA1634" s="137">
        <v>6.3</v>
      </c>
      <c r="AB1634" s="148">
        <v>6.3</v>
      </c>
    </row>
    <row r="1635" spans="1:28" ht="15.75" customHeight="1">
      <c r="A1635"/>
      <c r="B1635" s="93"/>
      <c r="C1635" s="162"/>
      <c r="D1635" s="90" t="s">
        <v>101</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121</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124</v>
      </c>
      <c r="D1637" s="90" t="s">
        <v>100</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218</v>
      </c>
      <c r="V1637" s="300"/>
      <c r="W1637" s="147">
        <v>222</v>
      </c>
      <c r="X1637" s="88">
        <v>340</v>
      </c>
      <c r="Y1637" s="88">
        <v>155</v>
      </c>
      <c r="Z1637" s="88">
        <v>315</v>
      </c>
      <c r="AA1637" s="148">
        <v>15</v>
      </c>
      <c r="AB1637" s="139">
        <v>15</v>
      </c>
    </row>
    <row r="1638" spans="1:28" ht="15.75" customHeight="1">
      <c r="A1638"/>
      <c r="B1638" s="93"/>
      <c r="C1638" s="162"/>
      <c r="D1638" s="90" t="s">
        <v>101</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121</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120</v>
      </c>
      <c r="D1640" s="91" t="s">
        <v>100</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218</v>
      </c>
      <c r="V1640" s="300"/>
      <c r="W1640" s="147">
        <v>645</v>
      </c>
      <c r="X1640" s="88">
        <v>790</v>
      </c>
      <c r="Y1640" s="88">
        <v>670</v>
      </c>
      <c r="Z1640" s="88">
        <v>830</v>
      </c>
      <c r="AA1640" s="88">
        <v>8.6999999999999993</v>
      </c>
      <c r="AB1640" s="148">
        <v>10</v>
      </c>
    </row>
    <row r="1641" spans="1:28" ht="15.75" customHeight="1">
      <c r="A1641"/>
      <c r="B1641" s="93"/>
      <c r="C1641" s="162"/>
      <c r="D1641" s="90" t="s">
        <v>101</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121</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122</v>
      </c>
      <c r="D1643" s="90" t="s">
        <v>100</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218</v>
      </c>
      <c r="V1643" s="300"/>
      <c r="W1643" s="135">
        <v>850</v>
      </c>
      <c r="X1643" s="135">
        <v>970</v>
      </c>
      <c r="Y1643" s="135">
        <v>710</v>
      </c>
      <c r="Z1643" s="135">
        <v>910</v>
      </c>
      <c r="AA1643" s="135">
        <v>14.5</v>
      </c>
      <c r="AB1643" s="139">
        <v>17</v>
      </c>
    </row>
    <row r="1644" spans="1:28" ht="15.75" customHeight="1">
      <c r="A1644"/>
      <c r="B1644" s="93"/>
      <c r="C1644" s="162"/>
      <c r="D1644" s="90" t="s">
        <v>101</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121</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123</v>
      </c>
      <c r="D1646" s="112" t="s">
        <v>100</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220</v>
      </c>
      <c r="V1646" s="302"/>
      <c r="W1646" s="138">
        <v>490</v>
      </c>
      <c r="X1646" s="135">
        <v>590</v>
      </c>
      <c r="Y1646" s="135">
        <v>430</v>
      </c>
      <c r="Z1646" s="135">
        <v>590</v>
      </c>
      <c r="AA1646" s="137">
        <v>6.3</v>
      </c>
      <c r="AB1646" s="148">
        <v>6.3</v>
      </c>
    </row>
    <row r="1647" spans="1:28" ht="15.75" customHeight="1">
      <c r="A1647"/>
      <c r="B1647" s="93"/>
      <c r="C1647" s="162"/>
      <c r="D1647" s="90" t="s">
        <v>101</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121</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124</v>
      </c>
      <c r="D1649" s="90" t="s">
        <v>100</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221</v>
      </c>
      <c r="W1649" s="147">
        <v>222</v>
      </c>
      <c r="X1649" s="88">
        <v>340</v>
      </c>
      <c r="Y1649" s="88">
        <v>155</v>
      </c>
      <c r="Z1649" s="88">
        <v>315</v>
      </c>
      <c r="AA1649" s="148">
        <v>15</v>
      </c>
      <c r="AB1649" s="139">
        <v>15</v>
      </c>
    </row>
    <row r="1650" spans="1:28" ht="15.75" customHeight="1">
      <c r="A1650"/>
      <c r="B1650" s="93"/>
      <c r="C1650" s="162"/>
      <c r="D1650" s="90" t="s">
        <v>101</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121</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120</v>
      </c>
      <c r="D1652" s="91" t="s">
        <v>100</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220</v>
      </c>
      <c r="V1652" s="300"/>
      <c r="W1652" s="147">
        <v>645</v>
      </c>
      <c r="X1652" s="88">
        <v>790</v>
      </c>
      <c r="Y1652" s="88">
        <v>670</v>
      </c>
      <c r="Z1652" s="88">
        <v>830</v>
      </c>
      <c r="AA1652" s="88">
        <v>8.6999999999999993</v>
      </c>
      <c r="AB1652" s="148">
        <v>10</v>
      </c>
    </row>
    <row r="1653" spans="1:28" ht="15.75" customHeight="1">
      <c r="A1653"/>
      <c r="B1653" s="93"/>
      <c r="C1653" s="162"/>
      <c r="D1653" s="90" t="s">
        <v>101</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121</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122</v>
      </c>
      <c r="D1655" s="90" t="s">
        <v>100</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220</v>
      </c>
      <c r="V1655" s="300"/>
      <c r="W1655" s="135">
        <v>850</v>
      </c>
      <c r="X1655" s="135">
        <v>970</v>
      </c>
      <c r="Y1655" s="135">
        <v>710</v>
      </c>
      <c r="Z1655" s="135">
        <v>910</v>
      </c>
      <c r="AA1655" s="135">
        <v>14.5</v>
      </c>
      <c r="AB1655" s="139">
        <v>17</v>
      </c>
    </row>
    <row r="1656" spans="1:28" ht="15.75" customHeight="1">
      <c r="A1656"/>
      <c r="B1656" s="93"/>
      <c r="C1656" s="162"/>
      <c r="D1656" s="90" t="s">
        <v>101</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121</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124</v>
      </c>
      <c r="D1658" s="90" t="s">
        <v>100</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221</v>
      </c>
      <c r="W1658" s="147">
        <v>222</v>
      </c>
      <c r="X1658" s="88">
        <v>340</v>
      </c>
      <c r="Y1658" s="88">
        <v>155</v>
      </c>
      <c r="Z1658" s="88">
        <v>315</v>
      </c>
      <c r="AA1658" s="148">
        <v>15</v>
      </c>
      <c r="AB1658" s="139">
        <v>15</v>
      </c>
    </row>
    <row r="1659" spans="1:28" ht="15.75" customHeight="1">
      <c r="A1659"/>
      <c r="B1659" s="93"/>
      <c r="C1659" s="162"/>
      <c r="D1659" s="90" t="s">
        <v>101</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121</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124</v>
      </c>
      <c r="D1661" s="90" t="s">
        <v>100</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220</v>
      </c>
      <c r="V1661" s="300" t="s">
        <v>222</v>
      </c>
      <c r="W1661" s="147">
        <v>222</v>
      </c>
      <c r="X1661" s="88">
        <v>340</v>
      </c>
      <c r="Y1661" s="88">
        <v>155</v>
      </c>
      <c r="Z1661" s="88">
        <v>315</v>
      </c>
      <c r="AA1661" s="148">
        <v>15</v>
      </c>
      <c r="AB1661" s="148">
        <v>15</v>
      </c>
    </row>
    <row r="1662" spans="1:28" ht="15.75" customHeight="1">
      <c r="A1662"/>
      <c r="B1662" s="93"/>
      <c r="C1662" s="162"/>
      <c r="D1662" s="90" t="s">
        <v>101</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121</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124</v>
      </c>
      <c r="D1664" s="90" t="s">
        <v>100</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219</v>
      </c>
      <c r="V1664" s="300" t="s">
        <v>222</v>
      </c>
      <c r="W1664" s="147">
        <v>222</v>
      </c>
      <c r="X1664" s="88">
        <v>340</v>
      </c>
      <c r="Y1664" s="88">
        <v>155</v>
      </c>
      <c r="Z1664" s="88">
        <v>315</v>
      </c>
      <c r="AA1664" s="148">
        <v>15</v>
      </c>
      <c r="AB1664" s="148">
        <v>15</v>
      </c>
    </row>
    <row r="1665" spans="1:28" ht="15.75" customHeight="1">
      <c r="A1665"/>
      <c r="B1665" s="93"/>
      <c r="C1665" s="162"/>
      <c r="D1665" s="90" t="s">
        <v>101</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121</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123</v>
      </c>
      <c r="D1667" s="112" t="s">
        <v>100</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224</v>
      </c>
      <c r="V1667" s="302"/>
      <c r="W1667" s="138">
        <v>490</v>
      </c>
      <c r="X1667" s="135">
        <v>590</v>
      </c>
      <c r="Y1667" s="135">
        <v>430</v>
      </c>
      <c r="Z1667" s="135">
        <v>590</v>
      </c>
      <c r="AA1667" s="137">
        <v>6.3</v>
      </c>
      <c r="AB1667" s="148">
        <v>6.3</v>
      </c>
    </row>
    <row r="1668" spans="1:28" ht="15.75" customHeight="1">
      <c r="A1668"/>
      <c r="B1668" s="93"/>
      <c r="C1668" s="162"/>
      <c r="D1668" s="90" t="s">
        <v>101</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121</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124</v>
      </c>
      <c r="D1670" s="90" t="s">
        <v>100</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224</v>
      </c>
      <c r="V1670" s="300"/>
      <c r="W1670" s="147">
        <v>222</v>
      </c>
      <c r="X1670" s="88">
        <v>340</v>
      </c>
      <c r="Y1670" s="88">
        <v>155</v>
      </c>
      <c r="Z1670" s="88">
        <v>315</v>
      </c>
      <c r="AA1670" s="148">
        <v>15</v>
      </c>
      <c r="AB1670" s="139">
        <v>15</v>
      </c>
    </row>
    <row r="1671" spans="1:28" ht="15.75" customHeight="1">
      <c r="A1671"/>
      <c r="B1671" s="93"/>
      <c r="C1671" s="162"/>
      <c r="D1671" s="90" t="s">
        <v>101</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121</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120</v>
      </c>
      <c r="D1673" s="91" t="s">
        <v>100</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224</v>
      </c>
      <c r="V1673" s="300"/>
      <c r="W1673" s="147">
        <v>645</v>
      </c>
      <c r="X1673" s="88">
        <v>790</v>
      </c>
      <c r="Y1673" s="88">
        <v>670</v>
      </c>
      <c r="Z1673" s="88">
        <v>830</v>
      </c>
      <c r="AA1673" s="88">
        <v>8.6999999999999993</v>
      </c>
      <c r="AB1673" s="148">
        <v>10</v>
      </c>
    </row>
    <row r="1674" spans="1:28" ht="15.75" customHeight="1">
      <c r="A1674"/>
      <c r="B1674" s="93"/>
      <c r="C1674" s="162"/>
      <c r="D1674" s="90" t="s">
        <v>101</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121</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122</v>
      </c>
      <c r="D1676" s="90" t="s">
        <v>100</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224</v>
      </c>
      <c r="V1676" s="300"/>
      <c r="W1676" s="135">
        <v>850</v>
      </c>
      <c r="X1676" s="135">
        <v>970</v>
      </c>
      <c r="Y1676" s="135">
        <v>710</v>
      </c>
      <c r="Z1676" s="135">
        <v>910</v>
      </c>
      <c r="AA1676" s="135">
        <v>14.5</v>
      </c>
      <c r="AB1676" s="139">
        <v>17</v>
      </c>
    </row>
    <row r="1677" spans="1:28" ht="15.75" customHeight="1">
      <c r="A1677"/>
      <c r="B1677" s="93"/>
      <c r="C1677" s="162"/>
      <c r="D1677" s="90" t="s">
        <v>101</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121</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123</v>
      </c>
      <c r="D1679" s="112" t="s">
        <v>100</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101</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121</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124</v>
      </c>
      <c r="D1682" s="90" t="s">
        <v>100</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101</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121</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120</v>
      </c>
      <c r="D1685" s="91" t="s">
        <v>100</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101</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121</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122</v>
      </c>
      <c r="D1688" s="90" t="s">
        <v>100</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101</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121</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123</v>
      </c>
      <c r="D1691" s="112" t="s">
        <v>100</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228</v>
      </c>
      <c r="V1691" s="302" t="s">
        <v>227</v>
      </c>
      <c r="W1691" s="138">
        <v>490</v>
      </c>
      <c r="X1691" s="135">
        <v>590</v>
      </c>
      <c r="Y1691" s="135">
        <v>430</v>
      </c>
      <c r="Z1691" s="135">
        <v>590</v>
      </c>
      <c r="AA1691" s="137">
        <v>6.3</v>
      </c>
      <c r="AB1691" s="148">
        <v>6.3</v>
      </c>
    </row>
    <row r="1692" spans="1:28" ht="15.75" customHeight="1">
      <c r="A1692"/>
      <c r="B1692" s="93"/>
      <c r="C1692" s="162"/>
      <c r="D1692" s="90" t="s">
        <v>101</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121</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124</v>
      </c>
      <c r="D1694" s="90" t="s">
        <v>100</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228</v>
      </c>
      <c r="V1694" s="302" t="s">
        <v>227</v>
      </c>
      <c r="W1694" s="147">
        <v>222</v>
      </c>
      <c r="X1694" s="88">
        <v>340</v>
      </c>
      <c r="Y1694" s="88">
        <v>155</v>
      </c>
      <c r="Z1694" s="88">
        <v>315</v>
      </c>
      <c r="AA1694" s="148">
        <v>15</v>
      </c>
      <c r="AB1694" s="139">
        <v>15</v>
      </c>
    </row>
    <row r="1695" spans="1:28" ht="15.75" customHeight="1">
      <c r="A1695"/>
      <c r="B1695" s="93"/>
      <c r="C1695" s="162"/>
      <c r="D1695" s="90" t="s">
        <v>101</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121</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120</v>
      </c>
      <c r="D1697" s="91" t="s">
        <v>100</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228</v>
      </c>
      <c r="V1697" s="300"/>
      <c r="W1697" s="147">
        <v>645</v>
      </c>
      <c r="X1697" s="88">
        <v>790</v>
      </c>
      <c r="Y1697" s="88">
        <v>670</v>
      </c>
      <c r="Z1697" s="88">
        <v>830</v>
      </c>
      <c r="AA1697" s="88">
        <v>8.6999999999999993</v>
      </c>
      <c r="AB1697" s="148">
        <v>10</v>
      </c>
    </row>
    <row r="1698" spans="1:28" ht="15.75" customHeight="1">
      <c r="A1698"/>
      <c r="B1698" s="93"/>
      <c r="C1698" s="162"/>
      <c r="D1698" s="90" t="s">
        <v>101</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121</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122</v>
      </c>
      <c r="D1700" s="90" t="s">
        <v>100</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228</v>
      </c>
      <c r="V1700" s="300"/>
      <c r="W1700" s="135">
        <v>850</v>
      </c>
      <c r="X1700" s="135">
        <v>970</v>
      </c>
      <c r="Y1700" s="135">
        <v>710</v>
      </c>
      <c r="Z1700" s="135">
        <v>910</v>
      </c>
      <c r="AA1700" s="135">
        <v>14.5</v>
      </c>
      <c r="AB1700" s="139">
        <v>17</v>
      </c>
    </row>
    <row r="1701" spans="1:28" ht="15.75" customHeight="1">
      <c r="A1701"/>
      <c r="B1701" s="93"/>
      <c r="C1701" s="162"/>
      <c r="D1701" s="90" t="s">
        <v>101</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121</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123</v>
      </c>
      <c r="D1703" s="112" t="s">
        <v>100</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230</v>
      </c>
      <c r="V1703" s="302"/>
      <c r="W1703" s="138">
        <v>490</v>
      </c>
      <c r="X1703" s="135">
        <v>590</v>
      </c>
      <c r="Y1703" s="135">
        <v>430</v>
      </c>
      <c r="Z1703" s="135">
        <v>590</v>
      </c>
      <c r="AA1703" s="137">
        <v>6.3</v>
      </c>
      <c r="AB1703" s="148">
        <v>6.3</v>
      </c>
    </row>
    <row r="1704" spans="1:28" ht="15.75" customHeight="1">
      <c r="A1704"/>
      <c r="B1704" s="93"/>
      <c r="C1704" s="162"/>
      <c r="D1704" s="90" t="s">
        <v>101</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121</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124</v>
      </c>
      <c r="D1706" s="90" t="s">
        <v>100</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230</v>
      </c>
      <c r="V1706" s="300"/>
      <c r="W1706" s="147">
        <v>222</v>
      </c>
      <c r="X1706" s="88">
        <v>340</v>
      </c>
      <c r="Y1706" s="88">
        <v>155</v>
      </c>
      <c r="Z1706" s="88">
        <v>315</v>
      </c>
      <c r="AA1706" s="148">
        <v>15</v>
      </c>
      <c r="AB1706" s="139">
        <v>15</v>
      </c>
    </row>
    <row r="1707" spans="1:28" ht="15.75" customHeight="1">
      <c r="A1707"/>
      <c r="B1707" s="93"/>
      <c r="C1707" s="162"/>
      <c r="D1707" s="90" t="s">
        <v>101</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121</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120</v>
      </c>
      <c r="D1709" s="91" t="s">
        <v>100</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230</v>
      </c>
      <c r="V1709" s="300"/>
      <c r="W1709" s="147">
        <v>645</v>
      </c>
      <c r="X1709" s="88">
        <v>790</v>
      </c>
      <c r="Y1709" s="88">
        <v>670</v>
      </c>
      <c r="Z1709" s="88">
        <v>830</v>
      </c>
      <c r="AA1709" s="88">
        <v>8.6999999999999993</v>
      </c>
      <c r="AB1709" s="148">
        <v>10</v>
      </c>
    </row>
    <row r="1710" spans="1:28" ht="15.75" customHeight="1">
      <c r="A1710"/>
      <c r="B1710" s="93"/>
      <c r="C1710" s="162"/>
      <c r="D1710" s="90" t="s">
        <v>101</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121</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122</v>
      </c>
      <c r="D1712" s="90" t="s">
        <v>100</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230</v>
      </c>
      <c r="V1712" s="300"/>
      <c r="W1712" s="135">
        <v>850</v>
      </c>
      <c r="X1712" s="135">
        <v>970</v>
      </c>
      <c r="Y1712" s="135">
        <v>710</v>
      </c>
      <c r="Z1712" s="135">
        <v>910</v>
      </c>
      <c r="AA1712" s="135">
        <v>14.5</v>
      </c>
      <c r="AB1712" s="139">
        <v>17</v>
      </c>
    </row>
    <row r="1713" spans="1:28" ht="15.75" customHeight="1">
      <c r="A1713"/>
      <c r="B1713" s="93"/>
      <c r="C1713" s="162"/>
      <c r="D1713" s="90" t="s">
        <v>101</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121</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123</v>
      </c>
      <c r="D1715" s="112" t="s">
        <v>100</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232</v>
      </c>
      <c r="V1715" s="302"/>
      <c r="W1715" s="138">
        <v>490</v>
      </c>
      <c r="X1715" s="135">
        <v>590</v>
      </c>
      <c r="Y1715" s="135">
        <v>430</v>
      </c>
      <c r="Z1715" s="135">
        <v>590</v>
      </c>
      <c r="AA1715" s="137">
        <v>6.3</v>
      </c>
      <c r="AB1715" s="148">
        <v>6.3</v>
      </c>
    </row>
    <row r="1716" spans="1:28" ht="15.75" customHeight="1">
      <c r="A1716"/>
      <c r="B1716" s="93"/>
      <c r="C1716" s="162"/>
      <c r="D1716" s="90" t="s">
        <v>101</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121</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124</v>
      </c>
      <c r="D1718" s="90" t="s">
        <v>100</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232</v>
      </c>
      <c r="V1718" s="300"/>
      <c r="W1718" s="147">
        <v>222</v>
      </c>
      <c r="X1718" s="88">
        <v>340</v>
      </c>
      <c r="Y1718" s="88">
        <v>155</v>
      </c>
      <c r="Z1718" s="88">
        <v>315</v>
      </c>
      <c r="AA1718" s="148">
        <v>15</v>
      </c>
      <c r="AB1718" s="139">
        <v>15</v>
      </c>
    </row>
    <row r="1719" spans="1:28" ht="15.75" customHeight="1">
      <c r="A1719"/>
      <c r="B1719" s="93"/>
      <c r="C1719" s="162"/>
      <c r="D1719" s="90" t="s">
        <v>101</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121</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120</v>
      </c>
      <c r="D1721" s="91" t="s">
        <v>100</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232</v>
      </c>
      <c r="V1721" s="300"/>
      <c r="W1721" s="147">
        <v>645</v>
      </c>
      <c r="X1721" s="88">
        <v>790</v>
      </c>
      <c r="Y1721" s="88">
        <v>670</v>
      </c>
      <c r="Z1721" s="88">
        <v>830</v>
      </c>
      <c r="AA1721" s="88">
        <v>8.6999999999999993</v>
      </c>
      <c r="AB1721" s="148">
        <v>10</v>
      </c>
    </row>
    <row r="1722" spans="1:28" ht="15.75" customHeight="1">
      <c r="A1722"/>
      <c r="B1722" s="93"/>
      <c r="C1722" s="162"/>
      <c r="D1722" s="90" t="s">
        <v>101</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121</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122</v>
      </c>
      <c r="D1724" s="90" t="s">
        <v>100</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232</v>
      </c>
      <c r="V1724" s="300"/>
      <c r="W1724" s="135">
        <v>850</v>
      </c>
      <c r="X1724" s="135">
        <v>970</v>
      </c>
      <c r="Y1724" s="135">
        <v>710</v>
      </c>
      <c r="Z1724" s="135">
        <v>910</v>
      </c>
      <c r="AA1724" s="135">
        <v>14.5</v>
      </c>
      <c r="AB1724" s="139">
        <v>17</v>
      </c>
    </row>
    <row r="1725" spans="1:28" ht="15.75" customHeight="1">
      <c r="A1725"/>
      <c r="B1725" s="93"/>
      <c r="C1725" s="162"/>
      <c r="D1725" s="90" t="s">
        <v>101</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121</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123</v>
      </c>
      <c r="D1727" s="112" t="s">
        <v>100</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233</v>
      </c>
      <c r="V1727" s="302"/>
      <c r="W1727" s="138">
        <v>490</v>
      </c>
      <c r="X1727" s="135">
        <v>590</v>
      </c>
      <c r="Y1727" s="135">
        <v>430</v>
      </c>
      <c r="Z1727" s="135">
        <v>590</v>
      </c>
      <c r="AA1727" s="137">
        <v>6.3</v>
      </c>
      <c r="AB1727" s="148">
        <v>6.3</v>
      </c>
    </row>
    <row r="1728" spans="1:28" ht="15.75" customHeight="1">
      <c r="A1728"/>
      <c r="B1728" s="93"/>
      <c r="C1728" s="162"/>
      <c r="D1728" s="90" t="s">
        <v>101</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121</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124</v>
      </c>
      <c r="D1730" s="90" t="s">
        <v>100</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233</v>
      </c>
      <c r="V1730" s="300"/>
      <c r="W1730" s="147">
        <v>222</v>
      </c>
      <c r="X1730" s="88">
        <v>340</v>
      </c>
      <c r="Y1730" s="88">
        <v>155</v>
      </c>
      <c r="Z1730" s="88">
        <v>315</v>
      </c>
      <c r="AA1730" s="148">
        <v>15</v>
      </c>
      <c r="AB1730" s="139">
        <v>15</v>
      </c>
    </row>
    <row r="1731" spans="1:28" ht="15.75" customHeight="1">
      <c r="A1731"/>
      <c r="B1731" s="93"/>
      <c r="C1731" s="162"/>
      <c r="D1731" s="90" t="s">
        <v>101</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121</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120</v>
      </c>
      <c r="D1733" s="91" t="s">
        <v>100</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233</v>
      </c>
      <c r="V1733" s="300"/>
      <c r="W1733" s="147">
        <v>645</v>
      </c>
      <c r="X1733" s="88">
        <v>790</v>
      </c>
      <c r="Y1733" s="88">
        <v>670</v>
      </c>
      <c r="Z1733" s="88">
        <v>830</v>
      </c>
      <c r="AA1733" s="88">
        <v>8.6999999999999993</v>
      </c>
      <c r="AB1733" s="148">
        <v>10</v>
      </c>
    </row>
    <row r="1734" spans="1:28" ht="15.75" customHeight="1">
      <c r="A1734"/>
      <c r="B1734" s="93"/>
      <c r="C1734" s="162"/>
      <c r="D1734" s="90" t="s">
        <v>101</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121</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122</v>
      </c>
      <c r="D1736" s="90" t="s">
        <v>100</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233</v>
      </c>
      <c r="V1736" s="300"/>
      <c r="W1736" s="135">
        <v>850</v>
      </c>
      <c r="X1736" s="135">
        <v>970</v>
      </c>
      <c r="Y1736" s="135">
        <v>710</v>
      </c>
      <c r="Z1736" s="135">
        <v>910</v>
      </c>
      <c r="AA1736" s="135">
        <v>14.5</v>
      </c>
      <c r="AB1736" s="139">
        <v>17</v>
      </c>
    </row>
    <row r="1737" spans="1:28" ht="15.75" customHeight="1">
      <c r="A1737"/>
      <c r="B1737" s="93"/>
      <c r="C1737" s="162"/>
      <c r="D1737" s="90" t="s">
        <v>101</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121</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123</v>
      </c>
      <c r="D1739" s="112" t="s">
        <v>100</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126</v>
      </c>
      <c r="U1739" s="236" t="s">
        <v>235</v>
      </c>
      <c r="V1739" s="302"/>
      <c r="W1739" s="138">
        <v>490</v>
      </c>
      <c r="X1739" s="135">
        <v>590</v>
      </c>
      <c r="Y1739" s="135">
        <v>430</v>
      </c>
      <c r="Z1739" s="135">
        <v>590</v>
      </c>
      <c r="AA1739" s="137">
        <v>6.3</v>
      </c>
      <c r="AB1739" s="148">
        <v>6.3</v>
      </c>
    </row>
    <row r="1740" spans="1:28" ht="15.75" customHeight="1">
      <c r="A1740"/>
      <c r="B1740" s="93"/>
      <c r="C1740" s="162"/>
      <c r="D1740" s="90" t="s">
        <v>101</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121</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124</v>
      </c>
      <c r="D1742" s="90" t="s">
        <v>100</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126</v>
      </c>
      <c r="U1742" s="235" t="s">
        <v>235</v>
      </c>
      <c r="V1742" s="300"/>
      <c r="W1742" s="147">
        <v>222</v>
      </c>
      <c r="X1742" s="88">
        <v>340</v>
      </c>
      <c r="Y1742" s="88">
        <v>155</v>
      </c>
      <c r="Z1742" s="88">
        <v>315</v>
      </c>
      <c r="AA1742" s="148">
        <v>15</v>
      </c>
      <c r="AB1742" s="139">
        <v>15</v>
      </c>
    </row>
    <row r="1743" spans="1:28" ht="15.75" customHeight="1">
      <c r="A1743"/>
      <c r="B1743" s="93"/>
      <c r="C1743" s="162"/>
      <c r="D1743" s="90" t="s">
        <v>101</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121</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120</v>
      </c>
      <c r="D1745" s="91" t="s">
        <v>100</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126</v>
      </c>
      <c r="U1745" s="235" t="s">
        <v>235</v>
      </c>
      <c r="V1745" s="300"/>
      <c r="W1745" s="147">
        <v>645</v>
      </c>
      <c r="X1745" s="88">
        <v>790</v>
      </c>
      <c r="Y1745" s="88">
        <v>670</v>
      </c>
      <c r="Z1745" s="88">
        <v>830</v>
      </c>
      <c r="AA1745" s="88">
        <v>8.6999999999999993</v>
      </c>
      <c r="AB1745" s="148">
        <v>10</v>
      </c>
    </row>
    <row r="1746" spans="1:28" ht="15.75" customHeight="1">
      <c r="A1746"/>
      <c r="B1746" s="93"/>
      <c r="C1746" s="162"/>
      <c r="D1746" s="90" t="s">
        <v>101</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121</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122</v>
      </c>
      <c r="D1748" s="90" t="s">
        <v>100</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126</v>
      </c>
      <c r="U1748" s="235" t="s">
        <v>235</v>
      </c>
      <c r="V1748" s="300"/>
      <c r="W1748" s="135">
        <v>850</v>
      </c>
      <c r="X1748" s="135">
        <v>970</v>
      </c>
      <c r="Y1748" s="135">
        <v>710</v>
      </c>
      <c r="Z1748" s="135">
        <v>910</v>
      </c>
      <c r="AA1748" s="135">
        <v>14.5</v>
      </c>
      <c r="AB1748" s="139">
        <v>17</v>
      </c>
    </row>
    <row r="1749" spans="1:28" ht="15.75" customHeight="1">
      <c r="A1749"/>
      <c r="B1749" s="93"/>
      <c r="C1749" s="162"/>
      <c r="D1749" s="90" t="s">
        <v>101</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121</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123</v>
      </c>
      <c r="D1751" s="112" t="s">
        <v>100</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236</v>
      </c>
      <c r="V1751" s="302"/>
      <c r="W1751" s="138">
        <v>490</v>
      </c>
      <c r="X1751" s="135">
        <v>590</v>
      </c>
      <c r="Y1751" s="135">
        <v>430</v>
      </c>
      <c r="Z1751" s="135">
        <v>590</v>
      </c>
      <c r="AA1751" s="137">
        <v>6.3</v>
      </c>
      <c r="AB1751" s="148">
        <v>6.3</v>
      </c>
    </row>
    <row r="1752" spans="1:28" ht="15.75" customHeight="1">
      <c r="A1752"/>
      <c r="B1752" s="93"/>
      <c r="C1752" s="162"/>
      <c r="D1752" s="90" t="s">
        <v>101</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121</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124</v>
      </c>
      <c r="D1754" s="90" t="s">
        <v>100</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236</v>
      </c>
      <c r="V1754" s="300"/>
      <c r="W1754" s="147">
        <v>222</v>
      </c>
      <c r="X1754" s="88">
        <v>340</v>
      </c>
      <c r="Y1754" s="88">
        <v>155</v>
      </c>
      <c r="Z1754" s="88">
        <v>315</v>
      </c>
      <c r="AA1754" s="148">
        <v>15</v>
      </c>
      <c r="AB1754" s="139">
        <v>15</v>
      </c>
    </row>
    <row r="1755" spans="1:28" ht="15.75" customHeight="1">
      <c r="A1755"/>
      <c r="B1755" s="93"/>
      <c r="C1755" s="162"/>
      <c r="D1755" s="90" t="s">
        <v>101</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121</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120</v>
      </c>
      <c r="D1757" s="91" t="s">
        <v>100</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236</v>
      </c>
      <c r="V1757" s="300"/>
      <c r="W1757" s="147">
        <v>645</v>
      </c>
      <c r="X1757" s="88">
        <v>790</v>
      </c>
      <c r="Y1757" s="88">
        <v>670</v>
      </c>
      <c r="Z1757" s="88">
        <v>830</v>
      </c>
      <c r="AA1757" s="88">
        <v>8.6999999999999993</v>
      </c>
      <c r="AB1757" s="148">
        <v>10</v>
      </c>
    </row>
    <row r="1758" spans="1:28" ht="15.75" customHeight="1">
      <c r="A1758"/>
      <c r="B1758" s="93"/>
      <c r="C1758" s="162"/>
      <c r="D1758" s="90" t="s">
        <v>101</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121</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122</v>
      </c>
      <c r="D1760" s="90" t="s">
        <v>100</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236</v>
      </c>
      <c r="V1760" s="300"/>
      <c r="W1760" s="135">
        <v>850</v>
      </c>
      <c r="X1760" s="135">
        <v>970</v>
      </c>
      <c r="Y1760" s="135">
        <v>710</v>
      </c>
      <c r="Z1760" s="135">
        <v>910</v>
      </c>
      <c r="AA1760" s="135">
        <v>14.5</v>
      </c>
      <c r="AB1760" s="139">
        <v>17</v>
      </c>
    </row>
    <row r="1761" spans="1:28" ht="15.75" customHeight="1">
      <c r="A1761"/>
      <c r="B1761" s="93"/>
      <c r="C1761" s="162"/>
      <c r="D1761" s="90" t="s">
        <v>101</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121</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123</v>
      </c>
      <c r="D1763" s="112" t="s">
        <v>100</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101</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121</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124</v>
      </c>
      <c r="D1766" s="90" t="s">
        <v>100</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101</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121</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120</v>
      </c>
      <c r="D1769" s="91" t="s">
        <v>100</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101</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121</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122</v>
      </c>
      <c r="D1772" s="90" t="s">
        <v>100</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101</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121</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123</v>
      </c>
      <c r="D1775" s="112" t="s">
        <v>100</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237</v>
      </c>
      <c r="V1775" s="302"/>
      <c r="W1775" s="138">
        <v>490</v>
      </c>
      <c r="X1775" s="135">
        <v>590</v>
      </c>
      <c r="Y1775" s="135">
        <v>430</v>
      </c>
      <c r="Z1775" s="135">
        <v>590</v>
      </c>
      <c r="AA1775" s="137">
        <v>6.3</v>
      </c>
      <c r="AB1775" s="148">
        <v>6.3</v>
      </c>
    </row>
    <row r="1776" spans="1:28" ht="15.75" customHeight="1">
      <c r="A1776"/>
      <c r="B1776" s="93"/>
      <c r="C1776" s="162"/>
      <c r="D1776" s="90" t="s">
        <v>101</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121</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124</v>
      </c>
      <c r="D1778" s="90" t="s">
        <v>100</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237</v>
      </c>
      <c r="V1778" s="300"/>
      <c r="W1778" s="147">
        <v>222</v>
      </c>
      <c r="X1778" s="88">
        <v>340</v>
      </c>
      <c r="Y1778" s="88">
        <v>155</v>
      </c>
      <c r="Z1778" s="88">
        <v>315</v>
      </c>
      <c r="AA1778" s="148">
        <v>15</v>
      </c>
      <c r="AB1778" s="139">
        <v>15</v>
      </c>
    </row>
    <row r="1779" spans="1:28" ht="15.75" customHeight="1">
      <c r="A1779"/>
      <c r="B1779" s="93"/>
      <c r="C1779" s="162"/>
      <c r="D1779" s="90" t="s">
        <v>101</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121</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120</v>
      </c>
      <c r="D1781" s="91" t="s">
        <v>100</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237</v>
      </c>
      <c r="V1781" s="300"/>
      <c r="W1781" s="147">
        <v>645</v>
      </c>
      <c r="X1781" s="88">
        <v>790</v>
      </c>
      <c r="Y1781" s="88">
        <v>670</v>
      </c>
      <c r="Z1781" s="88">
        <v>830</v>
      </c>
      <c r="AA1781" s="88">
        <v>8.6999999999999993</v>
      </c>
      <c r="AB1781" s="148">
        <v>10</v>
      </c>
    </row>
    <row r="1782" spans="1:28" ht="15.75" customHeight="1">
      <c r="A1782"/>
      <c r="B1782" s="93"/>
      <c r="C1782" s="162"/>
      <c r="D1782" s="90" t="s">
        <v>101</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121</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122</v>
      </c>
      <c r="D1784" s="90" t="s">
        <v>100</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237</v>
      </c>
      <c r="V1784" s="300"/>
      <c r="W1784" s="135">
        <v>850</v>
      </c>
      <c r="X1784" s="135">
        <v>970</v>
      </c>
      <c r="Y1784" s="135">
        <v>710</v>
      </c>
      <c r="Z1784" s="135">
        <v>910</v>
      </c>
      <c r="AA1784" s="135">
        <v>14.5</v>
      </c>
      <c r="AB1784" s="139">
        <v>17</v>
      </c>
    </row>
    <row r="1785" spans="1:28" ht="15.75" customHeight="1">
      <c r="A1785"/>
      <c r="B1785" s="93"/>
      <c r="C1785" s="162"/>
      <c r="D1785" s="90" t="s">
        <v>101</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121</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123</v>
      </c>
      <c r="D1787" s="112" t="s">
        <v>100</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238</v>
      </c>
      <c r="V1787" s="302"/>
      <c r="W1787" s="138">
        <v>490</v>
      </c>
      <c r="X1787" s="135">
        <v>590</v>
      </c>
      <c r="Y1787" s="135">
        <v>430</v>
      </c>
      <c r="Z1787" s="135">
        <v>590</v>
      </c>
      <c r="AA1787" s="137">
        <v>6.3</v>
      </c>
      <c r="AB1787" s="148">
        <v>6.3</v>
      </c>
    </row>
    <row r="1788" spans="1:28" ht="15.75" customHeight="1">
      <c r="A1788"/>
      <c r="B1788" s="93"/>
      <c r="C1788" s="162"/>
      <c r="D1788" s="90" t="s">
        <v>101</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121</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124</v>
      </c>
      <c r="D1790" s="90" t="s">
        <v>100</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238</v>
      </c>
      <c r="V1790" s="300"/>
      <c r="W1790" s="147">
        <v>222</v>
      </c>
      <c r="X1790" s="88">
        <v>340</v>
      </c>
      <c r="Y1790" s="88">
        <v>155</v>
      </c>
      <c r="Z1790" s="88">
        <v>315</v>
      </c>
      <c r="AA1790" s="148">
        <v>15</v>
      </c>
      <c r="AB1790" s="139">
        <v>15</v>
      </c>
    </row>
    <row r="1791" spans="1:28" ht="15.75" customHeight="1">
      <c r="A1791"/>
      <c r="B1791" s="93"/>
      <c r="C1791" s="162"/>
      <c r="D1791" s="90" t="s">
        <v>101</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121</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120</v>
      </c>
      <c r="D1793" s="91" t="s">
        <v>100</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238</v>
      </c>
      <c r="V1793" s="300"/>
      <c r="W1793" s="147">
        <v>645</v>
      </c>
      <c r="X1793" s="88">
        <v>790</v>
      </c>
      <c r="Y1793" s="88">
        <v>670</v>
      </c>
      <c r="Z1793" s="88">
        <v>830</v>
      </c>
      <c r="AA1793" s="88">
        <v>8.6999999999999993</v>
      </c>
      <c r="AB1793" s="148">
        <v>10</v>
      </c>
    </row>
    <row r="1794" spans="1:28" ht="15.75" customHeight="1">
      <c r="A1794"/>
      <c r="B1794" s="93"/>
      <c r="C1794" s="162"/>
      <c r="D1794" s="90" t="s">
        <v>101</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121</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122</v>
      </c>
      <c r="D1796" s="90" t="s">
        <v>100</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238</v>
      </c>
      <c r="V1796" s="300"/>
      <c r="W1796" s="135">
        <v>850</v>
      </c>
      <c r="X1796" s="135">
        <v>970</v>
      </c>
      <c r="Y1796" s="135">
        <v>710</v>
      </c>
      <c r="Z1796" s="135">
        <v>910</v>
      </c>
      <c r="AA1796" s="135">
        <v>14.5</v>
      </c>
      <c r="AB1796" s="139">
        <v>17</v>
      </c>
    </row>
    <row r="1797" spans="1:28" ht="15.75" customHeight="1">
      <c r="A1797"/>
      <c r="B1797" s="93"/>
      <c r="C1797" s="162"/>
      <c r="D1797" s="90" t="s">
        <v>101</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121</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123</v>
      </c>
      <c r="D1799" s="112" t="s">
        <v>100</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246</v>
      </c>
      <c r="V1799" s="302"/>
      <c r="W1799" s="138">
        <v>490</v>
      </c>
      <c r="X1799" s="135">
        <v>590</v>
      </c>
      <c r="Y1799" s="135">
        <v>430</v>
      </c>
      <c r="Z1799" s="135">
        <v>590</v>
      </c>
      <c r="AA1799" s="137">
        <v>6.3</v>
      </c>
      <c r="AB1799" s="148">
        <v>6.3</v>
      </c>
    </row>
    <row r="1800" spans="1:28" ht="15.75" customHeight="1">
      <c r="A1800"/>
      <c r="B1800" s="93"/>
      <c r="C1800" s="162"/>
      <c r="D1800" s="90" t="s">
        <v>101</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121</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124</v>
      </c>
      <c r="D1802" s="90" t="s">
        <v>100</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246</v>
      </c>
      <c r="V1802" s="300"/>
      <c r="W1802" s="147">
        <v>222</v>
      </c>
      <c r="X1802" s="88">
        <v>340</v>
      </c>
      <c r="Y1802" s="88">
        <v>155</v>
      </c>
      <c r="Z1802" s="88">
        <v>315</v>
      </c>
      <c r="AA1802" s="148">
        <v>15</v>
      </c>
      <c r="AB1802" s="139">
        <v>15</v>
      </c>
    </row>
    <row r="1803" spans="1:28" ht="15.75" customHeight="1">
      <c r="A1803"/>
      <c r="B1803" s="93"/>
      <c r="C1803" s="162"/>
      <c r="D1803" s="90" t="s">
        <v>101</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121</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120</v>
      </c>
      <c r="D1805" s="91" t="s">
        <v>100</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246</v>
      </c>
      <c r="V1805" s="300"/>
      <c r="W1805" s="147">
        <v>645</v>
      </c>
      <c r="X1805" s="88">
        <v>790</v>
      </c>
      <c r="Y1805" s="88">
        <v>670</v>
      </c>
      <c r="Z1805" s="88">
        <v>830</v>
      </c>
      <c r="AA1805" s="88">
        <v>8.6999999999999993</v>
      </c>
      <c r="AB1805" s="148">
        <v>10</v>
      </c>
    </row>
    <row r="1806" spans="1:28" ht="15.75" customHeight="1">
      <c r="A1806"/>
      <c r="B1806" s="93"/>
      <c r="C1806" s="162"/>
      <c r="D1806" s="90" t="s">
        <v>101</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121</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122</v>
      </c>
      <c r="D1808" s="90" t="s">
        <v>100</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246</v>
      </c>
      <c r="V1808" s="300"/>
      <c r="W1808" s="135">
        <v>850</v>
      </c>
      <c r="X1808" s="135">
        <v>970</v>
      </c>
      <c r="Y1808" s="135">
        <v>710</v>
      </c>
      <c r="Z1808" s="135">
        <v>910</v>
      </c>
      <c r="AA1808" s="135">
        <v>14.5</v>
      </c>
      <c r="AB1808" s="139">
        <v>17</v>
      </c>
    </row>
    <row r="1809" spans="1:28" ht="15.75" customHeight="1">
      <c r="A1809"/>
      <c r="B1809" s="93"/>
      <c r="C1809" s="162"/>
      <c r="D1809" s="90" t="s">
        <v>101</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121</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123</v>
      </c>
      <c r="D1811" s="112" t="s">
        <v>100</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248</v>
      </c>
      <c r="V1811" s="302"/>
      <c r="W1811" s="138">
        <v>490</v>
      </c>
      <c r="X1811" s="135">
        <v>590</v>
      </c>
      <c r="Y1811" s="135">
        <v>430</v>
      </c>
      <c r="Z1811" s="135">
        <v>590</v>
      </c>
      <c r="AA1811" s="137">
        <v>6.3</v>
      </c>
      <c r="AB1811" s="148">
        <v>6.3</v>
      </c>
    </row>
    <row r="1812" spans="1:28" ht="15.75" customHeight="1">
      <c r="A1812"/>
      <c r="B1812" s="93"/>
      <c r="C1812" s="162"/>
      <c r="D1812" s="90" t="s">
        <v>101</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121</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124</v>
      </c>
      <c r="D1814" s="90" t="s">
        <v>100</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248</v>
      </c>
      <c r="V1814" s="300"/>
      <c r="W1814" s="147">
        <v>222</v>
      </c>
      <c r="X1814" s="88">
        <v>340</v>
      </c>
      <c r="Y1814" s="88">
        <v>155</v>
      </c>
      <c r="Z1814" s="88">
        <v>315</v>
      </c>
      <c r="AA1814" s="148">
        <v>15</v>
      </c>
      <c r="AB1814" s="139">
        <v>15</v>
      </c>
    </row>
    <row r="1815" spans="1:28" ht="15.75" customHeight="1">
      <c r="A1815"/>
      <c r="B1815" s="93"/>
      <c r="C1815" s="162"/>
      <c r="D1815" s="90" t="s">
        <v>101</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121</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120</v>
      </c>
      <c r="D1817" s="91" t="s">
        <v>100</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248</v>
      </c>
      <c r="V1817" s="300"/>
      <c r="W1817" s="147">
        <v>645</v>
      </c>
      <c r="X1817" s="88">
        <v>790</v>
      </c>
      <c r="Y1817" s="88">
        <v>670</v>
      </c>
      <c r="Z1817" s="88">
        <v>830</v>
      </c>
      <c r="AA1817" s="88">
        <v>8.6999999999999993</v>
      </c>
      <c r="AB1817" s="148">
        <v>10</v>
      </c>
    </row>
    <row r="1818" spans="1:28" ht="15.75" customHeight="1">
      <c r="A1818"/>
      <c r="B1818" s="93"/>
      <c r="C1818" s="162"/>
      <c r="D1818" s="90" t="s">
        <v>101</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121</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122</v>
      </c>
      <c r="D1820" s="90" t="s">
        <v>100</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248</v>
      </c>
      <c r="V1820" s="300"/>
      <c r="W1820" s="135">
        <v>850</v>
      </c>
      <c r="X1820" s="135">
        <v>970</v>
      </c>
      <c r="Y1820" s="135">
        <v>710</v>
      </c>
      <c r="Z1820" s="135">
        <v>910</v>
      </c>
      <c r="AA1820" s="135">
        <v>14.5</v>
      </c>
      <c r="AB1820" s="139">
        <v>17</v>
      </c>
    </row>
    <row r="1821" spans="1:28" ht="15.75" customHeight="1">
      <c r="A1821"/>
      <c r="B1821" s="93"/>
      <c r="C1821" s="162"/>
      <c r="D1821" s="90" t="s">
        <v>101</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121</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123</v>
      </c>
      <c r="D1823" s="112" t="s">
        <v>100</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101</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121</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124</v>
      </c>
      <c r="D1826" s="90" t="s">
        <v>100</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101</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121</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120</v>
      </c>
      <c r="D1829" s="91" t="s">
        <v>100</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101</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121</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122</v>
      </c>
      <c r="D1832" s="90" t="s">
        <v>100</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101</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121</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123</v>
      </c>
      <c r="D1835" s="112" t="s">
        <v>100</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250</v>
      </c>
      <c r="V1835" s="302"/>
      <c r="W1835" s="138">
        <v>490</v>
      </c>
      <c r="X1835" s="135">
        <v>590</v>
      </c>
      <c r="Y1835" s="135">
        <v>430</v>
      </c>
      <c r="Z1835" s="135">
        <v>590</v>
      </c>
      <c r="AA1835" s="137">
        <v>6.3</v>
      </c>
      <c r="AB1835" s="148">
        <v>6.3</v>
      </c>
    </row>
    <row r="1836" spans="1:28" ht="15.75" customHeight="1">
      <c r="A1836"/>
      <c r="B1836" s="93"/>
      <c r="C1836" s="162"/>
      <c r="D1836" s="90" t="s">
        <v>101</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121</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122</v>
      </c>
      <c r="D1838" s="90" t="s">
        <v>100</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250</v>
      </c>
      <c r="V1838" s="300"/>
      <c r="W1838" s="135">
        <v>850</v>
      </c>
      <c r="X1838" s="135">
        <v>970</v>
      </c>
      <c r="Y1838" s="135">
        <v>710</v>
      </c>
      <c r="Z1838" s="135">
        <v>910</v>
      </c>
      <c r="AA1838" s="135">
        <v>14.5</v>
      </c>
      <c r="AB1838" s="139">
        <v>17</v>
      </c>
    </row>
    <row r="1839" spans="1:28" ht="15.75" customHeight="1">
      <c r="A1839"/>
      <c r="B1839" s="93"/>
      <c r="C1839" s="162"/>
      <c r="D1839" s="90" t="s">
        <v>101</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121</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123</v>
      </c>
      <c r="D1841" s="112" t="s">
        <v>100</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252</v>
      </c>
      <c r="V1841" s="302"/>
      <c r="W1841" s="138">
        <v>490</v>
      </c>
      <c r="X1841" s="135">
        <v>590</v>
      </c>
      <c r="Y1841" s="135">
        <v>430</v>
      </c>
      <c r="Z1841" s="135">
        <v>590</v>
      </c>
      <c r="AA1841" s="137">
        <v>6.3</v>
      </c>
      <c r="AB1841" s="148">
        <v>6.3</v>
      </c>
    </row>
    <row r="1842" spans="1:28" ht="15.75" customHeight="1">
      <c r="A1842"/>
      <c r="B1842" s="93"/>
      <c r="C1842" s="162"/>
      <c r="D1842" s="90" t="s">
        <v>101</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121</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124</v>
      </c>
      <c r="D1844" s="90" t="s">
        <v>100</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252</v>
      </c>
      <c r="V1844" s="300"/>
      <c r="W1844" s="147">
        <v>222</v>
      </c>
      <c r="X1844" s="88">
        <v>340</v>
      </c>
      <c r="Y1844" s="88">
        <v>155</v>
      </c>
      <c r="Z1844" s="88">
        <v>315</v>
      </c>
      <c r="AA1844" s="148">
        <v>15</v>
      </c>
      <c r="AB1844" s="139">
        <v>15</v>
      </c>
    </row>
    <row r="1845" spans="1:28" ht="15.75" customHeight="1">
      <c r="A1845"/>
      <c r="B1845" s="93"/>
      <c r="C1845" s="162"/>
      <c r="D1845" s="90" t="s">
        <v>101</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121</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120</v>
      </c>
      <c r="D1847" s="91" t="s">
        <v>100</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252</v>
      </c>
      <c r="V1847" s="300"/>
      <c r="W1847" s="147">
        <v>645</v>
      </c>
      <c r="X1847" s="88">
        <v>790</v>
      </c>
      <c r="Y1847" s="88">
        <v>670</v>
      </c>
      <c r="Z1847" s="88">
        <v>830</v>
      </c>
      <c r="AA1847" s="88">
        <v>8.6999999999999993</v>
      </c>
      <c r="AB1847" s="148">
        <v>10</v>
      </c>
    </row>
    <row r="1848" spans="1:28" ht="15.75" customHeight="1">
      <c r="A1848"/>
      <c r="B1848" s="93"/>
      <c r="C1848" s="162"/>
      <c r="D1848" s="90" t="s">
        <v>101</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121</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122</v>
      </c>
      <c r="D1850" s="90" t="s">
        <v>100</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252</v>
      </c>
      <c r="V1850" s="300"/>
      <c r="W1850" s="135">
        <v>850</v>
      </c>
      <c r="X1850" s="135">
        <v>970</v>
      </c>
      <c r="Y1850" s="135">
        <v>710</v>
      </c>
      <c r="Z1850" s="135">
        <v>910</v>
      </c>
      <c r="AA1850" s="135">
        <v>14.5</v>
      </c>
      <c r="AB1850" s="139">
        <v>17</v>
      </c>
    </row>
    <row r="1851" spans="1:28" ht="15.75" customHeight="1">
      <c r="A1851"/>
      <c r="B1851" s="93"/>
      <c r="C1851" s="162"/>
      <c r="D1851" s="90" t="s">
        <v>101</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121</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123</v>
      </c>
      <c r="D1853" s="112" t="s">
        <v>100</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254</v>
      </c>
      <c r="V1853" s="302"/>
      <c r="W1853" s="138">
        <v>490</v>
      </c>
      <c r="X1853" s="135">
        <v>590</v>
      </c>
      <c r="Y1853" s="135">
        <v>430</v>
      </c>
      <c r="Z1853" s="135">
        <v>590</v>
      </c>
      <c r="AA1853" s="137">
        <v>6.3</v>
      </c>
      <c r="AB1853" s="148">
        <v>6.3</v>
      </c>
    </row>
    <row r="1854" spans="1:28" ht="15.75" customHeight="1">
      <c r="A1854"/>
      <c r="B1854" s="93"/>
      <c r="C1854" s="162"/>
      <c r="D1854" s="90" t="s">
        <v>101</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121</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124</v>
      </c>
      <c r="D1856" s="90" t="s">
        <v>100</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254</v>
      </c>
      <c r="V1856" s="300"/>
      <c r="W1856" s="147">
        <v>222</v>
      </c>
      <c r="X1856" s="88">
        <v>340</v>
      </c>
      <c r="Y1856" s="88">
        <v>155</v>
      </c>
      <c r="Z1856" s="88">
        <v>315</v>
      </c>
      <c r="AA1856" s="148">
        <v>15</v>
      </c>
      <c r="AB1856" s="139">
        <v>15</v>
      </c>
    </row>
    <row r="1857" spans="1:28" ht="15.75" customHeight="1">
      <c r="A1857"/>
      <c r="B1857" s="93"/>
      <c r="C1857" s="162"/>
      <c r="D1857" s="90" t="s">
        <v>101</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121</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120</v>
      </c>
      <c r="D1859" s="91" t="s">
        <v>100</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254</v>
      </c>
      <c r="V1859" s="300"/>
      <c r="W1859" s="147">
        <v>645</v>
      </c>
      <c r="X1859" s="88">
        <v>790</v>
      </c>
      <c r="Y1859" s="88">
        <v>670</v>
      </c>
      <c r="Z1859" s="88">
        <v>830</v>
      </c>
      <c r="AA1859" s="88">
        <v>8.6999999999999993</v>
      </c>
      <c r="AB1859" s="148">
        <v>10</v>
      </c>
    </row>
    <row r="1860" spans="1:28" ht="15.75" customHeight="1">
      <c r="A1860"/>
      <c r="B1860" s="93"/>
      <c r="C1860" s="162"/>
      <c r="D1860" s="90" t="s">
        <v>101</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121</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122</v>
      </c>
      <c r="D1862" s="90" t="s">
        <v>100</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254</v>
      </c>
      <c r="V1862" s="300"/>
      <c r="W1862" s="135">
        <v>850</v>
      </c>
      <c r="X1862" s="135">
        <v>970</v>
      </c>
      <c r="Y1862" s="135">
        <v>710</v>
      </c>
      <c r="Z1862" s="135">
        <v>910</v>
      </c>
      <c r="AA1862" s="135">
        <v>14.5</v>
      </c>
      <c r="AB1862" s="139">
        <v>17</v>
      </c>
    </row>
    <row r="1863" spans="1:28" ht="15.75" customHeight="1">
      <c r="A1863"/>
      <c r="B1863" s="93"/>
      <c r="C1863" s="162"/>
      <c r="D1863" s="90" t="s">
        <v>101</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121</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123</v>
      </c>
      <c r="D1865" s="112" t="s">
        <v>100</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256</v>
      </c>
      <c r="V1865" s="302"/>
      <c r="W1865" s="138">
        <v>490</v>
      </c>
      <c r="X1865" s="135">
        <v>590</v>
      </c>
      <c r="Y1865" s="135">
        <v>430</v>
      </c>
      <c r="Z1865" s="135">
        <v>590</v>
      </c>
      <c r="AA1865" s="137">
        <v>6.3</v>
      </c>
      <c r="AB1865" s="148">
        <v>6.3</v>
      </c>
    </row>
    <row r="1866" spans="1:28" ht="15.75" customHeight="1">
      <c r="A1866"/>
      <c r="B1866" s="93"/>
      <c r="C1866" s="162"/>
      <c r="D1866" s="90" t="s">
        <v>101</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121</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124</v>
      </c>
      <c r="D1868" s="90" t="s">
        <v>100</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256</v>
      </c>
      <c r="V1868" s="300"/>
      <c r="W1868" s="147">
        <v>222</v>
      </c>
      <c r="X1868" s="88">
        <v>340</v>
      </c>
      <c r="Y1868" s="88">
        <v>155</v>
      </c>
      <c r="Z1868" s="88">
        <v>315</v>
      </c>
      <c r="AA1868" s="148">
        <v>15</v>
      </c>
      <c r="AB1868" s="139">
        <v>15</v>
      </c>
    </row>
    <row r="1869" spans="1:28" ht="15.75" customHeight="1">
      <c r="A1869"/>
      <c r="B1869" s="93"/>
      <c r="C1869" s="162"/>
      <c r="D1869" s="90" t="s">
        <v>101</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121</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120</v>
      </c>
      <c r="D1871" s="91" t="s">
        <v>100</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256</v>
      </c>
      <c r="V1871" s="300"/>
      <c r="W1871" s="147">
        <v>645</v>
      </c>
      <c r="X1871" s="88">
        <v>790</v>
      </c>
      <c r="Y1871" s="88">
        <v>670</v>
      </c>
      <c r="Z1871" s="88">
        <v>830</v>
      </c>
      <c r="AA1871" s="88">
        <v>8.6999999999999993</v>
      </c>
      <c r="AB1871" s="148">
        <v>10</v>
      </c>
    </row>
    <row r="1872" spans="1:28" ht="15.75" customHeight="1">
      <c r="A1872"/>
      <c r="B1872" s="93"/>
      <c r="C1872" s="162"/>
      <c r="D1872" s="90" t="s">
        <v>101</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121</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122</v>
      </c>
      <c r="D1874" s="90" t="s">
        <v>100</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256</v>
      </c>
      <c r="V1874" s="300"/>
      <c r="W1874" s="135">
        <v>850</v>
      </c>
      <c r="X1874" s="135">
        <v>970</v>
      </c>
      <c r="Y1874" s="135">
        <v>710</v>
      </c>
      <c r="Z1874" s="135">
        <v>910</v>
      </c>
      <c r="AA1874" s="135">
        <v>14.5</v>
      </c>
      <c r="AB1874" s="139">
        <v>17</v>
      </c>
    </row>
    <row r="1875" spans="1:28" ht="15.75" customHeight="1">
      <c r="A1875"/>
      <c r="B1875" s="93"/>
      <c r="C1875" s="162"/>
      <c r="D1875" s="90" t="s">
        <v>101</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121</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123</v>
      </c>
      <c r="D1877" s="112" t="s">
        <v>100</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258</v>
      </c>
      <c r="V1877" s="302"/>
      <c r="W1877" s="138">
        <v>490</v>
      </c>
      <c r="X1877" s="135">
        <v>590</v>
      </c>
      <c r="Y1877" s="135">
        <v>430</v>
      </c>
      <c r="Z1877" s="135">
        <v>590</v>
      </c>
      <c r="AA1877" s="137">
        <v>6.3</v>
      </c>
      <c r="AB1877" s="148">
        <v>6.3</v>
      </c>
    </row>
    <row r="1878" spans="1:28" ht="15.75" customHeight="1">
      <c r="A1878"/>
      <c r="B1878" s="93"/>
      <c r="C1878" s="162"/>
      <c r="D1878" s="90" t="s">
        <v>101</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121</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124</v>
      </c>
      <c r="D1880" s="90" t="s">
        <v>100</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258</v>
      </c>
      <c r="V1880" s="300"/>
      <c r="W1880" s="147">
        <v>222</v>
      </c>
      <c r="X1880" s="88">
        <v>340</v>
      </c>
      <c r="Y1880" s="88">
        <v>155</v>
      </c>
      <c r="Z1880" s="88">
        <v>315</v>
      </c>
      <c r="AA1880" s="148">
        <v>15</v>
      </c>
      <c r="AB1880" s="139">
        <v>15</v>
      </c>
    </row>
    <row r="1881" spans="1:28" ht="15.75" customHeight="1">
      <c r="A1881"/>
      <c r="B1881" s="93"/>
      <c r="C1881" s="162"/>
      <c r="D1881" s="90" t="s">
        <v>101</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121</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120</v>
      </c>
      <c r="D1883" s="91" t="s">
        <v>100</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258</v>
      </c>
      <c r="V1883" s="300"/>
      <c r="W1883" s="147">
        <v>645</v>
      </c>
      <c r="X1883" s="88">
        <v>790</v>
      </c>
      <c r="Y1883" s="88">
        <v>670</v>
      </c>
      <c r="Z1883" s="88">
        <v>830</v>
      </c>
      <c r="AA1883" s="88">
        <v>8.6999999999999993</v>
      </c>
      <c r="AB1883" s="148">
        <v>10</v>
      </c>
    </row>
    <row r="1884" spans="1:28" ht="15.75" customHeight="1">
      <c r="A1884"/>
      <c r="B1884" s="93"/>
      <c r="C1884" s="162"/>
      <c r="D1884" s="90" t="s">
        <v>101</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121</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122</v>
      </c>
      <c r="D1886" s="90" t="s">
        <v>100</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258</v>
      </c>
      <c r="V1886" s="300"/>
      <c r="W1886" s="135">
        <v>850</v>
      </c>
      <c r="X1886" s="135">
        <v>970</v>
      </c>
      <c r="Y1886" s="135">
        <v>710</v>
      </c>
      <c r="Z1886" s="135">
        <v>910</v>
      </c>
      <c r="AA1886" s="135">
        <v>14.5</v>
      </c>
      <c r="AB1886" s="139">
        <v>17</v>
      </c>
    </row>
    <row r="1887" spans="1:28" ht="15.75" customHeight="1">
      <c r="A1887"/>
      <c r="B1887" s="93"/>
      <c r="C1887" s="162"/>
      <c r="D1887" s="90" t="s">
        <v>101</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121</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123</v>
      </c>
      <c r="D1889" s="112" t="s">
        <v>100</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259</v>
      </c>
      <c r="V1889" s="302"/>
      <c r="W1889" s="138">
        <v>490</v>
      </c>
      <c r="X1889" s="135">
        <v>590</v>
      </c>
      <c r="Y1889" s="135">
        <v>430</v>
      </c>
      <c r="Z1889" s="135">
        <v>590</v>
      </c>
      <c r="AA1889" s="137">
        <v>6.3</v>
      </c>
      <c r="AB1889" s="148">
        <v>6.3</v>
      </c>
    </row>
    <row r="1890" spans="1:28" ht="15.75" customHeight="1">
      <c r="A1890"/>
      <c r="B1890" s="93"/>
      <c r="C1890" s="162"/>
      <c r="D1890" s="90" t="s">
        <v>101</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121</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124</v>
      </c>
      <c r="D1892" s="90" t="s">
        <v>100</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259</v>
      </c>
      <c r="V1892" s="300"/>
      <c r="W1892" s="147">
        <v>222</v>
      </c>
      <c r="X1892" s="88">
        <v>340</v>
      </c>
      <c r="Y1892" s="88">
        <v>155</v>
      </c>
      <c r="Z1892" s="88">
        <v>315</v>
      </c>
      <c r="AA1892" s="148">
        <v>15</v>
      </c>
      <c r="AB1892" s="139">
        <v>15</v>
      </c>
    </row>
    <row r="1893" spans="1:28" ht="15.75" customHeight="1">
      <c r="A1893"/>
      <c r="B1893" s="93"/>
      <c r="C1893" s="162"/>
      <c r="D1893" s="90" t="s">
        <v>101</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121</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120</v>
      </c>
      <c r="D1895" s="91" t="s">
        <v>100</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259</v>
      </c>
      <c r="V1895" s="300"/>
      <c r="W1895" s="147">
        <v>645</v>
      </c>
      <c r="X1895" s="88">
        <v>790</v>
      </c>
      <c r="Y1895" s="88">
        <v>670</v>
      </c>
      <c r="Z1895" s="88">
        <v>830</v>
      </c>
      <c r="AA1895" s="88">
        <v>8.6999999999999993</v>
      </c>
      <c r="AB1895" s="148">
        <v>10</v>
      </c>
    </row>
    <row r="1896" spans="1:28" ht="15.75" customHeight="1">
      <c r="A1896"/>
      <c r="B1896" s="93"/>
      <c r="C1896" s="162"/>
      <c r="D1896" s="90" t="s">
        <v>101</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121</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122</v>
      </c>
      <c r="D1898" s="90" t="s">
        <v>100</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259</v>
      </c>
      <c r="V1898" s="300"/>
      <c r="W1898" s="135">
        <v>850</v>
      </c>
      <c r="X1898" s="135">
        <v>970</v>
      </c>
      <c r="Y1898" s="135">
        <v>710</v>
      </c>
      <c r="Z1898" s="135">
        <v>910</v>
      </c>
      <c r="AA1898" s="135">
        <v>14.5</v>
      </c>
      <c r="AB1898" s="139">
        <v>17</v>
      </c>
    </row>
    <row r="1899" spans="1:28" ht="15.75" customHeight="1">
      <c r="A1899"/>
      <c r="B1899" s="93"/>
      <c r="C1899" s="162"/>
      <c r="D1899" s="90" t="s">
        <v>101</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121</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123</v>
      </c>
      <c r="D1901" s="112" t="s">
        <v>100</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260</v>
      </c>
      <c r="V1901" s="302"/>
      <c r="W1901" s="138">
        <v>490</v>
      </c>
      <c r="X1901" s="135">
        <v>590</v>
      </c>
      <c r="Y1901" s="135">
        <v>430</v>
      </c>
      <c r="Z1901" s="135">
        <v>590</v>
      </c>
      <c r="AA1901" s="137">
        <v>6.3</v>
      </c>
      <c r="AB1901" s="148">
        <v>6.3</v>
      </c>
    </row>
    <row r="1902" spans="1:28" ht="15.75" customHeight="1">
      <c r="A1902"/>
      <c r="B1902" s="93"/>
      <c r="C1902" s="162"/>
      <c r="D1902" s="90" t="s">
        <v>101</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121</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124</v>
      </c>
      <c r="D1904" s="90" t="s">
        <v>100</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101</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121</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120</v>
      </c>
      <c r="D1907" s="91" t="s">
        <v>100</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260</v>
      </c>
      <c r="V1907" s="300"/>
      <c r="W1907" s="147">
        <v>645</v>
      </c>
      <c r="X1907" s="88">
        <v>790</v>
      </c>
      <c r="Y1907" s="88">
        <v>670</v>
      </c>
      <c r="Z1907" s="88">
        <v>830</v>
      </c>
      <c r="AA1907" s="88">
        <v>8.6999999999999993</v>
      </c>
      <c r="AB1907" s="148">
        <v>10</v>
      </c>
    </row>
    <row r="1908" spans="1:28" ht="15.75" customHeight="1">
      <c r="A1908"/>
      <c r="B1908" s="93"/>
      <c r="C1908" s="162"/>
      <c r="D1908" s="90" t="s">
        <v>101</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121</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122</v>
      </c>
      <c r="D1910" s="90" t="s">
        <v>100</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101</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121</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123</v>
      </c>
      <c r="D1913" s="112" t="s">
        <v>100</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263</v>
      </c>
      <c r="V1913" s="302"/>
      <c r="W1913" s="138">
        <v>490</v>
      </c>
      <c r="X1913" s="135">
        <v>590</v>
      </c>
      <c r="Y1913" s="135">
        <v>430</v>
      </c>
      <c r="Z1913" s="135">
        <v>590</v>
      </c>
      <c r="AA1913" s="137">
        <v>6.3</v>
      </c>
      <c r="AB1913" s="148">
        <v>6.3</v>
      </c>
    </row>
    <row r="1914" spans="1:28" ht="15.75" customHeight="1">
      <c r="A1914"/>
      <c r="B1914" s="93"/>
      <c r="C1914" s="162"/>
      <c r="D1914" s="90" t="s">
        <v>101</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121</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124</v>
      </c>
      <c r="D1916" s="90" t="s">
        <v>100</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263</v>
      </c>
      <c r="V1916" s="300"/>
      <c r="W1916" s="147">
        <v>222</v>
      </c>
      <c r="X1916" s="88">
        <v>340</v>
      </c>
      <c r="Y1916" s="88">
        <v>155</v>
      </c>
      <c r="Z1916" s="88">
        <v>315</v>
      </c>
      <c r="AA1916" s="148">
        <v>15</v>
      </c>
      <c r="AB1916" s="139">
        <v>15</v>
      </c>
    </row>
    <row r="1917" spans="1:28" ht="15.75" customHeight="1">
      <c r="A1917"/>
      <c r="B1917" s="93"/>
      <c r="C1917" s="162"/>
      <c r="D1917" s="90" t="s">
        <v>101</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121</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120</v>
      </c>
      <c r="D1919" s="91" t="s">
        <v>100</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263</v>
      </c>
      <c r="V1919" s="300"/>
      <c r="W1919" s="147">
        <v>645</v>
      </c>
      <c r="X1919" s="88">
        <v>790</v>
      </c>
      <c r="Y1919" s="88">
        <v>670</v>
      </c>
      <c r="Z1919" s="88">
        <v>830</v>
      </c>
      <c r="AA1919" s="88">
        <v>8.6999999999999993</v>
      </c>
      <c r="AB1919" s="148">
        <v>10</v>
      </c>
    </row>
    <row r="1920" spans="1:28" ht="15.75" customHeight="1">
      <c r="A1920"/>
      <c r="B1920" s="93"/>
      <c r="C1920" s="162"/>
      <c r="D1920" s="90" t="s">
        <v>101</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121</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122</v>
      </c>
      <c r="D1922" s="90" t="s">
        <v>100</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263</v>
      </c>
      <c r="V1922" s="300"/>
      <c r="W1922" s="135">
        <v>850</v>
      </c>
      <c r="X1922" s="135">
        <v>970</v>
      </c>
      <c r="Y1922" s="135">
        <v>710</v>
      </c>
      <c r="Z1922" s="135">
        <v>910</v>
      </c>
      <c r="AA1922" s="135">
        <v>14.5</v>
      </c>
      <c r="AB1922" s="139">
        <v>17</v>
      </c>
    </row>
    <row r="1923" spans="1:28" ht="15.75" customHeight="1">
      <c r="A1923"/>
      <c r="B1923" s="93"/>
      <c r="C1923" s="162"/>
      <c r="D1923" s="90" t="s">
        <v>101</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121</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123</v>
      </c>
      <c r="D1925" s="112" t="s">
        <v>100</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265</v>
      </c>
      <c r="V1925" s="302"/>
      <c r="W1925" s="138">
        <v>490</v>
      </c>
      <c r="X1925" s="135">
        <v>590</v>
      </c>
      <c r="Y1925" s="135">
        <v>430</v>
      </c>
      <c r="Z1925" s="135">
        <v>590</v>
      </c>
      <c r="AA1925" s="137">
        <v>6.3</v>
      </c>
      <c r="AB1925" s="148">
        <v>6.3</v>
      </c>
    </row>
    <row r="1926" spans="1:28" ht="15.75" customHeight="1">
      <c r="A1926"/>
      <c r="B1926" s="93"/>
      <c r="C1926" s="162"/>
      <c r="D1926" s="90" t="s">
        <v>101</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121</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124</v>
      </c>
      <c r="D1928" s="90" t="s">
        <v>100</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265</v>
      </c>
      <c r="V1928" s="300"/>
      <c r="W1928" s="147">
        <v>222</v>
      </c>
      <c r="X1928" s="88">
        <v>340</v>
      </c>
      <c r="Y1928" s="88">
        <v>155</v>
      </c>
      <c r="Z1928" s="88">
        <v>315</v>
      </c>
      <c r="AA1928" s="148">
        <v>15</v>
      </c>
      <c r="AB1928" s="139">
        <v>15</v>
      </c>
    </row>
    <row r="1929" spans="1:28" ht="15.75" customHeight="1">
      <c r="A1929"/>
      <c r="B1929" s="93"/>
      <c r="C1929" s="162"/>
      <c r="D1929" s="90" t="s">
        <v>101</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121</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120</v>
      </c>
      <c r="D1931" s="91" t="s">
        <v>100</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265</v>
      </c>
      <c r="V1931" s="300"/>
      <c r="W1931" s="147">
        <v>645</v>
      </c>
      <c r="X1931" s="88">
        <v>790</v>
      </c>
      <c r="Y1931" s="88">
        <v>670</v>
      </c>
      <c r="Z1931" s="88">
        <v>830</v>
      </c>
      <c r="AA1931" s="88">
        <v>8.6999999999999993</v>
      </c>
      <c r="AB1931" s="148">
        <v>10</v>
      </c>
    </row>
    <row r="1932" spans="1:28" ht="15.75" customHeight="1">
      <c r="A1932"/>
      <c r="B1932" s="93"/>
      <c r="C1932" s="162"/>
      <c r="D1932" s="90" t="s">
        <v>101</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121</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122</v>
      </c>
      <c r="D1934" s="90" t="s">
        <v>100</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265</v>
      </c>
      <c r="V1934" s="300"/>
      <c r="W1934" s="135">
        <v>850</v>
      </c>
      <c r="X1934" s="135">
        <v>970</v>
      </c>
      <c r="Y1934" s="135">
        <v>710</v>
      </c>
      <c r="Z1934" s="135">
        <v>910</v>
      </c>
      <c r="AA1934" s="135">
        <v>14.5</v>
      </c>
      <c r="AB1934" s="139">
        <v>17</v>
      </c>
    </row>
    <row r="1935" spans="1:28" ht="15.75" customHeight="1">
      <c r="A1935"/>
      <c r="B1935" s="93"/>
      <c r="C1935" s="162"/>
      <c r="D1935" s="90" t="s">
        <v>101</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121</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123</v>
      </c>
      <c r="D1937" s="112" t="s">
        <v>100</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266</v>
      </c>
      <c r="V1937" s="302"/>
      <c r="W1937" s="138">
        <v>490</v>
      </c>
      <c r="X1937" s="135">
        <v>590</v>
      </c>
      <c r="Y1937" s="135">
        <v>430</v>
      </c>
      <c r="Z1937" s="135">
        <v>590</v>
      </c>
      <c r="AA1937" s="137">
        <v>6.3</v>
      </c>
      <c r="AB1937" s="148">
        <v>6.3</v>
      </c>
    </row>
    <row r="1938" spans="1:28" ht="15.75" customHeight="1">
      <c r="A1938"/>
      <c r="B1938" s="93"/>
      <c r="C1938" s="162"/>
      <c r="D1938" s="90" t="s">
        <v>101</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121</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124</v>
      </c>
      <c r="D1940" s="90" t="s">
        <v>100</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266</v>
      </c>
      <c r="V1940" s="300"/>
      <c r="W1940" s="147">
        <v>222</v>
      </c>
      <c r="X1940" s="88">
        <v>340</v>
      </c>
      <c r="Y1940" s="88">
        <v>155</v>
      </c>
      <c r="Z1940" s="88">
        <v>315</v>
      </c>
      <c r="AA1940" s="148">
        <v>15</v>
      </c>
      <c r="AB1940" s="139">
        <v>15</v>
      </c>
    </row>
    <row r="1941" spans="1:28" ht="15.75" customHeight="1">
      <c r="A1941"/>
      <c r="B1941" s="93"/>
      <c r="C1941" s="162"/>
      <c r="D1941" s="90" t="s">
        <v>101</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121</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120</v>
      </c>
      <c r="D1943" s="91" t="s">
        <v>100</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266</v>
      </c>
      <c r="V1943" s="300"/>
      <c r="W1943" s="147">
        <v>645</v>
      </c>
      <c r="X1943" s="88">
        <v>790</v>
      </c>
      <c r="Y1943" s="88">
        <v>670</v>
      </c>
      <c r="Z1943" s="88">
        <v>830</v>
      </c>
      <c r="AA1943" s="88">
        <v>8.6999999999999993</v>
      </c>
      <c r="AB1943" s="148">
        <v>10</v>
      </c>
    </row>
    <row r="1944" spans="1:28" ht="15.75" customHeight="1">
      <c r="A1944"/>
      <c r="B1944" s="93"/>
      <c r="C1944" s="162"/>
      <c r="D1944" s="90" t="s">
        <v>101</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121</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122</v>
      </c>
      <c r="D1946" s="90" t="s">
        <v>100</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266</v>
      </c>
      <c r="V1946" s="300"/>
      <c r="W1946" s="135">
        <v>850</v>
      </c>
      <c r="X1946" s="135">
        <v>970</v>
      </c>
      <c r="Y1946" s="135">
        <v>710</v>
      </c>
      <c r="Z1946" s="135">
        <v>910</v>
      </c>
      <c r="AA1946" s="135">
        <v>14.5</v>
      </c>
      <c r="AB1946" s="139">
        <v>17</v>
      </c>
    </row>
    <row r="1947" spans="1:28" ht="15.75" customHeight="1">
      <c r="A1947"/>
      <c r="B1947" s="93"/>
      <c r="C1947" s="162"/>
      <c r="D1947" s="90" t="s">
        <v>101</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121</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123</v>
      </c>
      <c r="D1949" s="112" t="s">
        <v>100</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270</v>
      </c>
      <c r="V1949" s="302"/>
      <c r="W1949" s="138">
        <v>490</v>
      </c>
      <c r="X1949" s="135">
        <v>590</v>
      </c>
      <c r="Y1949" s="135">
        <v>430</v>
      </c>
      <c r="Z1949" s="135">
        <v>590</v>
      </c>
      <c r="AA1949" s="137">
        <v>6.3</v>
      </c>
      <c r="AB1949" s="148">
        <v>6.3</v>
      </c>
    </row>
    <row r="1950" spans="1:28" ht="15.75" customHeight="1">
      <c r="A1950"/>
      <c r="B1950" s="93"/>
      <c r="C1950" s="162"/>
      <c r="D1950" s="90" t="s">
        <v>101</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121</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124</v>
      </c>
      <c r="D1952" s="90" t="s">
        <v>100</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270</v>
      </c>
      <c r="V1952" s="300"/>
      <c r="W1952" s="147">
        <v>222</v>
      </c>
      <c r="X1952" s="88">
        <v>340</v>
      </c>
      <c r="Y1952" s="88">
        <v>155</v>
      </c>
      <c r="Z1952" s="88">
        <v>315</v>
      </c>
      <c r="AA1952" s="148">
        <v>15</v>
      </c>
      <c r="AB1952" s="139">
        <v>15</v>
      </c>
    </row>
    <row r="1953" spans="1:28" ht="15.75" customHeight="1">
      <c r="A1953"/>
      <c r="B1953" s="93"/>
      <c r="C1953" s="162"/>
      <c r="D1953" s="90" t="s">
        <v>101</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121</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120</v>
      </c>
      <c r="D1955" s="91" t="s">
        <v>100</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270</v>
      </c>
      <c r="V1955" s="300"/>
      <c r="W1955" s="147">
        <v>645</v>
      </c>
      <c r="X1955" s="88">
        <v>790</v>
      </c>
      <c r="Y1955" s="88">
        <v>670</v>
      </c>
      <c r="Z1955" s="88">
        <v>830</v>
      </c>
      <c r="AA1955" s="88">
        <v>8.6999999999999993</v>
      </c>
      <c r="AB1955" s="148">
        <v>10</v>
      </c>
    </row>
    <row r="1956" spans="1:28" ht="15.75" customHeight="1">
      <c r="A1956"/>
      <c r="B1956" s="93"/>
      <c r="C1956" s="162"/>
      <c r="D1956" s="90" t="s">
        <v>101</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121</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122</v>
      </c>
      <c r="D1958" s="90" t="s">
        <v>100</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270</v>
      </c>
      <c r="V1958" s="300"/>
      <c r="W1958" s="135">
        <v>850</v>
      </c>
      <c r="X1958" s="135">
        <v>970</v>
      </c>
      <c r="Y1958" s="135">
        <v>710</v>
      </c>
      <c r="Z1958" s="135">
        <v>910</v>
      </c>
      <c r="AA1958" s="135">
        <v>14.5</v>
      </c>
      <c r="AB1958" s="139">
        <v>17</v>
      </c>
    </row>
    <row r="1959" spans="1:28" ht="15.75" customHeight="1">
      <c r="A1959"/>
      <c r="B1959" s="93"/>
      <c r="C1959" s="162"/>
      <c r="D1959" s="90" t="s">
        <v>101</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121</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123</v>
      </c>
      <c r="D1961" s="112" t="s">
        <v>100</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101</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121</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124</v>
      </c>
      <c r="D1964" s="90" t="s">
        <v>100</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101</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121</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120</v>
      </c>
      <c r="D1967" s="91" t="s">
        <v>100</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101</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121</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122</v>
      </c>
      <c r="D1970" s="90" t="s">
        <v>100</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101</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121</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123</v>
      </c>
      <c r="D1973" s="112" t="s">
        <v>100</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273</v>
      </c>
      <c r="V1973" s="302"/>
      <c r="W1973" s="138">
        <v>490</v>
      </c>
      <c r="X1973" s="135">
        <v>590</v>
      </c>
      <c r="Y1973" s="135">
        <v>430</v>
      </c>
      <c r="Z1973" s="135">
        <v>590</v>
      </c>
      <c r="AA1973" s="137">
        <v>6.3</v>
      </c>
      <c r="AB1973" s="148">
        <v>6.3</v>
      </c>
    </row>
    <row r="1974" spans="1:28" ht="15.75" customHeight="1">
      <c r="A1974"/>
      <c r="B1974" s="93"/>
      <c r="C1974" s="162"/>
      <c r="D1974" s="90" t="s">
        <v>101</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121</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124</v>
      </c>
      <c r="D1976" s="90" t="s">
        <v>100</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273</v>
      </c>
      <c r="V1976" s="300"/>
      <c r="W1976" s="147">
        <v>222</v>
      </c>
      <c r="X1976" s="88">
        <v>340</v>
      </c>
      <c r="Y1976" s="88">
        <v>155</v>
      </c>
      <c r="Z1976" s="88">
        <v>315</v>
      </c>
      <c r="AA1976" s="148">
        <v>15</v>
      </c>
      <c r="AB1976" s="139">
        <v>15</v>
      </c>
    </row>
    <row r="1977" spans="1:28" ht="15.75" customHeight="1">
      <c r="A1977"/>
      <c r="B1977" s="93"/>
      <c r="C1977" s="162"/>
      <c r="D1977" s="90" t="s">
        <v>101</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121</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120</v>
      </c>
      <c r="D1979" s="91" t="s">
        <v>100</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273</v>
      </c>
      <c r="V1979" s="300"/>
      <c r="W1979" s="147">
        <v>645</v>
      </c>
      <c r="X1979" s="88">
        <v>790</v>
      </c>
      <c r="Y1979" s="88">
        <v>670</v>
      </c>
      <c r="Z1979" s="88">
        <v>830</v>
      </c>
      <c r="AA1979" s="88">
        <v>8.6999999999999993</v>
      </c>
      <c r="AB1979" s="148">
        <v>10</v>
      </c>
    </row>
    <row r="1980" spans="1:28" ht="15.75" customHeight="1">
      <c r="A1980"/>
      <c r="B1980" s="93"/>
      <c r="C1980" s="162"/>
      <c r="D1980" s="90" t="s">
        <v>101</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121</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122</v>
      </c>
      <c r="D1982" s="90" t="s">
        <v>100</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273</v>
      </c>
      <c r="V1982" s="300"/>
      <c r="W1982" s="135">
        <v>850</v>
      </c>
      <c r="X1982" s="135">
        <v>970</v>
      </c>
      <c r="Y1982" s="135">
        <v>710</v>
      </c>
      <c r="Z1982" s="135">
        <v>910</v>
      </c>
      <c r="AA1982" s="135">
        <v>14.5</v>
      </c>
      <c r="AB1982" s="139">
        <v>17</v>
      </c>
    </row>
    <row r="1983" spans="1:28" ht="15.75" customHeight="1">
      <c r="A1983"/>
      <c r="B1983" s="93"/>
      <c r="C1983" s="162"/>
      <c r="D1983" s="90" t="s">
        <v>101</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121</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123</v>
      </c>
      <c r="D1985" s="112" t="s">
        <v>100</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275</v>
      </c>
      <c r="V1985" s="302"/>
      <c r="W1985" s="138">
        <v>490</v>
      </c>
      <c r="X1985" s="135">
        <v>590</v>
      </c>
      <c r="Y1985" s="135">
        <v>430</v>
      </c>
      <c r="Z1985" s="135">
        <v>590</v>
      </c>
      <c r="AA1985" s="137">
        <v>6.3</v>
      </c>
      <c r="AB1985" s="148">
        <v>6.3</v>
      </c>
    </row>
    <row r="1986" spans="1:28" ht="15.75" customHeight="1">
      <c r="A1986"/>
      <c r="B1986" s="93"/>
      <c r="C1986" s="162"/>
      <c r="D1986" s="90" t="s">
        <v>101</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121</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124</v>
      </c>
      <c r="D1988" s="90" t="s">
        <v>100</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275</v>
      </c>
      <c r="V1988" s="300"/>
      <c r="W1988" s="147">
        <v>222</v>
      </c>
      <c r="X1988" s="88">
        <v>340</v>
      </c>
      <c r="Y1988" s="88">
        <v>155</v>
      </c>
      <c r="Z1988" s="88">
        <v>315</v>
      </c>
      <c r="AA1988" s="148">
        <v>15</v>
      </c>
      <c r="AB1988" s="139">
        <v>15</v>
      </c>
    </row>
    <row r="1989" spans="1:28" ht="15.75" customHeight="1">
      <c r="A1989"/>
      <c r="B1989" s="93"/>
      <c r="C1989" s="162"/>
      <c r="D1989" s="90" t="s">
        <v>101</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121</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120</v>
      </c>
      <c r="D1991" s="91" t="s">
        <v>100</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275</v>
      </c>
      <c r="V1991" s="300"/>
      <c r="W1991" s="147">
        <v>645</v>
      </c>
      <c r="X1991" s="88">
        <v>790</v>
      </c>
      <c r="Y1991" s="88">
        <v>670</v>
      </c>
      <c r="Z1991" s="88">
        <v>830</v>
      </c>
      <c r="AA1991" s="88">
        <v>8.6999999999999993</v>
      </c>
      <c r="AB1991" s="148">
        <v>10</v>
      </c>
    </row>
    <row r="1992" spans="1:28" ht="15.75" customHeight="1">
      <c r="A1992"/>
      <c r="B1992" s="93"/>
      <c r="C1992" s="162"/>
      <c r="D1992" s="90" t="s">
        <v>101</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121</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122</v>
      </c>
      <c r="D1994" s="90" t="s">
        <v>100</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275</v>
      </c>
      <c r="V1994" s="300"/>
      <c r="W1994" s="135">
        <v>850</v>
      </c>
      <c r="X1994" s="135">
        <v>970</v>
      </c>
      <c r="Y1994" s="135">
        <v>710</v>
      </c>
      <c r="Z1994" s="135">
        <v>910</v>
      </c>
      <c r="AA1994" s="135">
        <v>14.5</v>
      </c>
      <c r="AB1994" s="139">
        <v>17</v>
      </c>
    </row>
    <row r="1995" spans="1:28" ht="15.75" customHeight="1">
      <c r="A1995"/>
      <c r="B1995" s="93"/>
      <c r="C1995" s="162"/>
      <c r="D1995" s="90" t="s">
        <v>101</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121</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123</v>
      </c>
      <c r="D1997" s="112" t="s">
        <v>100</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277</v>
      </c>
      <c r="V1997" s="302"/>
      <c r="W1997" s="138">
        <v>490</v>
      </c>
      <c r="X1997" s="135">
        <v>590</v>
      </c>
      <c r="Y1997" s="135">
        <v>430</v>
      </c>
      <c r="Z1997" s="135">
        <v>590</v>
      </c>
      <c r="AA1997" s="137">
        <v>6.3</v>
      </c>
      <c r="AB1997" s="148">
        <v>6.3</v>
      </c>
    </row>
    <row r="1998" spans="1:28" ht="15.75" customHeight="1">
      <c r="A1998"/>
      <c r="B1998" s="93"/>
      <c r="C1998" s="162"/>
      <c r="D1998" s="90" t="s">
        <v>101</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121</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124</v>
      </c>
      <c r="D2000" s="90" t="s">
        <v>100</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277</v>
      </c>
      <c r="V2000" s="300"/>
      <c r="W2000" s="147">
        <v>222</v>
      </c>
      <c r="X2000" s="88">
        <v>340</v>
      </c>
      <c r="Y2000" s="88">
        <v>155</v>
      </c>
      <c r="Z2000" s="88">
        <v>315</v>
      </c>
      <c r="AA2000" s="148">
        <v>15</v>
      </c>
      <c r="AB2000" s="139">
        <v>15</v>
      </c>
    </row>
    <row r="2001" spans="1:28" ht="15.75" customHeight="1">
      <c r="A2001"/>
      <c r="B2001" s="93"/>
      <c r="C2001" s="162"/>
      <c r="D2001" s="90" t="s">
        <v>101</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121</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120</v>
      </c>
      <c r="D2003" s="91" t="s">
        <v>100</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277</v>
      </c>
      <c r="V2003" s="300"/>
      <c r="W2003" s="147">
        <v>645</v>
      </c>
      <c r="X2003" s="88">
        <v>790</v>
      </c>
      <c r="Y2003" s="88">
        <v>670</v>
      </c>
      <c r="Z2003" s="88">
        <v>830</v>
      </c>
      <c r="AA2003" s="88">
        <v>8.6999999999999993</v>
      </c>
      <c r="AB2003" s="148">
        <v>10</v>
      </c>
    </row>
    <row r="2004" spans="1:28" ht="15.75" customHeight="1">
      <c r="A2004"/>
      <c r="B2004" s="93"/>
      <c r="C2004" s="162"/>
      <c r="D2004" s="90" t="s">
        <v>101</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121</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122</v>
      </c>
      <c r="D2006" s="90" t="s">
        <v>100</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277</v>
      </c>
      <c r="V2006" s="300"/>
      <c r="W2006" s="135">
        <v>850</v>
      </c>
      <c r="X2006" s="135">
        <v>970</v>
      </c>
      <c r="Y2006" s="135">
        <v>710</v>
      </c>
      <c r="Z2006" s="135">
        <v>910</v>
      </c>
      <c r="AA2006" s="135">
        <v>14.5</v>
      </c>
      <c r="AB2006" s="139">
        <v>17</v>
      </c>
    </row>
    <row r="2007" spans="1:28" ht="15.75" customHeight="1">
      <c r="A2007"/>
      <c r="B2007" s="93"/>
      <c r="C2007" s="162"/>
      <c r="D2007" s="90" t="s">
        <v>101</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121</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123</v>
      </c>
      <c r="D2009" s="112" t="s">
        <v>100</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278</v>
      </c>
      <c r="V2009" s="302"/>
      <c r="W2009" s="138">
        <v>490</v>
      </c>
      <c r="X2009" s="135">
        <v>590</v>
      </c>
      <c r="Y2009" s="135">
        <v>430</v>
      </c>
      <c r="Z2009" s="135">
        <v>590</v>
      </c>
      <c r="AA2009" s="137">
        <v>6.3</v>
      </c>
      <c r="AB2009" s="148">
        <v>6.3</v>
      </c>
    </row>
    <row r="2010" spans="1:28" ht="15.75" customHeight="1">
      <c r="A2010"/>
      <c r="B2010" s="93"/>
      <c r="C2010" s="162"/>
      <c r="D2010" s="90" t="s">
        <v>101</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121</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124</v>
      </c>
      <c r="D2012" s="90" t="s">
        <v>100</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278</v>
      </c>
      <c r="V2012" s="300"/>
      <c r="W2012" s="147">
        <v>222</v>
      </c>
      <c r="X2012" s="88">
        <v>340</v>
      </c>
      <c r="Y2012" s="88">
        <v>155</v>
      </c>
      <c r="Z2012" s="88">
        <v>315</v>
      </c>
      <c r="AA2012" s="148">
        <v>15</v>
      </c>
      <c r="AB2012" s="139">
        <v>15</v>
      </c>
    </row>
    <row r="2013" spans="1:28" ht="15.75" customHeight="1">
      <c r="A2013"/>
      <c r="B2013" s="93"/>
      <c r="C2013" s="162"/>
      <c r="D2013" s="90" t="s">
        <v>101</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121</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120</v>
      </c>
      <c r="D2015" s="91" t="s">
        <v>100</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278</v>
      </c>
      <c r="V2015" s="300"/>
      <c r="W2015" s="147">
        <v>645</v>
      </c>
      <c r="X2015" s="88">
        <v>790</v>
      </c>
      <c r="Y2015" s="88">
        <v>670</v>
      </c>
      <c r="Z2015" s="88">
        <v>830</v>
      </c>
      <c r="AA2015" s="88">
        <v>8.6999999999999993</v>
      </c>
      <c r="AB2015" s="148">
        <v>10</v>
      </c>
    </row>
    <row r="2016" spans="1:28" ht="15.75" customHeight="1">
      <c r="A2016"/>
      <c r="B2016" s="93"/>
      <c r="C2016" s="162"/>
      <c r="D2016" s="90" t="s">
        <v>101</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121</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122</v>
      </c>
      <c r="D2018" s="90" t="s">
        <v>100</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278</v>
      </c>
      <c r="V2018" s="300"/>
      <c r="W2018" s="135">
        <v>850</v>
      </c>
      <c r="X2018" s="135">
        <v>970</v>
      </c>
      <c r="Y2018" s="135">
        <v>710</v>
      </c>
      <c r="Z2018" s="135">
        <v>910</v>
      </c>
      <c r="AA2018" s="135">
        <v>14.5</v>
      </c>
      <c r="AB2018" s="139">
        <v>17</v>
      </c>
    </row>
    <row r="2019" spans="1:28" ht="15.75" customHeight="1">
      <c r="A2019"/>
      <c r="B2019" s="93"/>
      <c r="C2019" s="162"/>
      <c r="D2019" s="90" t="s">
        <v>101</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121</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120</v>
      </c>
      <c r="D2021" s="91" t="s">
        <v>100</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129</v>
      </c>
      <c r="U2021" s="235" t="s">
        <v>280</v>
      </c>
      <c r="V2021" s="300"/>
      <c r="W2021" s="147">
        <v>645</v>
      </c>
      <c r="X2021" s="88">
        <v>790</v>
      </c>
      <c r="Y2021" s="88">
        <v>670</v>
      </c>
      <c r="Z2021" s="88">
        <v>830</v>
      </c>
      <c r="AA2021" s="88">
        <v>8.6999999999999993</v>
      </c>
      <c r="AB2021" s="148">
        <v>10</v>
      </c>
    </row>
    <row r="2022" spans="1:28" ht="15.75" customHeight="1">
      <c r="A2022"/>
      <c r="B2022" s="93"/>
      <c r="C2022" s="162"/>
      <c r="D2022" s="90" t="s">
        <v>101</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121</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122</v>
      </c>
      <c r="D2024" s="90" t="s">
        <v>100</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129</v>
      </c>
      <c r="U2024" s="235" t="s">
        <v>280</v>
      </c>
      <c r="V2024" s="300"/>
      <c r="W2024" s="135">
        <v>850</v>
      </c>
      <c r="X2024" s="135">
        <v>970</v>
      </c>
      <c r="Y2024" s="135">
        <v>710</v>
      </c>
      <c r="Z2024" s="135">
        <v>910</v>
      </c>
      <c r="AA2024" s="135">
        <v>14.5</v>
      </c>
      <c r="AB2024" s="139">
        <v>17</v>
      </c>
    </row>
    <row r="2025" spans="1:28" ht="15.75" customHeight="1">
      <c r="A2025"/>
      <c r="B2025" s="93"/>
      <c r="C2025" s="162"/>
      <c r="D2025" s="90" t="s">
        <v>101</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121</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123</v>
      </c>
      <c r="D2027" s="112" t="s">
        <v>100</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129</v>
      </c>
      <c r="U2027" s="236" t="s">
        <v>280</v>
      </c>
      <c r="V2027" s="302"/>
      <c r="W2027" s="138">
        <v>490</v>
      </c>
      <c r="X2027" s="135">
        <v>590</v>
      </c>
      <c r="Y2027" s="135">
        <v>430</v>
      </c>
      <c r="Z2027" s="135">
        <v>590</v>
      </c>
      <c r="AA2027" s="137">
        <v>6.3</v>
      </c>
      <c r="AB2027" s="148">
        <v>6.3</v>
      </c>
    </row>
    <row r="2028" spans="1:28" ht="15.75" customHeight="1">
      <c r="A2028"/>
      <c r="B2028" s="93"/>
      <c r="C2028" s="162"/>
      <c r="D2028" s="90" t="s">
        <v>101</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121</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124</v>
      </c>
      <c r="D2030" s="90" t="s">
        <v>100</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129</v>
      </c>
      <c r="U2030" s="235" t="s">
        <v>280</v>
      </c>
      <c r="V2030" s="300"/>
      <c r="W2030" s="147">
        <v>222</v>
      </c>
      <c r="X2030" s="88">
        <v>340</v>
      </c>
      <c r="Y2030" s="88">
        <v>155</v>
      </c>
      <c r="Z2030" s="88">
        <v>315</v>
      </c>
      <c r="AA2030" s="148">
        <v>15</v>
      </c>
      <c r="AB2030" s="139">
        <v>15</v>
      </c>
    </row>
    <row r="2031" spans="1:28" ht="15.75" customHeight="1">
      <c r="A2031"/>
      <c r="B2031" s="93"/>
      <c r="C2031" s="162"/>
      <c r="D2031" s="90" t="s">
        <v>101</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121</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120</v>
      </c>
      <c r="D2033" s="112" t="s">
        <v>100</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284</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101</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121</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122</v>
      </c>
      <c r="D2036" s="90" t="s">
        <v>100</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284</v>
      </c>
      <c r="V2036" s="300"/>
      <c r="W2036" s="135">
        <v>850</v>
      </c>
      <c r="X2036" s="135">
        <v>970</v>
      </c>
      <c r="Y2036" s="135">
        <v>710</v>
      </c>
      <c r="Z2036" s="135">
        <v>910</v>
      </c>
      <c r="AA2036" s="135">
        <v>14.5</v>
      </c>
      <c r="AB2036" s="139">
        <v>17</v>
      </c>
    </row>
    <row r="2037" spans="1:28" s="56" customFormat="1" ht="15.75" customHeight="1">
      <c r="A2037" s="395"/>
      <c r="B2037" s="93"/>
      <c r="C2037" s="162"/>
      <c r="D2037" s="90" t="s">
        <v>101</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121</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123</v>
      </c>
      <c r="D2039" s="30" t="s">
        <v>100</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284</v>
      </c>
      <c r="V2039" s="300"/>
      <c r="W2039" s="138">
        <v>490</v>
      </c>
      <c r="X2039" s="135">
        <v>590</v>
      </c>
      <c r="Y2039" s="135">
        <v>430</v>
      </c>
      <c r="Z2039" s="135">
        <v>590</v>
      </c>
      <c r="AA2039" s="137">
        <v>6.3</v>
      </c>
      <c r="AB2039" s="148">
        <v>6.3</v>
      </c>
    </row>
    <row r="2040" spans="1:28" s="56" customFormat="1" ht="15.75" customHeight="1">
      <c r="A2040" s="395"/>
      <c r="B2040" s="93"/>
      <c r="C2040" s="162"/>
      <c r="D2040" s="30" t="s">
        <v>101</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121</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124</v>
      </c>
      <c r="D2042" s="30" t="s">
        <v>100</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284</v>
      </c>
      <c r="V2042" s="300"/>
      <c r="W2042" s="147">
        <v>222</v>
      </c>
      <c r="X2042" s="88">
        <v>340</v>
      </c>
      <c r="Y2042" s="88">
        <v>155</v>
      </c>
      <c r="Z2042" s="88">
        <v>315</v>
      </c>
      <c r="AA2042" s="148">
        <v>15</v>
      </c>
      <c r="AB2042" s="139">
        <v>15</v>
      </c>
    </row>
    <row r="2043" spans="1:28" s="56" customFormat="1" ht="15.75" customHeight="1">
      <c r="A2043" s="395"/>
      <c r="B2043" s="93"/>
      <c r="C2043" s="162"/>
      <c r="D2043" s="30" t="s">
        <v>101</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121</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120</v>
      </c>
      <c r="D2045" s="402" t="s">
        <v>100</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287</v>
      </c>
      <c r="V2045" s="302"/>
      <c r="W2045" s="391">
        <v>645</v>
      </c>
      <c r="X2045" s="392">
        <v>790</v>
      </c>
      <c r="Y2045" s="392">
        <v>670</v>
      </c>
      <c r="Z2045" s="392">
        <v>830</v>
      </c>
      <c r="AA2045" s="392">
        <v>8.6999999999999993</v>
      </c>
      <c r="AB2045" s="407">
        <v>10</v>
      </c>
    </row>
    <row r="2046" spans="1:28" ht="15.75" customHeight="1">
      <c r="A2046" s="395"/>
      <c r="B2046" s="93"/>
      <c r="C2046" s="162"/>
      <c r="D2046" s="30" t="s">
        <v>101</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121</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122</v>
      </c>
      <c r="D2048" s="30" t="s">
        <v>100</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287</v>
      </c>
      <c r="V2048" s="300"/>
      <c r="W2048" s="135">
        <v>850</v>
      </c>
      <c r="X2048" s="135">
        <v>970</v>
      </c>
      <c r="Y2048" s="135">
        <v>710</v>
      </c>
      <c r="Z2048" s="135">
        <v>910</v>
      </c>
      <c r="AA2048" s="135">
        <v>14.5</v>
      </c>
      <c r="AB2048" s="409">
        <v>17</v>
      </c>
    </row>
    <row r="2049" spans="1:28" ht="15.75" customHeight="1">
      <c r="A2049" s="395"/>
      <c r="B2049" s="93"/>
      <c r="C2049" s="162"/>
      <c r="D2049" s="30" t="s">
        <v>101</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121</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123</v>
      </c>
      <c r="D2051" s="30" t="s">
        <v>100</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287</v>
      </c>
      <c r="V2051" s="238"/>
      <c r="W2051" s="138">
        <v>490</v>
      </c>
      <c r="X2051" s="135">
        <v>590</v>
      </c>
      <c r="Y2051" s="135">
        <v>430</v>
      </c>
      <c r="Z2051" s="135">
        <v>590</v>
      </c>
      <c r="AA2051" s="137">
        <v>6.3</v>
      </c>
      <c r="AB2051" s="408">
        <v>6.3</v>
      </c>
    </row>
    <row r="2052" spans="1:28" ht="15.75" customHeight="1">
      <c r="A2052" s="395"/>
      <c r="B2052" s="93"/>
      <c r="C2052" s="162"/>
      <c r="D2052" s="30" t="s">
        <v>101</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121</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124</v>
      </c>
      <c r="D2054" s="30" t="s">
        <v>100</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287</v>
      </c>
      <c r="V2054" s="300"/>
      <c r="W2054" s="147">
        <v>222</v>
      </c>
      <c r="X2054" s="88">
        <v>340</v>
      </c>
      <c r="Y2054" s="88">
        <v>155</v>
      </c>
      <c r="Z2054" s="88">
        <v>315</v>
      </c>
      <c r="AA2054" s="148">
        <v>15</v>
      </c>
      <c r="AB2054" s="409">
        <v>15</v>
      </c>
    </row>
    <row r="2055" spans="1:28" ht="15.75" customHeight="1">
      <c r="A2055" s="395"/>
      <c r="B2055" s="93"/>
      <c r="C2055" s="162"/>
      <c r="D2055" s="30" t="s">
        <v>101</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121</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120</v>
      </c>
      <c r="D2057" s="402" t="s">
        <v>100</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290</v>
      </c>
      <c r="V2057" s="302"/>
      <c r="W2057" s="391">
        <v>645</v>
      </c>
      <c r="X2057" s="392">
        <v>790</v>
      </c>
      <c r="Y2057" s="392">
        <v>670</v>
      </c>
      <c r="Z2057" s="392">
        <v>830</v>
      </c>
      <c r="AA2057" s="392">
        <v>8.6999999999999993</v>
      </c>
      <c r="AB2057" s="407">
        <v>10</v>
      </c>
    </row>
    <row r="2058" spans="1:28" ht="15.75" customHeight="1">
      <c r="A2058" s="395"/>
      <c r="B2058" s="93"/>
      <c r="C2058" s="162"/>
      <c r="D2058" s="30" t="s">
        <v>101</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121</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122</v>
      </c>
      <c r="D2060" s="30" t="s">
        <v>100</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290</v>
      </c>
      <c r="V2060" s="300"/>
      <c r="W2060" s="135">
        <v>850</v>
      </c>
      <c r="X2060" s="135">
        <v>970</v>
      </c>
      <c r="Y2060" s="135">
        <v>710</v>
      </c>
      <c r="Z2060" s="135">
        <v>910</v>
      </c>
      <c r="AA2060" s="135">
        <v>14.5</v>
      </c>
      <c r="AB2060" s="409">
        <v>17</v>
      </c>
    </row>
    <row r="2061" spans="1:28" ht="15.75" customHeight="1">
      <c r="A2061" s="395"/>
      <c r="B2061" s="93"/>
      <c r="C2061" s="162"/>
      <c r="D2061" s="30" t="s">
        <v>101</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121</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123</v>
      </c>
      <c r="D2063" s="30" t="s">
        <v>100</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290</v>
      </c>
      <c r="V2063" s="300"/>
      <c r="W2063" s="138">
        <v>490</v>
      </c>
      <c r="X2063" s="135">
        <v>590</v>
      </c>
      <c r="Y2063" s="135">
        <v>430</v>
      </c>
      <c r="Z2063" s="135">
        <v>590</v>
      </c>
      <c r="AA2063" s="137">
        <v>6.3</v>
      </c>
      <c r="AB2063" s="408">
        <v>6.3</v>
      </c>
    </row>
    <row r="2064" spans="1:28" ht="15.75" customHeight="1">
      <c r="A2064" s="395"/>
      <c r="B2064" s="93"/>
      <c r="C2064" s="162"/>
      <c r="D2064" s="30" t="s">
        <v>101</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121</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124</v>
      </c>
      <c r="D2066" s="30" t="s">
        <v>100</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290</v>
      </c>
      <c r="V2066" s="300"/>
      <c r="W2066" s="147">
        <v>222</v>
      </c>
      <c r="X2066" s="88">
        <v>340</v>
      </c>
      <c r="Y2066" s="88">
        <v>155</v>
      </c>
      <c r="Z2066" s="88">
        <v>315</v>
      </c>
      <c r="AA2066" s="148">
        <v>15</v>
      </c>
      <c r="AB2066" s="409">
        <v>15</v>
      </c>
    </row>
    <row r="2067" spans="1:28" ht="15.75" customHeight="1">
      <c r="A2067" s="395"/>
      <c r="B2067" s="93"/>
      <c r="C2067" s="162"/>
      <c r="D2067" s="30" t="s">
        <v>101</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121</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120</v>
      </c>
      <c r="D2069" s="402" t="s">
        <v>100</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291</v>
      </c>
      <c r="U2069" s="379" t="s">
        <v>293</v>
      </c>
      <c r="V2069" s="302"/>
      <c r="W2069" s="391">
        <v>645</v>
      </c>
      <c r="X2069" s="392">
        <v>790</v>
      </c>
      <c r="Y2069" s="392">
        <v>670</v>
      </c>
      <c r="Z2069" s="392">
        <v>830</v>
      </c>
      <c r="AA2069" s="392">
        <v>8.6999999999999993</v>
      </c>
      <c r="AB2069" s="407">
        <v>10</v>
      </c>
    </row>
    <row r="2070" spans="1:28" ht="15.75" customHeight="1">
      <c r="A2070" s="395"/>
      <c r="B2070" s="93"/>
      <c r="C2070" s="162"/>
      <c r="D2070" s="30" t="s">
        <v>101</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121</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122</v>
      </c>
      <c r="D2072" s="30" t="s">
        <v>100</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291</v>
      </c>
      <c r="U2072" s="249" t="s">
        <v>293</v>
      </c>
      <c r="V2072" s="300"/>
      <c r="W2072" s="135">
        <v>850</v>
      </c>
      <c r="X2072" s="135">
        <v>970</v>
      </c>
      <c r="Y2072" s="135">
        <v>710</v>
      </c>
      <c r="Z2072" s="135">
        <v>910</v>
      </c>
      <c r="AA2072" s="135">
        <v>14.5</v>
      </c>
      <c r="AB2072" s="409">
        <v>17</v>
      </c>
    </row>
    <row r="2073" spans="1:28" ht="15.75" customHeight="1">
      <c r="A2073" s="395"/>
      <c r="B2073" s="93"/>
      <c r="C2073" s="162"/>
      <c r="D2073" s="30" t="s">
        <v>101</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121</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123</v>
      </c>
      <c r="D2075" s="30" t="s">
        <v>100</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291</v>
      </c>
      <c r="U2075" s="249" t="s">
        <v>293</v>
      </c>
      <c r="V2075" s="238"/>
      <c r="W2075" s="138">
        <v>490</v>
      </c>
      <c r="X2075" s="135">
        <v>590</v>
      </c>
      <c r="Y2075" s="135">
        <v>430</v>
      </c>
      <c r="Z2075" s="135">
        <v>590</v>
      </c>
      <c r="AA2075" s="137">
        <v>6.3</v>
      </c>
      <c r="AB2075" s="408">
        <v>6.3</v>
      </c>
    </row>
    <row r="2076" spans="1:28" ht="15.75" customHeight="1">
      <c r="A2076" s="395"/>
      <c r="B2076" s="93"/>
      <c r="C2076" s="162"/>
      <c r="D2076" s="30" t="s">
        <v>101</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121</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124</v>
      </c>
      <c r="D2078" s="30" t="s">
        <v>100</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291</v>
      </c>
      <c r="U2078" s="249" t="s">
        <v>293</v>
      </c>
      <c r="V2078" s="300"/>
      <c r="W2078" s="147">
        <v>222</v>
      </c>
      <c r="X2078" s="88">
        <v>340</v>
      </c>
      <c r="Y2078" s="88">
        <v>155</v>
      </c>
      <c r="Z2078" s="88">
        <v>315</v>
      </c>
      <c r="AA2078" s="148">
        <v>15</v>
      </c>
      <c r="AB2078" s="409">
        <v>15</v>
      </c>
    </row>
    <row r="2079" spans="1:28" ht="15.75" customHeight="1">
      <c r="A2079" s="395"/>
      <c r="B2079" s="93"/>
      <c r="C2079" s="162"/>
      <c r="D2079" s="30" t="s">
        <v>101</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121</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120</v>
      </c>
      <c r="D2081" s="402" t="s">
        <v>100</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101</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121</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122</v>
      </c>
      <c r="D2084" s="30" t="s">
        <v>100</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101</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121</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123</v>
      </c>
      <c r="D2087" s="30" t="s">
        <v>100</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101</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121</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124</v>
      </c>
      <c r="D2090" s="30" t="s">
        <v>100</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101</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121</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120</v>
      </c>
      <c r="D2093" s="402" t="s">
        <v>100</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295</v>
      </c>
      <c r="V2093" s="302"/>
      <c r="W2093" s="391">
        <v>645</v>
      </c>
      <c r="X2093" s="392">
        <v>790</v>
      </c>
      <c r="Y2093" s="392">
        <v>670</v>
      </c>
      <c r="Z2093" s="392">
        <v>830</v>
      </c>
      <c r="AA2093" s="392">
        <v>8.6999999999999993</v>
      </c>
      <c r="AB2093" s="407">
        <v>10</v>
      </c>
    </row>
    <row r="2094" spans="1:28" ht="15.75" customHeight="1">
      <c r="A2094" s="395"/>
      <c r="B2094" s="93"/>
      <c r="C2094" s="162"/>
      <c r="D2094" s="30" t="s">
        <v>101</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121</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122</v>
      </c>
      <c r="D2096" s="30" t="s">
        <v>100</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295</v>
      </c>
      <c r="V2096" s="300"/>
      <c r="W2096" s="135">
        <v>850</v>
      </c>
      <c r="X2096" s="135">
        <v>970</v>
      </c>
      <c r="Y2096" s="135">
        <v>710</v>
      </c>
      <c r="Z2096" s="135">
        <v>910</v>
      </c>
      <c r="AA2096" s="135">
        <v>14.5</v>
      </c>
      <c r="AB2096" s="409">
        <v>17</v>
      </c>
    </row>
    <row r="2097" spans="1:28" ht="15.75" customHeight="1">
      <c r="A2097" s="395"/>
      <c r="B2097" s="93"/>
      <c r="C2097" s="162"/>
      <c r="D2097" s="30" t="s">
        <v>101</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121</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123</v>
      </c>
      <c r="D2099" s="30" t="s">
        <v>100</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295</v>
      </c>
      <c r="V2099" s="238"/>
      <c r="W2099" s="138">
        <v>490</v>
      </c>
      <c r="X2099" s="135">
        <v>590</v>
      </c>
      <c r="Y2099" s="135">
        <v>430</v>
      </c>
      <c r="Z2099" s="135">
        <v>590</v>
      </c>
      <c r="AA2099" s="137">
        <v>6.3</v>
      </c>
      <c r="AB2099" s="408">
        <v>6.3</v>
      </c>
    </row>
    <row r="2100" spans="1:28" ht="15.75" customHeight="1">
      <c r="A2100" s="395"/>
      <c r="B2100" s="93"/>
      <c r="C2100" s="162"/>
      <c r="D2100" s="30" t="s">
        <v>101</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121</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124</v>
      </c>
      <c r="D2102" s="30" t="s">
        <v>100</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295</v>
      </c>
      <c r="V2102" s="300"/>
      <c r="W2102" s="147">
        <v>222</v>
      </c>
      <c r="X2102" s="88">
        <v>340</v>
      </c>
      <c r="Y2102" s="88">
        <v>155</v>
      </c>
      <c r="Z2102" s="88">
        <v>315</v>
      </c>
      <c r="AA2102" s="148">
        <v>15</v>
      </c>
      <c r="AB2102" s="409">
        <v>15</v>
      </c>
    </row>
    <row r="2103" spans="1:28" ht="15.75" customHeight="1">
      <c r="A2103" s="395"/>
      <c r="B2103" s="93"/>
      <c r="C2103" s="162"/>
      <c r="D2103" s="30" t="s">
        <v>101</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121</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123</v>
      </c>
      <c r="D2105" s="91" t="s">
        <v>100</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298</v>
      </c>
      <c r="V2105" s="302"/>
      <c r="W2105" s="138">
        <v>490</v>
      </c>
      <c r="X2105" s="135">
        <v>590</v>
      </c>
      <c r="Y2105" s="135">
        <v>430</v>
      </c>
      <c r="Z2105" s="135">
        <v>590</v>
      </c>
      <c r="AA2105" s="137">
        <v>6.3</v>
      </c>
      <c r="AB2105" s="148">
        <v>6.3</v>
      </c>
    </row>
    <row r="2106" spans="1:28" ht="15.75" customHeight="1">
      <c r="A2106"/>
      <c r="B2106" s="93"/>
      <c r="C2106" s="162"/>
      <c r="D2106" s="90" t="s">
        <v>101</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121</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124</v>
      </c>
      <c r="D2108" s="90" t="s">
        <v>100</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298</v>
      </c>
      <c r="V2108" s="300"/>
      <c r="W2108" s="147">
        <v>222</v>
      </c>
      <c r="X2108" s="88">
        <v>340</v>
      </c>
      <c r="Y2108" s="88">
        <v>155</v>
      </c>
      <c r="Z2108" s="88">
        <v>315</v>
      </c>
      <c r="AA2108" s="148">
        <v>15</v>
      </c>
      <c r="AB2108" s="139">
        <v>15</v>
      </c>
    </row>
    <row r="2109" spans="1:28" ht="15.75" customHeight="1">
      <c r="A2109"/>
      <c r="B2109" s="93"/>
      <c r="C2109" s="162"/>
      <c r="D2109" s="90" t="s">
        <v>101</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121</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120</v>
      </c>
      <c r="D2111" s="91" t="s">
        <v>100</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298</v>
      </c>
      <c r="V2111" s="300"/>
      <c r="W2111" s="147">
        <v>645</v>
      </c>
      <c r="X2111" s="88">
        <v>790</v>
      </c>
      <c r="Y2111" s="88">
        <v>670</v>
      </c>
      <c r="Z2111" s="88">
        <v>830</v>
      </c>
      <c r="AA2111" s="88">
        <v>8.6999999999999993</v>
      </c>
      <c r="AB2111" s="148">
        <v>10</v>
      </c>
    </row>
    <row r="2112" spans="1:28" ht="15.75" customHeight="1">
      <c r="A2112"/>
      <c r="B2112" s="93"/>
      <c r="C2112" s="162"/>
      <c r="D2112" s="90" t="s">
        <v>101</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121</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122</v>
      </c>
      <c r="D2114" s="90" t="s">
        <v>100</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298</v>
      </c>
      <c r="V2114" s="300"/>
      <c r="W2114" s="135">
        <v>850</v>
      </c>
      <c r="X2114" s="135">
        <v>970</v>
      </c>
      <c r="Y2114" s="135">
        <v>710</v>
      </c>
      <c r="Z2114" s="135">
        <v>910</v>
      </c>
      <c r="AA2114" s="135">
        <v>14.5</v>
      </c>
      <c r="AB2114" s="139">
        <v>17</v>
      </c>
    </row>
    <row r="2115" spans="1:28" ht="15.75" customHeight="1">
      <c r="A2115"/>
      <c r="B2115" s="93"/>
      <c r="C2115" s="162"/>
      <c r="D2115" s="90" t="s">
        <v>101</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121</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123</v>
      </c>
      <c r="D2117" s="112" t="s">
        <v>100</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300</v>
      </c>
      <c r="V2117" s="302"/>
      <c r="W2117" s="138">
        <v>490</v>
      </c>
      <c r="X2117" s="135">
        <v>590</v>
      </c>
      <c r="Y2117" s="135">
        <v>430</v>
      </c>
      <c r="Z2117" s="135">
        <v>590</v>
      </c>
      <c r="AA2117" s="137">
        <v>6.3</v>
      </c>
      <c r="AB2117" s="148">
        <v>6.3</v>
      </c>
    </row>
    <row r="2118" spans="1:28" ht="15.75" customHeight="1">
      <c r="A2118"/>
      <c r="B2118" s="93"/>
      <c r="C2118" s="162"/>
      <c r="D2118" s="90" t="s">
        <v>101</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121</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124</v>
      </c>
      <c r="D2120" s="90" t="s">
        <v>100</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300</v>
      </c>
      <c r="V2120" s="302"/>
      <c r="W2120" s="147">
        <v>222</v>
      </c>
      <c r="X2120" s="88">
        <v>340</v>
      </c>
      <c r="Y2120" s="88">
        <v>155</v>
      </c>
      <c r="Z2120" s="88">
        <v>315</v>
      </c>
      <c r="AA2120" s="148">
        <v>15</v>
      </c>
      <c r="AB2120" s="139">
        <v>15</v>
      </c>
    </row>
    <row r="2121" spans="1:28" ht="15.75" customHeight="1">
      <c r="A2121"/>
      <c r="B2121" s="93"/>
      <c r="C2121" s="162"/>
      <c r="D2121" s="90" t="s">
        <v>101</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121</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120</v>
      </c>
      <c r="D2123" s="91" t="s">
        <v>100</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300</v>
      </c>
      <c r="V2123" s="302"/>
      <c r="W2123" s="147">
        <v>645</v>
      </c>
      <c r="X2123" s="88">
        <v>790</v>
      </c>
      <c r="Y2123" s="88">
        <v>670</v>
      </c>
      <c r="Z2123" s="88">
        <v>830</v>
      </c>
      <c r="AA2123" s="88">
        <v>8.6999999999999993</v>
      </c>
      <c r="AB2123" s="148">
        <v>10</v>
      </c>
    </row>
    <row r="2124" spans="1:28" ht="15.75" customHeight="1">
      <c r="A2124"/>
      <c r="B2124" s="93"/>
      <c r="C2124" s="162"/>
      <c r="D2124" s="90" t="s">
        <v>101</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121</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122</v>
      </c>
      <c r="D2126" s="90" t="s">
        <v>100</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300</v>
      </c>
      <c r="V2126" s="302"/>
      <c r="W2126" s="135">
        <v>850</v>
      </c>
      <c r="X2126" s="135">
        <v>970</v>
      </c>
      <c r="Y2126" s="135">
        <v>710</v>
      </c>
      <c r="Z2126" s="135">
        <v>910</v>
      </c>
      <c r="AA2126" s="135">
        <v>14.5</v>
      </c>
      <c r="AB2126" s="139">
        <v>17</v>
      </c>
    </row>
    <row r="2127" spans="1:28" ht="15.75" customHeight="1">
      <c r="A2127"/>
      <c r="B2127" s="93"/>
      <c r="C2127" s="162"/>
      <c r="D2127" s="90" t="s">
        <v>101</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121</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123</v>
      </c>
      <c r="D2129" s="112" t="s">
        <v>100</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302</v>
      </c>
      <c r="V2129" s="302"/>
      <c r="W2129" s="138">
        <v>490</v>
      </c>
      <c r="X2129" s="135">
        <v>590</v>
      </c>
      <c r="Y2129" s="135">
        <v>430</v>
      </c>
      <c r="Z2129" s="135">
        <v>590</v>
      </c>
      <c r="AA2129" s="137">
        <v>6.3</v>
      </c>
      <c r="AB2129" s="148">
        <v>6.3</v>
      </c>
    </row>
    <row r="2130" spans="1:28" ht="15.75" customHeight="1">
      <c r="A2130"/>
      <c r="B2130" s="93"/>
      <c r="C2130" s="162"/>
      <c r="D2130" s="90" t="s">
        <v>101</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121</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124</v>
      </c>
      <c r="D2132" s="90" t="s">
        <v>100</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302</v>
      </c>
      <c r="V2132" s="300"/>
      <c r="W2132" s="147">
        <v>222</v>
      </c>
      <c r="X2132" s="88">
        <v>340</v>
      </c>
      <c r="Y2132" s="88">
        <v>155</v>
      </c>
      <c r="Z2132" s="88">
        <v>315</v>
      </c>
      <c r="AA2132" s="148">
        <v>15</v>
      </c>
      <c r="AB2132" s="139">
        <v>15</v>
      </c>
    </row>
    <row r="2133" spans="1:28" ht="15.75" customHeight="1">
      <c r="A2133"/>
      <c r="B2133" s="93"/>
      <c r="C2133" s="162"/>
      <c r="D2133" s="90" t="s">
        <v>101</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121</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120</v>
      </c>
      <c r="D2135" s="91" t="s">
        <v>100</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302</v>
      </c>
      <c r="V2135" s="300"/>
      <c r="W2135" s="147">
        <v>645</v>
      </c>
      <c r="X2135" s="88">
        <v>790</v>
      </c>
      <c r="Y2135" s="88">
        <v>670</v>
      </c>
      <c r="Z2135" s="88">
        <v>830</v>
      </c>
      <c r="AA2135" s="88">
        <v>8.6999999999999993</v>
      </c>
      <c r="AB2135" s="148">
        <v>10</v>
      </c>
    </row>
    <row r="2136" spans="1:28" ht="15.75" customHeight="1">
      <c r="A2136"/>
      <c r="B2136" s="93"/>
      <c r="C2136" s="162"/>
      <c r="D2136" s="90" t="s">
        <v>101</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121</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122</v>
      </c>
      <c r="D2138" s="90" t="s">
        <v>100</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302</v>
      </c>
      <c r="V2138" s="300"/>
      <c r="W2138" s="135">
        <v>850</v>
      </c>
      <c r="X2138" s="135">
        <v>970</v>
      </c>
      <c r="Y2138" s="135">
        <v>710</v>
      </c>
      <c r="Z2138" s="135">
        <v>910</v>
      </c>
      <c r="AA2138" s="135">
        <v>14.5</v>
      </c>
      <c r="AB2138" s="139">
        <v>17</v>
      </c>
    </row>
    <row r="2139" spans="1:28" ht="15.75" customHeight="1">
      <c r="A2139"/>
      <c r="B2139" s="93"/>
      <c r="C2139" s="162"/>
      <c r="D2139" s="90" t="s">
        <v>101</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121</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123</v>
      </c>
      <c r="D2141" s="112" t="s">
        <v>100</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304</v>
      </c>
      <c r="V2141" s="302"/>
      <c r="W2141" s="138">
        <v>490</v>
      </c>
      <c r="X2141" s="135">
        <v>590</v>
      </c>
      <c r="Y2141" s="135">
        <v>430</v>
      </c>
      <c r="Z2141" s="135">
        <v>590</v>
      </c>
      <c r="AA2141" s="137">
        <v>6.3</v>
      </c>
      <c r="AB2141" s="148">
        <v>6.3</v>
      </c>
    </row>
    <row r="2142" spans="1:28" ht="15.75" customHeight="1">
      <c r="A2142"/>
      <c r="B2142" s="93"/>
      <c r="C2142" s="162"/>
      <c r="D2142" s="90" t="s">
        <v>101</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121</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124</v>
      </c>
      <c r="D2144" s="90" t="s">
        <v>100</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304</v>
      </c>
      <c r="V2144" s="300"/>
      <c r="W2144" s="147">
        <v>222</v>
      </c>
      <c r="X2144" s="88">
        <v>340</v>
      </c>
      <c r="Y2144" s="88">
        <v>155</v>
      </c>
      <c r="Z2144" s="88">
        <v>315</v>
      </c>
      <c r="AA2144" s="148">
        <v>15</v>
      </c>
      <c r="AB2144" s="139">
        <v>15</v>
      </c>
    </row>
    <row r="2145" spans="1:28" ht="15.75" customHeight="1">
      <c r="A2145"/>
      <c r="B2145" s="93"/>
      <c r="C2145" s="162"/>
      <c r="D2145" s="90" t="s">
        <v>101</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121</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120</v>
      </c>
      <c r="D2147" s="91" t="s">
        <v>100</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304</v>
      </c>
      <c r="V2147" s="300"/>
      <c r="W2147" s="147">
        <v>645</v>
      </c>
      <c r="X2147" s="88">
        <v>790</v>
      </c>
      <c r="Y2147" s="88">
        <v>670</v>
      </c>
      <c r="Z2147" s="88">
        <v>830</v>
      </c>
      <c r="AA2147" s="88">
        <v>8.6999999999999993</v>
      </c>
      <c r="AB2147" s="148">
        <v>10</v>
      </c>
    </row>
    <row r="2148" spans="1:28" ht="15.75" customHeight="1">
      <c r="A2148"/>
      <c r="B2148" s="93"/>
      <c r="C2148" s="162"/>
      <c r="D2148" s="90" t="s">
        <v>101</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121</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122</v>
      </c>
      <c r="D2150" s="90" t="s">
        <v>100</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304</v>
      </c>
      <c r="V2150" s="300"/>
      <c r="W2150" s="135">
        <v>850</v>
      </c>
      <c r="X2150" s="135">
        <v>970</v>
      </c>
      <c r="Y2150" s="135">
        <v>710</v>
      </c>
      <c r="Z2150" s="135">
        <v>910</v>
      </c>
      <c r="AA2150" s="135">
        <v>14.5</v>
      </c>
      <c r="AB2150" s="139">
        <v>17</v>
      </c>
    </row>
    <row r="2151" spans="1:28" ht="15.75" customHeight="1">
      <c r="A2151"/>
      <c r="B2151" s="93"/>
      <c r="C2151" s="162"/>
      <c r="D2151" s="90" t="s">
        <v>101</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121</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123</v>
      </c>
      <c r="D2153" s="112" t="s">
        <v>100</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306</v>
      </c>
      <c r="V2153" s="302"/>
      <c r="W2153" s="138">
        <v>490</v>
      </c>
      <c r="X2153" s="135">
        <v>590</v>
      </c>
      <c r="Y2153" s="135">
        <v>430</v>
      </c>
      <c r="Z2153" s="135">
        <v>590</v>
      </c>
      <c r="AA2153" s="137">
        <v>6.3</v>
      </c>
      <c r="AB2153" s="148">
        <v>6.3</v>
      </c>
    </row>
    <row r="2154" spans="1:28" ht="15.75" customHeight="1">
      <c r="A2154"/>
      <c r="B2154" s="93"/>
      <c r="C2154" s="162"/>
      <c r="D2154" s="90" t="s">
        <v>101</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121</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124</v>
      </c>
      <c r="D2156" s="90" t="s">
        <v>100</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306</v>
      </c>
      <c r="V2156" s="300"/>
      <c r="W2156" s="147">
        <v>222</v>
      </c>
      <c r="X2156" s="88">
        <v>340</v>
      </c>
      <c r="Y2156" s="88">
        <v>155</v>
      </c>
      <c r="Z2156" s="88">
        <v>315</v>
      </c>
      <c r="AA2156" s="148">
        <v>15</v>
      </c>
      <c r="AB2156" s="139">
        <v>15</v>
      </c>
    </row>
    <row r="2157" spans="1:28" ht="15.75" customHeight="1">
      <c r="A2157"/>
      <c r="B2157" s="93"/>
      <c r="C2157" s="162"/>
      <c r="D2157" s="90" t="s">
        <v>101</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121</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120</v>
      </c>
      <c r="D2159" s="91" t="s">
        <v>100</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306</v>
      </c>
      <c r="V2159" s="300"/>
      <c r="W2159" s="147">
        <v>645</v>
      </c>
      <c r="X2159" s="88">
        <v>790</v>
      </c>
      <c r="Y2159" s="88">
        <v>670</v>
      </c>
      <c r="Z2159" s="88">
        <v>830</v>
      </c>
      <c r="AA2159" s="88">
        <v>8.6999999999999993</v>
      </c>
      <c r="AB2159" s="148">
        <v>10</v>
      </c>
    </row>
    <row r="2160" spans="1:28" ht="15.75" customHeight="1">
      <c r="A2160"/>
      <c r="B2160" s="93"/>
      <c r="C2160" s="162"/>
      <c r="D2160" s="90" t="s">
        <v>101</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121</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122</v>
      </c>
      <c r="D2162" s="90" t="s">
        <v>100</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306</v>
      </c>
      <c r="V2162" s="300"/>
      <c r="W2162" s="135">
        <v>850</v>
      </c>
      <c r="X2162" s="135">
        <v>970</v>
      </c>
      <c r="Y2162" s="135">
        <v>710</v>
      </c>
      <c r="Z2162" s="135">
        <v>910</v>
      </c>
      <c r="AA2162" s="135">
        <v>14.5</v>
      </c>
      <c r="AB2162" s="139">
        <v>17</v>
      </c>
    </row>
    <row r="2163" spans="1:28" ht="15.75" customHeight="1">
      <c r="A2163"/>
      <c r="B2163" s="93"/>
      <c r="C2163" s="162"/>
      <c r="D2163" s="90" t="s">
        <v>101</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121</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123</v>
      </c>
      <c r="D2165" s="112" t="s">
        <v>100</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308</v>
      </c>
      <c r="V2165" s="302"/>
      <c r="W2165" s="138">
        <v>490</v>
      </c>
      <c r="X2165" s="135">
        <v>590</v>
      </c>
      <c r="Y2165" s="135">
        <v>430</v>
      </c>
      <c r="Z2165" s="135">
        <v>590</v>
      </c>
      <c r="AA2165" s="137">
        <v>6.3</v>
      </c>
      <c r="AB2165" s="148">
        <v>6.3</v>
      </c>
    </row>
    <row r="2166" spans="1:28" ht="15.75" customHeight="1">
      <c r="A2166"/>
      <c r="B2166" s="93"/>
      <c r="C2166" s="162"/>
      <c r="D2166" s="90" t="s">
        <v>101</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121</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124</v>
      </c>
      <c r="D2168" s="90" t="s">
        <v>100</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308</v>
      </c>
      <c r="V2168" s="300"/>
      <c r="W2168" s="147">
        <v>222</v>
      </c>
      <c r="X2168" s="88">
        <v>340</v>
      </c>
      <c r="Y2168" s="88">
        <v>155</v>
      </c>
      <c r="Z2168" s="88">
        <v>315</v>
      </c>
      <c r="AA2168" s="148">
        <v>15</v>
      </c>
      <c r="AB2168" s="139">
        <v>15</v>
      </c>
    </row>
    <row r="2169" spans="1:28" ht="15.75" customHeight="1">
      <c r="A2169"/>
      <c r="B2169" s="93"/>
      <c r="C2169" s="162"/>
      <c r="D2169" s="90" t="s">
        <v>101</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121</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120</v>
      </c>
      <c r="D2171" s="91" t="s">
        <v>100</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308</v>
      </c>
      <c r="V2171" s="300"/>
      <c r="W2171" s="147">
        <v>645</v>
      </c>
      <c r="X2171" s="88">
        <v>790</v>
      </c>
      <c r="Y2171" s="88">
        <v>670</v>
      </c>
      <c r="Z2171" s="88">
        <v>830</v>
      </c>
      <c r="AA2171" s="88">
        <v>8.6999999999999993</v>
      </c>
      <c r="AB2171" s="148">
        <v>10</v>
      </c>
    </row>
    <row r="2172" spans="1:28" ht="15.75" customHeight="1">
      <c r="A2172"/>
      <c r="B2172" s="93"/>
      <c r="C2172" s="162"/>
      <c r="D2172" s="90" t="s">
        <v>101</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121</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122</v>
      </c>
      <c r="D2174" s="90" t="s">
        <v>100</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308</v>
      </c>
      <c r="V2174" s="300"/>
      <c r="W2174" s="135">
        <v>850</v>
      </c>
      <c r="X2174" s="135">
        <v>970</v>
      </c>
      <c r="Y2174" s="135">
        <v>710</v>
      </c>
      <c r="Z2174" s="135">
        <v>910</v>
      </c>
      <c r="AA2174" s="135">
        <v>14.5</v>
      </c>
      <c r="AB2174" s="139">
        <v>17</v>
      </c>
    </row>
    <row r="2175" spans="1:28" ht="15.75" customHeight="1">
      <c r="A2175"/>
      <c r="B2175" s="93"/>
      <c r="C2175" s="162"/>
      <c r="D2175" s="90" t="s">
        <v>101</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121</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123</v>
      </c>
      <c r="D2177" s="112" t="s">
        <v>100</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101</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121</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124</v>
      </c>
      <c r="D2180" s="90" t="s">
        <v>100</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101</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121</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120</v>
      </c>
      <c r="D2183" s="91" t="s">
        <v>100</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101</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121</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122</v>
      </c>
      <c r="D2186" s="90" t="s">
        <v>100</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101</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121</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123</v>
      </c>
      <c r="D2189" s="112" t="s">
        <v>100</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311</v>
      </c>
      <c r="V2189" s="302"/>
      <c r="W2189" s="138">
        <v>490</v>
      </c>
      <c r="X2189" s="135">
        <v>590</v>
      </c>
      <c r="Y2189" s="135">
        <v>430</v>
      </c>
      <c r="Z2189" s="135">
        <v>590</v>
      </c>
      <c r="AA2189" s="137">
        <v>6.3</v>
      </c>
      <c r="AB2189" s="148">
        <v>6.3</v>
      </c>
    </row>
    <row r="2190" spans="1:28" ht="15.75" customHeight="1">
      <c r="A2190"/>
      <c r="B2190" s="93"/>
      <c r="C2190" s="162"/>
      <c r="D2190" s="90" t="s">
        <v>101</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121</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124</v>
      </c>
      <c r="D2192" s="90" t="s">
        <v>100</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311</v>
      </c>
      <c r="V2192" s="300"/>
      <c r="W2192" s="147">
        <v>222</v>
      </c>
      <c r="X2192" s="88">
        <v>340</v>
      </c>
      <c r="Y2192" s="88">
        <v>155</v>
      </c>
      <c r="Z2192" s="88">
        <v>315</v>
      </c>
      <c r="AA2192" s="148">
        <v>15</v>
      </c>
      <c r="AB2192" s="139">
        <v>15</v>
      </c>
    </row>
    <row r="2193" spans="1:28" ht="15.75" customHeight="1">
      <c r="A2193"/>
      <c r="B2193" s="93"/>
      <c r="C2193" s="162"/>
      <c r="D2193" s="90" t="s">
        <v>101</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121</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120</v>
      </c>
      <c r="D2195" s="91" t="s">
        <v>100</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311</v>
      </c>
      <c r="V2195" s="300"/>
      <c r="W2195" s="147">
        <v>645</v>
      </c>
      <c r="X2195" s="88">
        <v>790</v>
      </c>
      <c r="Y2195" s="88">
        <v>670</v>
      </c>
      <c r="Z2195" s="88">
        <v>830</v>
      </c>
      <c r="AA2195" s="88">
        <v>8.6999999999999993</v>
      </c>
      <c r="AB2195" s="148">
        <v>10</v>
      </c>
    </row>
    <row r="2196" spans="1:28" ht="15.75" customHeight="1">
      <c r="A2196"/>
      <c r="B2196" s="93"/>
      <c r="C2196" s="162"/>
      <c r="D2196" s="90" t="s">
        <v>101</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121</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122</v>
      </c>
      <c r="D2198" s="90" t="s">
        <v>100</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311</v>
      </c>
      <c r="V2198" s="300"/>
      <c r="W2198" s="135">
        <v>850</v>
      </c>
      <c r="X2198" s="135">
        <v>970</v>
      </c>
      <c r="Y2198" s="135">
        <v>710</v>
      </c>
      <c r="Z2198" s="135">
        <v>910</v>
      </c>
      <c r="AA2198" s="135">
        <v>14.5</v>
      </c>
      <c r="AB2198" s="139">
        <v>17</v>
      </c>
    </row>
    <row r="2199" spans="1:28" ht="15.75" customHeight="1">
      <c r="A2199"/>
      <c r="B2199" s="93"/>
      <c r="C2199" s="162"/>
      <c r="D2199" s="90" t="s">
        <v>101</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121</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123</v>
      </c>
      <c r="D2201" s="112" t="s">
        <v>100</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313</v>
      </c>
      <c r="W2201" s="138">
        <v>490</v>
      </c>
      <c r="X2201" s="135">
        <v>590</v>
      </c>
      <c r="Y2201" s="135">
        <v>430</v>
      </c>
      <c r="Z2201" s="135">
        <v>590</v>
      </c>
      <c r="AA2201" s="137">
        <v>6.3</v>
      </c>
      <c r="AB2201" s="148">
        <v>6.3</v>
      </c>
    </row>
    <row r="2202" spans="1:28" ht="15.75" customHeight="1">
      <c r="A2202"/>
      <c r="B2202" s="93"/>
      <c r="C2202" s="162"/>
      <c r="D2202" s="90" t="s">
        <v>101</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121</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124</v>
      </c>
      <c r="D2204" s="90" t="s">
        <v>100</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313</v>
      </c>
      <c r="W2204" s="147">
        <v>222</v>
      </c>
      <c r="X2204" s="88">
        <v>340</v>
      </c>
      <c r="Y2204" s="88">
        <v>155</v>
      </c>
      <c r="Z2204" s="88">
        <v>315</v>
      </c>
      <c r="AA2204" s="148">
        <v>15</v>
      </c>
      <c r="AB2204" s="139">
        <v>15</v>
      </c>
    </row>
    <row r="2205" spans="1:28" ht="15.75" customHeight="1">
      <c r="A2205"/>
      <c r="B2205" s="93"/>
      <c r="C2205" s="162"/>
      <c r="D2205" s="90" t="s">
        <v>101</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121</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120</v>
      </c>
      <c r="D2207" s="91" t="s">
        <v>100</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313</v>
      </c>
      <c r="W2207" s="147">
        <v>645</v>
      </c>
      <c r="X2207" s="88">
        <v>790</v>
      </c>
      <c r="Y2207" s="88">
        <v>670</v>
      </c>
      <c r="Z2207" s="88">
        <v>830</v>
      </c>
      <c r="AA2207" s="88">
        <v>8.6999999999999993</v>
      </c>
      <c r="AB2207" s="148">
        <v>10</v>
      </c>
    </row>
    <row r="2208" spans="1:28" ht="15.75" customHeight="1">
      <c r="A2208"/>
      <c r="B2208" s="93"/>
      <c r="C2208" s="162"/>
      <c r="D2208" s="90" t="s">
        <v>101</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121</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122</v>
      </c>
      <c r="D2210" s="90" t="s">
        <v>100</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313</v>
      </c>
      <c r="W2210" s="135">
        <v>850</v>
      </c>
      <c r="X2210" s="135">
        <v>970</v>
      </c>
      <c r="Y2210" s="135">
        <v>710</v>
      </c>
      <c r="Z2210" s="135">
        <v>910</v>
      </c>
      <c r="AA2210" s="135">
        <v>14.5</v>
      </c>
      <c r="AB2210" s="139">
        <v>17</v>
      </c>
    </row>
    <row r="2211" spans="1:28" ht="15.75" customHeight="1">
      <c r="A2211"/>
      <c r="B2211" s="93"/>
      <c r="C2211" s="162"/>
      <c r="D2211" s="90" t="s">
        <v>101</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121</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123</v>
      </c>
      <c r="D2213" s="112" t="s">
        <v>100</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312</v>
      </c>
      <c r="V2213" s="302"/>
      <c r="W2213" s="138">
        <v>490</v>
      </c>
      <c r="X2213" s="135">
        <v>590</v>
      </c>
      <c r="Y2213" s="135">
        <v>430</v>
      </c>
      <c r="Z2213" s="135">
        <v>590</v>
      </c>
      <c r="AA2213" s="137">
        <v>6.3</v>
      </c>
      <c r="AB2213" s="148">
        <v>6.3</v>
      </c>
    </row>
    <row r="2214" spans="1:28" ht="15.75" customHeight="1">
      <c r="A2214"/>
      <c r="B2214" s="93"/>
      <c r="C2214" s="162"/>
      <c r="D2214" s="90" t="s">
        <v>101</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121</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124</v>
      </c>
      <c r="D2216" s="90" t="s">
        <v>100</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312</v>
      </c>
      <c r="V2216" s="300"/>
      <c r="W2216" s="147">
        <v>222</v>
      </c>
      <c r="X2216" s="88">
        <v>340</v>
      </c>
      <c r="Y2216" s="88">
        <v>155</v>
      </c>
      <c r="Z2216" s="88">
        <v>315</v>
      </c>
      <c r="AA2216" s="148">
        <v>15</v>
      </c>
      <c r="AB2216" s="139">
        <v>15</v>
      </c>
    </row>
    <row r="2217" spans="1:28" ht="15.75" customHeight="1">
      <c r="A2217"/>
      <c r="B2217" s="93"/>
      <c r="C2217" s="162"/>
      <c r="D2217" s="90" t="s">
        <v>101</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121</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120</v>
      </c>
      <c r="D2219" s="91" t="s">
        <v>100</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312</v>
      </c>
      <c r="V2219" s="300"/>
      <c r="W2219" s="147">
        <v>645</v>
      </c>
      <c r="X2219" s="88">
        <v>790</v>
      </c>
      <c r="Y2219" s="88">
        <v>670</v>
      </c>
      <c r="Z2219" s="88">
        <v>830</v>
      </c>
      <c r="AA2219" s="88">
        <v>8.6999999999999993</v>
      </c>
      <c r="AB2219" s="148">
        <v>10</v>
      </c>
    </row>
    <row r="2220" spans="1:28" ht="15.75" customHeight="1">
      <c r="A2220"/>
      <c r="B2220" s="93"/>
      <c r="C2220" s="162"/>
      <c r="D2220" s="90" t="s">
        <v>101</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121</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122</v>
      </c>
      <c r="D2222" s="90" t="s">
        <v>100</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312</v>
      </c>
      <c r="V2222" s="300"/>
      <c r="W2222" s="135">
        <v>850</v>
      </c>
      <c r="X2222" s="135">
        <v>970</v>
      </c>
      <c r="Y2222" s="135">
        <v>710</v>
      </c>
      <c r="Z2222" s="135">
        <v>910</v>
      </c>
      <c r="AA2222" s="135">
        <v>14.5</v>
      </c>
      <c r="AB2222" s="139">
        <v>17</v>
      </c>
    </row>
    <row r="2223" spans="1:28" ht="15.75" customHeight="1">
      <c r="A2223"/>
      <c r="B2223" s="93"/>
      <c r="C2223" s="162"/>
      <c r="D2223" s="90" t="s">
        <v>101</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121</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123</v>
      </c>
      <c r="D2225" s="112" t="s">
        <v>100</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315</v>
      </c>
      <c r="V2225" s="302"/>
      <c r="W2225" s="138">
        <v>490</v>
      </c>
      <c r="X2225" s="135">
        <v>590</v>
      </c>
      <c r="Y2225" s="135">
        <v>430</v>
      </c>
      <c r="Z2225" s="135">
        <v>590</v>
      </c>
      <c r="AA2225" s="137">
        <v>6.3</v>
      </c>
      <c r="AB2225" s="148">
        <v>6.3</v>
      </c>
    </row>
    <row r="2226" spans="1:28" ht="15.75" customHeight="1">
      <c r="A2226"/>
      <c r="B2226" s="93"/>
      <c r="C2226" s="162"/>
      <c r="D2226" s="90" t="s">
        <v>101</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121</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124</v>
      </c>
      <c r="D2228" s="90" t="s">
        <v>100</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315</v>
      </c>
      <c r="V2228" s="300"/>
      <c r="W2228" s="147">
        <v>222</v>
      </c>
      <c r="X2228" s="88">
        <v>340</v>
      </c>
      <c r="Y2228" s="88">
        <v>155</v>
      </c>
      <c r="Z2228" s="88">
        <v>315</v>
      </c>
      <c r="AA2228" s="148">
        <v>15</v>
      </c>
      <c r="AB2228" s="139">
        <v>15</v>
      </c>
    </row>
    <row r="2229" spans="1:28" ht="15.75" customHeight="1">
      <c r="A2229"/>
      <c r="B2229" s="93"/>
      <c r="C2229" s="162"/>
      <c r="D2229" s="90" t="s">
        <v>101</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121</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120</v>
      </c>
      <c r="D2231" s="91" t="s">
        <v>100</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315</v>
      </c>
      <c r="V2231" s="300"/>
      <c r="W2231" s="147">
        <v>645</v>
      </c>
      <c r="X2231" s="88">
        <v>790</v>
      </c>
      <c r="Y2231" s="88">
        <v>670</v>
      </c>
      <c r="Z2231" s="88">
        <v>830</v>
      </c>
      <c r="AA2231" s="88">
        <v>8.6999999999999993</v>
      </c>
      <c r="AB2231" s="148">
        <v>10</v>
      </c>
    </row>
    <row r="2232" spans="1:28" ht="15.75" customHeight="1">
      <c r="A2232"/>
      <c r="B2232" s="93"/>
      <c r="C2232" s="162"/>
      <c r="D2232" s="90" t="s">
        <v>101</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121</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122</v>
      </c>
      <c r="D2234" s="90" t="s">
        <v>100</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315</v>
      </c>
      <c r="V2234" s="300"/>
      <c r="W2234" s="135">
        <v>850</v>
      </c>
      <c r="X2234" s="135">
        <v>970</v>
      </c>
      <c r="Y2234" s="135">
        <v>710</v>
      </c>
      <c r="Z2234" s="135">
        <v>910</v>
      </c>
      <c r="AA2234" s="135">
        <v>14.5</v>
      </c>
      <c r="AB2234" s="139">
        <v>17</v>
      </c>
    </row>
    <row r="2235" spans="1:28" ht="15.75" customHeight="1">
      <c r="A2235"/>
      <c r="B2235" s="93"/>
      <c r="C2235" s="162"/>
      <c r="D2235" s="90" t="s">
        <v>101</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121</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123</v>
      </c>
      <c r="D2237" s="112" t="s">
        <v>100</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322</v>
      </c>
      <c r="V2237" s="302"/>
      <c r="W2237" s="138">
        <v>490</v>
      </c>
      <c r="X2237" s="135">
        <v>590</v>
      </c>
      <c r="Y2237" s="135">
        <v>430</v>
      </c>
      <c r="Z2237" s="135">
        <v>590</v>
      </c>
      <c r="AA2237" s="137">
        <v>6.3</v>
      </c>
      <c r="AB2237" s="148">
        <v>6.3</v>
      </c>
    </row>
    <row r="2238" spans="1:28" ht="15.75" customHeight="1">
      <c r="A2238"/>
      <c r="B2238" s="93"/>
      <c r="C2238" s="162"/>
      <c r="D2238" s="90" t="s">
        <v>101</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121</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124</v>
      </c>
      <c r="D2240" s="90" t="s">
        <v>100</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322</v>
      </c>
      <c r="V2240" s="300"/>
      <c r="W2240" s="147">
        <v>222</v>
      </c>
      <c r="X2240" s="88">
        <v>340</v>
      </c>
      <c r="Y2240" s="88">
        <v>155</v>
      </c>
      <c r="Z2240" s="88">
        <v>315</v>
      </c>
      <c r="AA2240" s="148">
        <v>15</v>
      </c>
      <c r="AB2240" s="139">
        <v>15</v>
      </c>
    </row>
    <row r="2241" spans="1:28" ht="15.75" customHeight="1">
      <c r="A2241"/>
      <c r="B2241" s="93"/>
      <c r="C2241" s="162"/>
      <c r="D2241" s="90" t="s">
        <v>101</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121</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120</v>
      </c>
      <c r="D2243" s="91" t="s">
        <v>100</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322</v>
      </c>
      <c r="V2243" s="300"/>
      <c r="W2243" s="147">
        <v>645</v>
      </c>
      <c r="X2243" s="88">
        <v>790</v>
      </c>
      <c r="Y2243" s="88">
        <v>670</v>
      </c>
      <c r="Z2243" s="88">
        <v>830</v>
      </c>
      <c r="AA2243" s="88">
        <v>8.6999999999999993</v>
      </c>
      <c r="AB2243" s="148">
        <v>10</v>
      </c>
    </row>
    <row r="2244" spans="1:28" ht="15.75" customHeight="1">
      <c r="A2244"/>
      <c r="B2244" s="93"/>
      <c r="C2244" s="162"/>
      <c r="D2244" s="90" t="s">
        <v>101</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121</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122</v>
      </c>
      <c r="D2246" s="90" t="s">
        <v>100</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322</v>
      </c>
      <c r="V2246" s="300"/>
      <c r="W2246" s="135">
        <v>850</v>
      </c>
      <c r="X2246" s="135">
        <v>970</v>
      </c>
      <c r="Y2246" s="135">
        <v>710</v>
      </c>
      <c r="Z2246" s="135">
        <v>910</v>
      </c>
      <c r="AA2246" s="135">
        <v>14.5</v>
      </c>
      <c r="AB2246" s="139">
        <v>17</v>
      </c>
    </row>
    <row r="2247" spans="1:28" ht="15.75" customHeight="1">
      <c r="A2247"/>
      <c r="B2247" s="93"/>
      <c r="C2247" s="162"/>
      <c r="D2247" s="90" t="s">
        <v>101</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121</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123</v>
      </c>
      <c r="D2249" s="112" t="s">
        <v>100</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324</v>
      </c>
      <c r="V2249" s="302"/>
      <c r="W2249" s="138">
        <v>490</v>
      </c>
      <c r="X2249" s="135">
        <v>590</v>
      </c>
      <c r="Y2249" s="135">
        <v>430</v>
      </c>
      <c r="Z2249" s="135">
        <v>590</v>
      </c>
      <c r="AA2249" s="137">
        <v>6.3</v>
      </c>
      <c r="AB2249" s="148">
        <v>6.3</v>
      </c>
    </row>
    <row r="2250" spans="1:28" ht="15.75" customHeight="1">
      <c r="A2250"/>
      <c r="B2250" s="93"/>
      <c r="C2250" s="162"/>
      <c r="D2250" s="90" t="s">
        <v>101</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121</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124</v>
      </c>
      <c r="D2252" s="90" t="s">
        <v>100</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324</v>
      </c>
      <c r="V2252" s="300"/>
      <c r="W2252" s="147">
        <v>222</v>
      </c>
      <c r="X2252" s="88">
        <v>340</v>
      </c>
      <c r="Y2252" s="88">
        <v>155</v>
      </c>
      <c r="Z2252" s="88">
        <v>315</v>
      </c>
      <c r="AA2252" s="148">
        <v>15</v>
      </c>
      <c r="AB2252" s="139">
        <v>15</v>
      </c>
    </row>
    <row r="2253" spans="1:28" ht="15.75" customHeight="1">
      <c r="A2253"/>
      <c r="B2253" s="93"/>
      <c r="C2253" s="162"/>
      <c r="D2253" s="90" t="s">
        <v>101</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121</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120</v>
      </c>
      <c r="D2255" s="91" t="s">
        <v>100</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324</v>
      </c>
      <c r="V2255" s="300"/>
      <c r="W2255" s="147">
        <v>645</v>
      </c>
      <c r="X2255" s="88">
        <v>790</v>
      </c>
      <c r="Y2255" s="88">
        <v>670</v>
      </c>
      <c r="Z2255" s="88">
        <v>830</v>
      </c>
      <c r="AA2255" s="88">
        <v>8.6999999999999993</v>
      </c>
      <c r="AB2255" s="148">
        <v>10</v>
      </c>
    </row>
    <row r="2256" spans="1:28" ht="15.75" customHeight="1">
      <c r="A2256"/>
      <c r="B2256" s="93"/>
      <c r="C2256" s="162"/>
      <c r="D2256" s="90" t="s">
        <v>101</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121</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122</v>
      </c>
      <c r="D2258" s="90" t="s">
        <v>100</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324</v>
      </c>
      <c r="V2258" s="300"/>
      <c r="W2258" s="135">
        <v>850</v>
      </c>
      <c r="X2258" s="135">
        <v>970</v>
      </c>
      <c r="Y2258" s="135">
        <v>710</v>
      </c>
      <c r="Z2258" s="135">
        <v>910</v>
      </c>
      <c r="AA2258" s="135">
        <v>14.5</v>
      </c>
      <c r="AB2258" s="139">
        <v>17</v>
      </c>
    </row>
    <row r="2259" spans="1:28" ht="15.75" customHeight="1">
      <c r="A2259"/>
      <c r="B2259" s="93"/>
      <c r="C2259" s="162"/>
      <c r="D2259" s="90" t="s">
        <v>101</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121</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123</v>
      </c>
      <c r="D2261" s="112" t="s">
        <v>100</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326</v>
      </c>
      <c r="V2261" s="302"/>
      <c r="W2261" s="138">
        <v>490</v>
      </c>
      <c r="X2261" s="135">
        <v>590</v>
      </c>
      <c r="Y2261" s="135">
        <v>430</v>
      </c>
      <c r="Z2261" s="135">
        <v>590</v>
      </c>
      <c r="AA2261" s="137">
        <v>6.3</v>
      </c>
      <c r="AB2261" s="148">
        <v>6.3</v>
      </c>
    </row>
    <row r="2262" spans="1:28" ht="15.75" customHeight="1">
      <c r="A2262"/>
      <c r="B2262" s="93"/>
      <c r="C2262" s="162"/>
      <c r="D2262" s="90" t="s">
        <v>101</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121</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124</v>
      </c>
      <c r="D2264" s="90" t="s">
        <v>100</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326</v>
      </c>
      <c r="V2264" s="300"/>
      <c r="W2264" s="147">
        <v>222</v>
      </c>
      <c r="X2264" s="88">
        <v>340</v>
      </c>
      <c r="Y2264" s="88">
        <v>155</v>
      </c>
      <c r="Z2264" s="88">
        <v>315</v>
      </c>
      <c r="AA2264" s="148">
        <v>15</v>
      </c>
      <c r="AB2264" s="139">
        <v>15</v>
      </c>
    </row>
    <row r="2265" spans="1:28" ht="15.75" customHeight="1">
      <c r="A2265"/>
      <c r="B2265" s="93"/>
      <c r="C2265" s="162"/>
      <c r="D2265" s="90" t="s">
        <v>101</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121</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120</v>
      </c>
      <c r="D2267" s="91" t="s">
        <v>100</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326</v>
      </c>
      <c r="V2267" s="300"/>
      <c r="W2267" s="147">
        <v>645</v>
      </c>
      <c r="X2267" s="88">
        <v>790</v>
      </c>
      <c r="Y2267" s="88">
        <v>670</v>
      </c>
      <c r="Z2267" s="88">
        <v>830</v>
      </c>
      <c r="AA2267" s="88">
        <v>8.6999999999999993</v>
      </c>
      <c r="AB2267" s="148">
        <v>10</v>
      </c>
    </row>
    <row r="2268" spans="1:28" ht="15.75" customHeight="1">
      <c r="A2268"/>
      <c r="B2268" s="93"/>
      <c r="C2268" s="162"/>
      <c r="D2268" s="90" t="s">
        <v>101</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121</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122</v>
      </c>
      <c r="D2270" s="90" t="s">
        <v>100</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326</v>
      </c>
      <c r="V2270" s="300"/>
      <c r="W2270" s="135">
        <v>850</v>
      </c>
      <c r="X2270" s="135">
        <v>970</v>
      </c>
      <c r="Y2270" s="135">
        <v>710</v>
      </c>
      <c r="Z2270" s="135">
        <v>910</v>
      </c>
      <c r="AA2270" s="135">
        <v>14.5</v>
      </c>
      <c r="AB2270" s="139">
        <v>17</v>
      </c>
    </row>
    <row r="2271" spans="1:28" ht="15.75" customHeight="1">
      <c r="A2271"/>
      <c r="B2271" s="93"/>
      <c r="C2271" s="162"/>
      <c r="D2271" s="90" t="s">
        <v>101</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121</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123</v>
      </c>
      <c r="D2273" s="112" t="s">
        <v>100</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328</v>
      </c>
      <c r="V2273" s="302"/>
      <c r="W2273" s="138">
        <v>490</v>
      </c>
      <c r="X2273" s="135">
        <v>590</v>
      </c>
      <c r="Y2273" s="135">
        <v>430</v>
      </c>
      <c r="Z2273" s="135">
        <v>590</v>
      </c>
      <c r="AA2273" s="137">
        <v>6.3</v>
      </c>
      <c r="AB2273" s="148">
        <v>6.3</v>
      </c>
    </row>
    <row r="2274" spans="1:28" ht="15.75" customHeight="1">
      <c r="A2274"/>
      <c r="B2274" s="93"/>
      <c r="C2274" s="162"/>
      <c r="D2274" s="90" t="s">
        <v>101</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121</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124</v>
      </c>
      <c r="D2276" s="90" t="s">
        <v>100</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328</v>
      </c>
      <c r="V2276" s="300"/>
      <c r="W2276" s="147">
        <v>222</v>
      </c>
      <c r="X2276" s="88">
        <v>340</v>
      </c>
      <c r="Y2276" s="88">
        <v>155</v>
      </c>
      <c r="Z2276" s="88">
        <v>315</v>
      </c>
      <c r="AA2276" s="148">
        <v>15</v>
      </c>
      <c r="AB2276" s="139">
        <v>15</v>
      </c>
    </row>
    <row r="2277" spans="1:28" ht="15.75" customHeight="1">
      <c r="A2277"/>
      <c r="B2277" s="93"/>
      <c r="C2277" s="162"/>
      <c r="D2277" s="90" t="s">
        <v>101</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121</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120</v>
      </c>
      <c r="D2279" s="91" t="s">
        <v>100</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328</v>
      </c>
      <c r="V2279" s="300"/>
      <c r="W2279" s="147">
        <v>645</v>
      </c>
      <c r="X2279" s="88">
        <v>790</v>
      </c>
      <c r="Y2279" s="88">
        <v>670</v>
      </c>
      <c r="Z2279" s="88">
        <v>830</v>
      </c>
      <c r="AA2279" s="88">
        <v>8.6999999999999993</v>
      </c>
      <c r="AB2279" s="148">
        <v>10</v>
      </c>
    </row>
    <row r="2280" spans="1:28" ht="15.75" customHeight="1">
      <c r="A2280"/>
      <c r="B2280" s="93"/>
      <c r="C2280" s="162"/>
      <c r="D2280" s="90" t="s">
        <v>101</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121</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122</v>
      </c>
      <c r="D2282" s="90" t="s">
        <v>100</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328</v>
      </c>
      <c r="V2282" s="300"/>
      <c r="W2282" s="135">
        <v>850</v>
      </c>
      <c r="X2282" s="135">
        <v>970</v>
      </c>
      <c r="Y2282" s="135">
        <v>710</v>
      </c>
      <c r="Z2282" s="135">
        <v>910</v>
      </c>
      <c r="AA2282" s="135">
        <v>14.5</v>
      </c>
      <c r="AB2282" s="139">
        <v>17</v>
      </c>
    </row>
    <row r="2283" spans="1:28" ht="15.75" customHeight="1">
      <c r="A2283"/>
      <c r="B2283" s="93"/>
      <c r="C2283" s="162"/>
      <c r="D2283" s="90" t="s">
        <v>101</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121</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123</v>
      </c>
      <c r="D2285" s="112" t="s">
        <v>100</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328</v>
      </c>
      <c r="V2285" s="302"/>
      <c r="W2285" s="138">
        <v>490</v>
      </c>
      <c r="X2285" s="135">
        <v>590</v>
      </c>
      <c r="Y2285" s="135">
        <v>430</v>
      </c>
      <c r="Z2285" s="135">
        <v>590</v>
      </c>
      <c r="AA2285" s="137">
        <v>6.3</v>
      </c>
      <c r="AB2285" s="148">
        <v>6.3</v>
      </c>
    </row>
    <row r="2286" spans="1:28" ht="15.75" customHeight="1">
      <c r="A2286"/>
      <c r="B2286" s="93"/>
      <c r="C2286" s="162"/>
      <c r="D2286" s="90" t="s">
        <v>101</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121</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124</v>
      </c>
      <c r="D2288" s="90" t="s">
        <v>100</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328</v>
      </c>
      <c r="V2288" s="300"/>
      <c r="W2288" s="147">
        <v>222</v>
      </c>
      <c r="X2288" s="88">
        <v>340</v>
      </c>
      <c r="Y2288" s="88">
        <v>155</v>
      </c>
      <c r="Z2288" s="88">
        <v>315</v>
      </c>
      <c r="AA2288" s="148">
        <v>15</v>
      </c>
      <c r="AB2288" s="139">
        <v>15</v>
      </c>
    </row>
    <row r="2289" spans="1:28" ht="15.75" customHeight="1">
      <c r="A2289"/>
      <c r="B2289" s="93"/>
      <c r="C2289" s="162"/>
      <c r="D2289" s="90" t="s">
        <v>101</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121</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120</v>
      </c>
      <c r="D2291" s="91" t="s">
        <v>100</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328</v>
      </c>
      <c r="V2291" s="300"/>
      <c r="W2291" s="147">
        <v>645</v>
      </c>
      <c r="X2291" s="88">
        <v>790</v>
      </c>
      <c r="Y2291" s="88">
        <v>670</v>
      </c>
      <c r="Z2291" s="88">
        <v>830</v>
      </c>
      <c r="AA2291" s="88">
        <v>8.6999999999999993</v>
      </c>
      <c r="AB2291" s="148">
        <v>10</v>
      </c>
    </row>
    <row r="2292" spans="1:28" ht="15.75" customHeight="1">
      <c r="A2292"/>
      <c r="B2292" s="93"/>
      <c r="C2292" s="162"/>
      <c r="D2292" s="90" t="s">
        <v>101</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121</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122</v>
      </c>
      <c r="D2294" s="90" t="s">
        <v>100</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328</v>
      </c>
      <c r="V2294" s="300"/>
      <c r="W2294" s="135">
        <v>850</v>
      </c>
      <c r="X2294" s="135">
        <v>970</v>
      </c>
      <c r="Y2294" s="135">
        <v>710</v>
      </c>
      <c r="Z2294" s="135">
        <v>910</v>
      </c>
      <c r="AA2294" s="135">
        <v>14.5</v>
      </c>
      <c r="AB2294" s="139">
        <v>17</v>
      </c>
    </row>
    <row r="2295" spans="1:28" ht="15.75" customHeight="1">
      <c r="A2295"/>
      <c r="B2295" s="93"/>
      <c r="C2295" s="162"/>
      <c r="D2295" s="90" t="s">
        <v>101</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121</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123</v>
      </c>
      <c r="D2297" s="112" t="s">
        <v>100</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332</v>
      </c>
      <c r="V2297" s="4" t="s">
        <v>331</v>
      </c>
      <c r="W2297" s="138">
        <v>490</v>
      </c>
      <c r="X2297" s="135">
        <v>590</v>
      </c>
      <c r="Y2297" s="135">
        <v>430</v>
      </c>
      <c r="Z2297" s="135">
        <v>590</v>
      </c>
      <c r="AA2297" s="137">
        <v>6.3</v>
      </c>
      <c r="AB2297" s="148">
        <v>6.3</v>
      </c>
    </row>
    <row r="2298" spans="1:28" ht="15.75" customHeight="1">
      <c r="A2298"/>
      <c r="B2298" s="93"/>
      <c r="C2298" s="162"/>
      <c r="D2298" s="90" t="s">
        <v>101</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121</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124</v>
      </c>
      <c r="D2300" s="90" t="s">
        <v>100</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332</v>
      </c>
      <c r="V2300" s="4" t="s">
        <v>331</v>
      </c>
      <c r="W2300" s="147">
        <v>222</v>
      </c>
      <c r="X2300" s="88">
        <v>340</v>
      </c>
      <c r="Y2300" s="88">
        <v>155</v>
      </c>
      <c r="Z2300" s="88">
        <v>315</v>
      </c>
      <c r="AA2300" s="148">
        <v>15</v>
      </c>
      <c r="AB2300" s="139">
        <v>15</v>
      </c>
    </row>
    <row r="2301" spans="1:28" ht="15.75" customHeight="1">
      <c r="A2301"/>
      <c r="B2301" s="93"/>
      <c r="C2301" s="162"/>
      <c r="D2301" s="90" t="s">
        <v>101</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121</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120</v>
      </c>
      <c r="D2303" s="91" t="s">
        <v>100</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332</v>
      </c>
      <c r="V2303" s="4" t="s">
        <v>331</v>
      </c>
      <c r="W2303" s="147">
        <v>645</v>
      </c>
      <c r="X2303" s="88">
        <v>790</v>
      </c>
      <c r="Y2303" s="88">
        <v>670</v>
      </c>
      <c r="Z2303" s="88">
        <v>830</v>
      </c>
      <c r="AA2303" s="88">
        <v>8.6999999999999993</v>
      </c>
      <c r="AB2303" s="148">
        <v>10</v>
      </c>
    </row>
    <row r="2304" spans="1:28" ht="15.75" customHeight="1">
      <c r="A2304"/>
      <c r="B2304" s="93"/>
      <c r="C2304" s="162"/>
      <c r="D2304" s="90" t="s">
        <v>101</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121</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122</v>
      </c>
      <c r="D2306" s="90" t="s">
        <v>100</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332</v>
      </c>
      <c r="V2306" s="4" t="s">
        <v>331</v>
      </c>
      <c r="W2306" s="135">
        <v>850</v>
      </c>
      <c r="X2306" s="135">
        <v>970</v>
      </c>
      <c r="Y2306" s="135">
        <v>710</v>
      </c>
      <c r="Z2306" s="135">
        <v>910</v>
      </c>
      <c r="AA2306" s="135">
        <v>14.5</v>
      </c>
      <c r="AB2306" s="139">
        <v>17</v>
      </c>
    </row>
    <row r="2307" spans="1:28" ht="15.75" customHeight="1">
      <c r="A2307"/>
      <c r="B2307" s="93"/>
      <c r="C2307" s="162"/>
      <c r="D2307" s="90" t="s">
        <v>101</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121</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122</v>
      </c>
      <c r="D2309" s="90" t="s">
        <v>100</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334</v>
      </c>
      <c r="V2309" s="4"/>
      <c r="W2309" s="135">
        <v>850</v>
      </c>
      <c r="X2309" s="135">
        <v>970</v>
      </c>
      <c r="Y2309" s="135">
        <v>710</v>
      </c>
      <c r="Z2309" s="135">
        <v>910</v>
      </c>
      <c r="AA2309" s="135">
        <v>14.5</v>
      </c>
      <c r="AB2309" s="139">
        <v>17</v>
      </c>
    </row>
    <row r="2310" spans="1:28" ht="15.75" customHeight="1">
      <c r="A2310"/>
      <c r="B2310" s="93"/>
      <c r="C2310" s="162"/>
      <c r="D2310" s="90" t="s">
        <v>101</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121</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122</v>
      </c>
      <c r="D2312" s="90" t="s">
        <v>100</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334</v>
      </c>
      <c r="V2312" s="4" t="s">
        <v>333</v>
      </c>
      <c r="W2312" s="135">
        <v>850</v>
      </c>
      <c r="X2312" s="135">
        <v>970</v>
      </c>
      <c r="Y2312" s="135">
        <v>710</v>
      </c>
      <c r="Z2312" s="135">
        <v>910</v>
      </c>
      <c r="AA2312" s="135">
        <v>14.5</v>
      </c>
      <c r="AB2312" s="139">
        <v>17</v>
      </c>
    </row>
    <row r="2313" spans="1:28" ht="15.75" customHeight="1">
      <c r="A2313"/>
      <c r="B2313" s="93"/>
      <c r="C2313" s="162"/>
      <c r="D2313" s="90" t="s">
        <v>101</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121</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122</v>
      </c>
      <c r="D2315" s="90" t="s">
        <v>100</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334</v>
      </c>
      <c r="V2315" s="4" t="s">
        <v>333</v>
      </c>
      <c r="W2315" s="135">
        <v>850</v>
      </c>
      <c r="X2315" s="135">
        <v>970</v>
      </c>
      <c r="Y2315" s="135">
        <v>710</v>
      </c>
      <c r="Z2315" s="135">
        <v>910</v>
      </c>
      <c r="AA2315" s="135">
        <v>14.5</v>
      </c>
      <c r="AB2315" s="139">
        <v>17</v>
      </c>
    </row>
    <row r="2316" spans="1:28" ht="15.75" customHeight="1">
      <c r="A2316"/>
      <c r="B2316" s="93"/>
      <c r="C2316" s="162"/>
      <c r="D2316" s="90" t="s">
        <v>101</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121</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120</v>
      </c>
      <c r="D2318" s="91" t="s">
        <v>100</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328</v>
      </c>
      <c r="V2318" s="300"/>
      <c r="W2318" s="147">
        <v>645</v>
      </c>
      <c r="X2318" s="88">
        <v>790</v>
      </c>
      <c r="Y2318" s="88">
        <v>670</v>
      </c>
      <c r="Z2318" s="88">
        <v>830</v>
      </c>
      <c r="AA2318" s="88">
        <v>8.6999999999999993</v>
      </c>
      <c r="AB2318" s="148">
        <v>10</v>
      </c>
    </row>
    <row r="2319" spans="1:28" ht="15.75" customHeight="1">
      <c r="A2319"/>
      <c r="B2319" s="93"/>
      <c r="C2319" s="162"/>
      <c r="D2319" s="90" t="s">
        <v>101</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121</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122</v>
      </c>
      <c r="D2321" s="90" t="s">
        <v>100</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328</v>
      </c>
      <c r="V2321" s="300"/>
      <c r="W2321" s="135">
        <v>850</v>
      </c>
      <c r="X2321" s="135">
        <v>970</v>
      </c>
      <c r="Y2321" s="135">
        <v>710</v>
      </c>
      <c r="Z2321" s="135">
        <v>910</v>
      </c>
      <c r="AA2321" s="135">
        <v>14.5</v>
      </c>
      <c r="AB2321" s="139">
        <v>17</v>
      </c>
    </row>
    <row r="2322" spans="1:28" ht="15.75" customHeight="1">
      <c r="A2322"/>
      <c r="B2322" s="93"/>
      <c r="C2322" s="162"/>
      <c r="D2322" s="90" t="s">
        <v>101</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121</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123</v>
      </c>
      <c r="D2324" s="112" t="s">
        <v>100</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328</v>
      </c>
      <c r="V2324" s="302"/>
      <c r="W2324" s="138">
        <v>490</v>
      </c>
      <c r="X2324" s="135">
        <v>590</v>
      </c>
      <c r="Y2324" s="135">
        <v>430</v>
      </c>
      <c r="Z2324" s="135">
        <v>590</v>
      </c>
      <c r="AA2324" s="137">
        <v>6.3</v>
      </c>
      <c r="AB2324" s="148">
        <v>6.3</v>
      </c>
    </row>
    <row r="2325" spans="1:28" ht="15.75" customHeight="1">
      <c r="A2325"/>
      <c r="B2325" s="93"/>
      <c r="C2325" s="162"/>
      <c r="D2325" s="90" t="s">
        <v>101</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121</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124</v>
      </c>
      <c r="D2327" s="90" t="s">
        <v>100</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328</v>
      </c>
      <c r="V2327" s="300"/>
      <c r="W2327" s="147">
        <v>222</v>
      </c>
      <c r="X2327" s="88">
        <v>340</v>
      </c>
      <c r="Y2327" s="88">
        <v>155</v>
      </c>
      <c r="Z2327" s="88">
        <v>315</v>
      </c>
      <c r="AA2327" s="148">
        <v>15</v>
      </c>
      <c r="AB2327" s="139">
        <v>15</v>
      </c>
    </row>
    <row r="2328" spans="1:28" ht="15.75" customHeight="1">
      <c r="A2328"/>
      <c r="B2328" s="93"/>
      <c r="C2328" s="162"/>
      <c r="D2328" s="90" t="s">
        <v>101</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121</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123</v>
      </c>
      <c r="D2330" s="112" t="s">
        <v>100</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336</v>
      </c>
      <c r="V2330" s="302"/>
      <c r="W2330" s="138">
        <v>490</v>
      </c>
      <c r="X2330" s="135">
        <v>590</v>
      </c>
      <c r="Y2330" s="135">
        <v>430</v>
      </c>
      <c r="Z2330" s="135">
        <v>590</v>
      </c>
      <c r="AA2330" s="137">
        <v>6.3</v>
      </c>
      <c r="AB2330" s="148">
        <v>6.3</v>
      </c>
    </row>
    <row r="2331" spans="1:28" ht="15.75" customHeight="1">
      <c r="A2331"/>
      <c r="B2331" s="93"/>
      <c r="C2331" s="162"/>
      <c r="D2331" s="90" t="s">
        <v>101</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121</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124</v>
      </c>
      <c r="D2333" s="90" t="s">
        <v>100</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336</v>
      </c>
      <c r="V2333" s="300"/>
      <c r="W2333" s="147">
        <v>222</v>
      </c>
      <c r="X2333" s="88">
        <v>340</v>
      </c>
      <c r="Y2333" s="88">
        <v>155</v>
      </c>
      <c r="Z2333" s="88">
        <v>315</v>
      </c>
      <c r="AA2333" s="148">
        <v>15</v>
      </c>
      <c r="AB2333" s="139">
        <v>15</v>
      </c>
    </row>
    <row r="2334" spans="1:28" ht="15.75" customHeight="1">
      <c r="A2334"/>
      <c r="B2334" s="93"/>
      <c r="C2334" s="162"/>
      <c r="D2334" s="90" t="s">
        <v>101</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121</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120</v>
      </c>
      <c r="D2336" s="91" t="s">
        <v>100</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336</v>
      </c>
      <c r="V2336" s="300"/>
      <c r="W2336" s="147">
        <v>645</v>
      </c>
      <c r="X2336" s="88">
        <v>790</v>
      </c>
      <c r="Y2336" s="88">
        <v>670</v>
      </c>
      <c r="Z2336" s="88">
        <v>830</v>
      </c>
      <c r="AA2336" s="88">
        <v>8.6999999999999993</v>
      </c>
      <c r="AB2336" s="148">
        <v>10</v>
      </c>
    </row>
    <row r="2337" spans="1:28" ht="15.75" customHeight="1">
      <c r="A2337"/>
      <c r="B2337" s="93"/>
      <c r="C2337" s="162"/>
      <c r="D2337" s="90" t="s">
        <v>101</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121</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122</v>
      </c>
      <c r="D2339" s="90" t="s">
        <v>100</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336</v>
      </c>
      <c r="V2339" s="300"/>
      <c r="W2339" s="135">
        <v>850</v>
      </c>
      <c r="X2339" s="135">
        <v>970</v>
      </c>
      <c r="Y2339" s="135">
        <v>710</v>
      </c>
      <c r="Z2339" s="135">
        <v>910</v>
      </c>
      <c r="AA2339" s="135">
        <v>14.5</v>
      </c>
      <c r="AB2339" s="139">
        <v>17</v>
      </c>
    </row>
    <row r="2340" spans="1:28" ht="15.75" customHeight="1">
      <c r="A2340"/>
      <c r="B2340" s="93"/>
      <c r="C2340" s="162"/>
      <c r="D2340" s="90" t="s">
        <v>101</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121</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123</v>
      </c>
      <c r="D2342" s="112" t="s">
        <v>100</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338</v>
      </c>
      <c r="V2342" s="302"/>
      <c r="W2342" s="138">
        <v>490</v>
      </c>
      <c r="X2342" s="135">
        <v>590</v>
      </c>
      <c r="Y2342" s="135">
        <v>430</v>
      </c>
      <c r="Z2342" s="135">
        <v>590</v>
      </c>
      <c r="AA2342" s="137">
        <v>6.3</v>
      </c>
      <c r="AB2342" s="148">
        <v>6.3</v>
      </c>
    </row>
    <row r="2343" spans="1:28" ht="15.75" customHeight="1">
      <c r="A2343"/>
      <c r="B2343" s="93"/>
      <c r="C2343" s="162"/>
      <c r="D2343" s="90" t="s">
        <v>101</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121</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124</v>
      </c>
      <c r="D2345" s="90" t="s">
        <v>100</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338</v>
      </c>
      <c r="V2345" s="300"/>
      <c r="W2345" s="147">
        <v>222</v>
      </c>
      <c r="X2345" s="88">
        <v>340</v>
      </c>
      <c r="Y2345" s="88">
        <v>155</v>
      </c>
      <c r="Z2345" s="88">
        <v>315</v>
      </c>
      <c r="AA2345" s="148">
        <v>15</v>
      </c>
      <c r="AB2345" s="139">
        <v>15</v>
      </c>
    </row>
    <row r="2346" spans="1:28" ht="15.75" customHeight="1">
      <c r="A2346"/>
      <c r="B2346" s="93"/>
      <c r="C2346" s="162"/>
      <c r="D2346" s="90" t="s">
        <v>101</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121</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120</v>
      </c>
      <c r="D2348" s="91" t="s">
        <v>100</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338</v>
      </c>
      <c r="V2348" s="300"/>
      <c r="W2348" s="147">
        <v>645</v>
      </c>
      <c r="X2348" s="88">
        <v>790</v>
      </c>
      <c r="Y2348" s="88">
        <v>670</v>
      </c>
      <c r="Z2348" s="88">
        <v>830</v>
      </c>
      <c r="AA2348" s="88">
        <v>8.6999999999999993</v>
      </c>
      <c r="AB2348" s="148">
        <v>10</v>
      </c>
    </row>
    <row r="2349" spans="1:28" ht="15.75" customHeight="1">
      <c r="A2349"/>
      <c r="B2349" s="93"/>
      <c r="C2349" s="162"/>
      <c r="D2349" s="90" t="s">
        <v>101</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121</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122</v>
      </c>
      <c r="D2351" s="90" t="s">
        <v>100</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338</v>
      </c>
      <c r="V2351" s="300"/>
      <c r="W2351" s="135">
        <v>850</v>
      </c>
      <c r="X2351" s="135">
        <v>970</v>
      </c>
      <c r="Y2351" s="135">
        <v>710</v>
      </c>
      <c r="Z2351" s="135">
        <v>910</v>
      </c>
      <c r="AA2351" s="135">
        <v>14.5</v>
      </c>
      <c r="AB2351" s="139">
        <v>17</v>
      </c>
    </row>
    <row r="2352" spans="1:28" ht="15.75" customHeight="1">
      <c r="A2352"/>
      <c r="B2352" s="93"/>
      <c r="C2352" s="162"/>
      <c r="D2352" s="90" t="s">
        <v>101</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121</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123</v>
      </c>
      <c r="D2354" s="112" t="s">
        <v>100</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101</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121</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124</v>
      </c>
      <c r="D2357" s="90" t="s">
        <v>100</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101</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121</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120</v>
      </c>
      <c r="D2360" s="91" t="s">
        <v>100</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101</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121</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122</v>
      </c>
      <c r="D2363" s="90" t="s">
        <v>100</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101</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121</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123</v>
      </c>
      <c r="D2366" s="112" t="s">
        <v>100</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341</v>
      </c>
      <c r="V2366" s="302"/>
      <c r="W2366" s="138">
        <v>490</v>
      </c>
      <c r="X2366" s="135">
        <v>590</v>
      </c>
      <c r="Y2366" s="135">
        <v>430</v>
      </c>
      <c r="Z2366" s="135">
        <v>590</v>
      </c>
      <c r="AA2366" s="137">
        <v>6.3</v>
      </c>
      <c r="AB2366" s="148">
        <v>6.3</v>
      </c>
    </row>
    <row r="2367" spans="1:28" ht="15.75" customHeight="1">
      <c r="A2367"/>
      <c r="B2367" s="93"/>
      <c r="C2367" s="162"/>
      <c r="D2367" s="90" t="s">
        <v>101</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121</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124</v>
      </c>
      <c r="D2369" s="90" t="s">
        <v>100</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341</v>
      </c>
      <c r="V2369" s="300"/>
      <c r="W2369" s="147">
        <v>222</v>
      </c>
      <c r="X2369" s="88">
        <v>340</v>
      </c>
      <c r="Y2369" s="88">
        <v>155</v>
      </c>
      <c r="Z2369" s="88">
        <v>315</v>
      </c>
      <c r="AA2369" s="148">
        <v>15</v>
      </c>
      <c r="AB2369" s="139">
        <v>15</v>
      </c>
    </row>
    <row r="2370" spans="1:28" ht="15.75" customHeight="1">
      <c r="A2370"/>
      <c r="B2370" s="93"/>
      <c r="C2370" s="162"/>
      <c r="D2370" s="90" t="s">
        <v>101</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121</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120</v>
      </c>
      <c r="D2372" s="91" t="s">
        <v>100</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341</v>
      </c>
      <c r="V2372" s="300"/>
      <c r="W2372" s="147">
        <v>645</v>
      </c>
      <c r="X2372" s="88">
        <v>790</v>
      </c>
      <c r="Y2372" s="88">
        <v>670</v>
      </c>
      <c r="Z2372" s="88">
        <v>830</v>
      </c>
      <c r="AA2372" s="88">
        <v>8.6999999999999993</v>
      </c>
      <c r="AB2372" s="148">
        <v>10</v>
      </c>
    </row>
    <row r="2373" spans="1:28" ht="15.75" customHeight="1">
      <c r="A2373"/>
      <c r="B2373" s="93"/>
      <c r="C2373" s="162"/>
      <c r="D2373" s="90" t="s">
        <v>101</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121</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122</v>
      </c>
      <c r="D2375" s="90" t="s">
        <v>100</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341</v>
      </c>
      <c r="V2375" s="300"/>
      <c r="W2375" s="135">
        <v>850</v>
      </c>
      <c r="X2375" s="135">
        <v>970</v>
      </c>
      <c r="Y2375" s="135">
        <v>710</v>
      </c>
      <c r="Z2375" s="135">
        <v>910</v>
      </c>
      <c r="AA2375" s="135">
        <v>14.5</v>
      </c>
      <c r="AB2375" s="139">
        <v>17</v>
      </c>
    </row>
    <row r="2376" spans="1:28" ht="15.75" customHeight="1">
      <c r="A2376"/>
      <c r="B2376" s="93"/>
      <c r="C2376" s="162"/>
      <c r="D2376" s="90" t="s">
        <v>101</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121</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123</v>
      </c>
      <c r="D2378" s="112" t="s">
        <v>100</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342</v>
      </c>
      <c r="V2378" s="302"/>
      <c r="W2378" s="138">
        <v>490</v>
      </c>
      <c r="X2378" s="135">
        <v>590</v>
      </c>
      <c r="Y2378" s="135">
        <v>430</v>
      </c>
      <c r="Z2378" s="135">
        <v>590</v>
      </c>
      <c r="AA2378" s="137">
        <v>6.3</v>
      </c>
      <c r="AB2378" s="148">
        <v>6.3</v>
      </c>
    </row>
    <row r="2379" spans="1:28" ht="15.75" customHeight="1">
      <c r="A2379"/>
      <c r="B2379" s="93"/>
      <c r="C2379" s="162"/>
      <c r="D2379" s="90" t="s">
        <v>101</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121</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124</v>
      </c>
      <c r="D2381" s="90" t="s">
        <v>100</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342</v>
      </c>
      <c r="V2381" s="300"/>
      <c r="W2381" s="147">
        <v>222</v>
      </c>
      <c r="X2381" s="88">
        <v>340</v>
      </c>
      <c r="Y2381" s="88">
        <v>155</v>
      </c>
      <c r="Z2381" s="88">
        <v>315</v>
      </c>
      <c r="AA2381" s="148">
        <v>15</v>
      </c>
      <c r="AB2381" s="139">
        <v>15</v>
      </c>
    </row>
    <row r="2382" spans="1:28" ht="15.75" customHeight="1">
      <c r="A2382"/>
      <c r="B2382" s="93"/>
      <c r="C2382" s="162"/>
      <c r="D2382" s="90" t="s">
        <v>101</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121</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120</v>
      </c>
      <c r="D2384" s="91" t="s">
        <v>100</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342</v>
      </c>
      <c r="V2384" s="300"/>
      <c r="W2384" s="147">
        <v>645</v>
      </c>
      <c r="X2384" s="88">
        <v>790</v>
      </c>
      <c r="Y2384" s="88">
        <v>670</v>
      </c>
      <c r="Z2384" s="88">
        <v>830</v>
      </c>
      <c r="AA2384" s="88">
        <v>8.6999999999999993</v>
      </c>
      <c r="AB2384" s="148">
        <v>10</v>
      </c>
    </row>
    <row r="2385" spans="1:28" ht="15.75" customHeight="1">
      <c r="A2385"/>
      <c r="B2385" s="93"/>
      <c r="C2385" s="162"/>
      <c r="D2385" s="90" t="s">
        <v>101</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121</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122</v>
      </c>
      <c r="D2387" s="90" t="s">
        <v>100</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342</v>
      </c>
      <c r="V2387" s="300"/>
      <c r="W2387" s="135">
        <v>850</v>
      </c>
      <c r="X2387" s="135">
        <v>970</v>
      </c>
      <c r="Y2387" s="135">
        <v>710</v>
      </c>
      <c r="Z2387" s="135">
        <v>910</v>
      </c>
      <c r="AA2387" s="135">
        <v>14.5</v>
      </c>
      <c r="AB2387" s="139">
        <v>17</v>
      </c>
    </row>
    <row r="2388" spans="1:28" ht="15.75" customHeight="1">
      <c r="A2388"/>
      <c r="B2388" s="93"/>
      <c r="C2388" s="162"/>
      <c r="D2388" s="90" t="s">
        <v>101</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121</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123</v>
      </c>
      <c r="D2390" s="112" t="s">
        <v>100</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101</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121</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124</v>
      </c>
      <c r="D2393" s="90" t="s">
        <v>100</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101</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121</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120</v>
      </c>
      <c r="D2396" s="91" t="s">
        <v>100</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101</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121</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122</v>
      </c>
      <c r="D2399" s="90" t="s">
        <v>100</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101</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121</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123</v>
      </c>
      <c r="D2402" s="112" t="s">
        <v>100</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345</v>
      </c>
      <c r="V2402" s="302"/>
      <c r="W2402" s="138">
        <v>490</v>
      </c>
      <c r="X2402" s="135">
        <v>590</v>
      </c>
      <c r="Y2402" s="135">
        <v>430</v>
      </c>
      <c r="Z2402" s="135">
        <v>590</v>
      </c>
      <c r="AA2402" s="137">
        <v>6.3</v>
      </c>
      <c r="AB2402" s="148">
        <v>6.3</v>
      </c>
    </row>
    <row r="2403" spans="1:28" ht="15.75" customHeight="1">
      <c r="A2403"/>
      <c r="B2403" s="93"/>
      <c r="C2403" s="162"/>
      <c r="D2403" s="90" t="s">
        <v>101</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121</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124</v>
      </c>
      <c r="D2405" s="90" t="s">
        <v>100</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345</v>
      </c>
      <c r="V2405" s="300"/>
      <c r="W2405" s="147">
        <v>222</v>
      </c>
      <c r="X2405" s="88">
        <v>340</v>
      </c>
      <c r="Y2405" s="88">
        <v>155</v>
      </c>
      <c r="Z2405" s="88">
        <v>315</v>
      </c>
      <c r="AA2405" s="148">
        <v>15</v>
      </c>
      <c r="AB2405" s="139">
        <v>15</v>
      </c>
    </row>
    <row r="2406" spans="1:28" ht="15.75" customHeight="1">
      <c r="A2406"/>
      <c r="B2406" s="93"/>
      <c r="C2406" s="162"/>
      <c r="D2406" s="90" t="s">
        <v>101</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121</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120</v>
      </c>
      <c r="D2408" s="91" t="s">
        <v>100</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345</v>
      </c>
      <c r="V2408" s="300"/>
      <c r="W2408" s="147">
        <v>645</v>
      </c>
      <c r="X2408" s="88">
        <v>790</v>
      </c>
      <c r="Y2408" s="88">
        <v>670</v>
      </c>
      <c r="Z2408" s="88">
        <v>830</v>
      </c>
      <c r="AA2408" s="88">
        <v>8.6999999999999993</v>
      </c>
      <c r="AB2408" s="148">
        <v>10</v>
      </c>
    </row>
    <row r="2409" spans="1:28" ht="15.75" customHeight="1">
      <c r="A2409"/>
      <c r="B2409" s="93"/>
      <c r="C2409" s="162"/>
      <c r="D2409" s="90" t="s">
        <v>101</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121</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122</v>
      </c>
      <c r="D2411" s="90" t="s">
        <v>100</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345</v>
      </c>
      <c r="V2411" s="300"/>
      <c r="W2411" s="135">
        <v>850</v>
      </c>
      <c r="X2411" s="135">
        <v>970</v>
      </c>
      <c r="Y2411" s="135">
        <v>710</v>
      </c>
      <c r="Z2411" s="135">
        <v>910</v>
      </c>
      <c r="AA2411" s="135">
        <v>14.5</v>
      </c>
      <c r="AB2411" s="139">
        <v>17</v>
      </c>
    </row>
    <row r="2412" spans="1:28" ht="15.75" customHeight="1">
      <c r="A2412"/>
      <c r="B2412" s="93"/>
      <c r="C2412" s="162"/>
      <c r="D2412" s="90" t="s">
        <v>101</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121</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123</v>
      </c>
      <c r="D2414" s="112" t="s">
        <v>100</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346</v>
      </c>
      <c r="V2414" s="302"/>
      <c r="W2414" s="138">
        <v>490</v>
      </c>
      <c r="X2414" s="135">
        <v>590</v>
      </c>
      <c r="Y2414" s="135">
        <v>430</v>
      </c>
      <c r="Z2414" s="135">
        <v>590</v>
      </c>
      <c r="AA2414" s="137">
        <v>6.3</v>
      </c>
      <c r="AB2414" s="148">
        <v>6.3</v>
      </c>
    </row>
    <row r="2415" spans="1:28" ht="15.75" customHeight="1">
      <c r="A2415"/>
      <c r="B2415" s="93"/>
      <c r="C2415" s="162"/>
      <c r="D2415" s="90" t="s">
        <v>101</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121</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124</v>
      </c>
      <c r="D2417" s="90" t="s">
        <v>100</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346</v>
      </c>
      <c r="V2417" s="300"/>
      <c r="W2417" s="147">
        <v>222</v>
      </c>
      <c r="X2417" s="88">
        <v>340</v>
      </c>
      <c r="Y2417" s="88">
        <v>155</v>
      </c>
      <c r="Z2417" s="88">
        <v>315</v>
      </c>
      <c r="AA2417" s="148">
        <v>15</v>
      </c>
      <c r="AB2417" s="139">
        <v>15</v>
      </c>
    </row>
    <row r="2418" spans="1:28" ht="15.75" customHeight="1">
      <c r="A2418"/>
      <c r="B2418" s="93"/>
      <c r="C2418" s="162"/>
      <c r="D2418" s="90" t="s">
        <v>101</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121</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120</v>
      </c>
      <c r="D2420" s="91" t="s">
        <v>100</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346</v>
      </c>
      <c r="V2420" s="300"/>
      <c r="W2420" s="147">
        <v>645</v>
      </c>
      <c r="X2420" s="88">
        <v>790</v>
      </c>
      <c r="Y2420" s="88">
        <v>670</v>
      </c>
      <c r="Z2420" s="88">
        <v>830</v>
      </c>
      <c r="AA2420" s="88">
        <v>8.6999999999999993</v>
      </c>
      <c r="AB2420" s="148">
        <v>10</v>
      </c>
    </row>
    <row r="2421" spans="1:28" ht="15.75" customHeight="1">
      <c r="A2421"/>
      <c r="B2421" s="93"/>
      <c r="C2421" s="162"/>
      <c r="D2421" s="90" t="s">
        <v>101</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121</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122</v>
      </c>
      <c r="D2423" s="90" t="s">
        <v>100</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346</v>
      </c>
      <c r="V2423" s="300"/>
      <c r="W2423" s="135">
        <v>850</v>
      </c>
      <c r="X2423" s="135">
        <v>970</v>
      </c>
      <c r="Y2423" s="135">
        <v>710</v>
      </c>
      <c r="Z2423" s="135">
        <v>910</v>
      </c>
      <c r="AA2423" s="135">
        <v>14.5</v>
      </c>
      <c r="AB2423" s="139">
        <v>17</v>
      </c>
    </row>
    <row r="2424" spans="1:28" ht="15.75" customHeight="1">
      <c r="A2424"/>
      <c r="B2424" s="93"/>
      <c r="C2424" s="162"/>
      <c r="D2424" s="90" t="s">
        <v>101</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121</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123</v>
      </c>
      <c r="D2426" s="112" t="s">
        <v>100</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348</v>
      </c>
      <c r="V2426" s="302"/>
      <c r="W2426" s="138">
        <v>490</v>
      </c>
      <c r="X2426" s="135">
        <v>590</v>
      </c>
      <c r="Y2426" s="135">
        <v>430</v>
      </c>
      <c r="Z2426" s="135">
        <v>590</v>
      </c>
      <c r="AA2426" s="137">
        <v>6.3</v>
      </c>
      <c r="AB2426" s="148">
        <v>6.3</v>
      </c>
    </row>
    <row r="2427" spans="1:28" ht="15.75" customHeight="1">
      <c r="A2427"/>
      <c r="B2427" s="93"/>
      <c r="C2427" s="162"/>
      <c r="D2427" s="90" t="s">
        <v>101</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121</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124</v>
      </c>
      <c r="D2429" s="90" t="s">
        <v>100</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348</v>
      </c>
      <c r="V2429" s="300"/>
      <c r="W2429" s="147">
        <v>222</v>
      </c>
      <c r="X2429" s="88">
        <v>340</v>
      </c>
      <c r="Y2429" s="88">
        <v>155</v>
      </c>
      <c r="Z2429" s="88">
        <v>315</v>
      </c>
      <c r="AA2429" s="148">
        <v>15</v>
      </c>
      <c r="AB2429" s="139">
        <v>15</v>
      </c>
    </row>
    <row r="2430" spans="1:28" ht="15.75" customHeight="1">
      <c r="A2430"/>
      <c r="B2430" s="93"/>
      <c r="C2430" s="162"/>
      <c r="D2430" s="90" t="s">
        <v>101</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121</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120</v>
      </c>
      <c r="D2432" s="91" t="s">
        <v>100</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348</v>
      </c>
      <c r="V2432" s="300"/>
      <c r="W2432" s="147">
        <v>645</v>
      </c>
      <c r="X2432" s="88">
        <v>790</v>
      </c>
      <c r="Y2432" s="88">
        <v>670</v>
      </c>
      <c r="Z2432" s="88">
        <v>830</v>
      </c>
      <c r="AA2432" s="88">
        <v>8.6999999999999993</v>
      </c>
      <c r="AB2432" s="148">
        <v>10</v>
      </c>
    </row>
    <row r="2433" spans="1:28" ht="15.75" customHeight="1">
      <c r="A2433"/>
      <c r="B2433" s="93"/>
      <c r="C2433" s="162"/>
      <c r="D2433" s="90" t="s">
        <v>101</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121</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122</v>
      </c>
      <c r="D2435" s="90" t="s">
        <v>100</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348</v>
      </c>
      <c r="V2435" s="300"/>
      <c r="W2435" s="135">
        <v>850</v>
      </c>
      <c r="X2435" s="135">
        <v>970</v>
      </c>
      <c r="Y2435" s="135">
        <v>710</v>
      </c>
      <c r="Z2435" s="135">
        <v>910</v>
      </c>
      <c r="AA2435" s="135">
        <v>14.5</v>
      </c>
      <c r="AB2435" s="139">
        <v>17</v>
      </c>
    </row>
    <row r="2436" spans="1:28" ht="15.75" customHeight="1">
      <c r="A2436"/>
      <c r="B2436" s="93"/>
      <c r="C2436" s="162"/>
      <c r="D2436" s="90" t="s">
        <v>101</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121</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123</v>
      </c>
      <c r="D2438" s="112" t="s">
        <v>100</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349</v>
      </c>
      <c r="V2438" s="302"/>
      <c r="W2438" s="138">
        <v>490</v>
      </c>
      <c r="X2438" s="135">
        <v>590</v>
      </c>
      <c r="Y2438" s="135">
        <v>430</v>
      </c>
      <c r="Z2438" s="135">
        <v>590</v>
      </c>
      <c r="AA2438" s="137">
        <v>6.3</v>
      </c>
      <c r="AB2438" s="148">
        <v>6.3</v>
      </c>
    </row>
    <row r="2439" spans="1:28" ht="15.75" customHeight="1">
      <c r="A2439"/>
      <c r="B2439" s="93"/>
      <c r="C2439" s="162"/>
      <c r="D2439" s="90" t="s">
        <v>101</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121</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124</v>
      </c>
      <c r="D2441" s="90" t="s">
        <v>100</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349</v>
      </c>
      <c r="V2441" s="300"/>
      <c r="W2441" s="147">
        <v>222</v>
      </c>
      <c r="X2441" s="88">
        <v>340</v>
      </c>
      <c r="Y2441" s="88">
        <v>155</v>
      </c>
      <c r="Z2441" s="88">
        <v>315</v>
      </c>
      <c r="AA2441" s="148">
        <v>15</v>
      </c>
      <c r="AB2441" s="139">
        <v>15</v>
      </c>
    </row>
    <row r="2442" spans="1:28" ht="15.75" customHeight="1">
      <c r="A2442"/>
      <c r="B2442" s="93"/>
      <c r="C2442" s="162"/>
      <c r="D2442" s="90" t="s">
        <v>101</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121</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120</v>
      </c>
      <c r="D2444" s="91" t="s">
        <v>100</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349</v>
      </c>
      <c r="V2444" s="300"/>
      <c r="W2444" s="147">
        <v>645</v>
      </c>
      <c r="X2444" s="88">
        <v>790</v>
      </c>
      <c r="Y2444" s="88">
        <v>670</v>
      </c>
      <c r="Z2444" s="88">
        <v>830</v>
      </c>
      <c r="AA2444" s="88">
        <v>8.6999999999999993</v>
      </c>
      <c r="AB2444" s="148">
        <v>10</v>
      </c>
    </row>
    <row r="2445" spans="1:28" ht="15.75" customHeight="1">
      <c r="A2445"/>
      <c r="B2445" s="93"/>
      <c r="C2445" s="162"/>
      <c r="D2445" s="90" t="s">
        <v>101</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121</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122</v>
      </c>
      <c r="D2447" s="90" t="s">
        <v>100</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349</v>
      </c>
      <c r="V2447" s="300"/>
      <c r="W2447" s="135">
        <v>850</v>
      </c>
      <c r="X2447" s="135">
        <v>970</v>
      </c>
      <c r="Y2447" s="135">
        <v>710</v>
      </c>
      <c r="Z2447" s="135">
        <v>910</v>
      </c>
      <c r="AA2447" s="135">
        <v>14.5</v>
      </c>
      <c r="AB2447" s="139">
        <v>17</v>
      </c>
    </row>
    <row r="2448" spans="1:28" ht="15.75" customHeight="1">
      <c r="A2448"/>
      <c r="B2448" s="93"/>
      <c r="C2448" s="162"/>
      <c r="D2448" s="90" t="s">
        <v>101</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121</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120</v>
      </c>
      <c r="D2450" s="91" t="s">
        <v>100</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354</v>
      </c>
      <c r="V2450" s="300"/>
      <c r="W2450" s="147">
        <v>645</v>
      </c>
      <c r="X2450" s="88">
        <v>790</v>
      </c>
      <c r="Y2450" s="88">
        <v>670</v>
      </c>
      <c r="Z2450" s="88">
        <v>830</v>
      </c>
      <c r="AA2450" s="88">
        <v>8.6999999999999993</v>
      </c>
      <c r="AB2450" s="148">
        <v>10</v>
      </c>
    </row>
    <row r="2451" spans="1:28" ht="15.75" customHeight="1">
      <c r="A2451"/>
      <c r="B2451" s="93"/>
      <c r="C2451" s="162"/>
      <c r="D2451" s="90" t="s">
        <v>101</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121</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122</v>
      </c>
      <c r="D2453" s="90" t="s">
        <v>100</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354</v>
      </c>
      <c r="V2453" s="300"/>
      <c r="W2453" s="135">
        <v>850</v>
      </c>
      <c r="X2453" s="135">
        <v>970</v>
      </c>
      <c r="Y2453" s="135">
        <v>710</v>
      </c>
      <c r="Z2453" s="135">
        <v>910</v>
      </c>
      <c r="AA2453" s="135">
        <v>14.5</v>
      </c>
      <c r="AB2453" s="139">
        <v>17</v>
      </c>
    </row>
    <row r="2454" spans="1:28" ht="12.75" customHeight="1">
      <c r="A2454"/>
      <c r="B2454" s="93"/>
      <c r="C2454" s="162"/>
      <c r="D2454" s="90" t="s">
        <v>101</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121</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123</v>
      </c>
      <c r="D2456" s="112" t="s">
        <v>100</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354</v>
      </c>
      <c r="V2456" s="302"/>
      <c r="W2456" s="138">
        <v>490</v>
      </c>
      <c r="X2456" s="135">
        <v>590</v>
      </c>
      <c r="Y2456" s="135">
        <v>430</v>
      </c>
      <c r="Z2456" s="135">
        <v>590</v>
      </c>
      <c r="AA2456" s="137">
        <v>6.3</v>
      </c>
      <c r="AB2456" s="148">
        <v>6.3</v>
      </c>
    </row>
    <row r="2457" spans="1:28" ht="15.75" customHeight="1">
      <c r="A2457"/>
      <c r="B2457" s="93"/>
      <c r="C2457" s="162"/>
      <c r="D2457" s="90" t="s">
        <v>101</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121</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124</v>
      </c>
      <c r="D2459" s="90" t="s">
        <v>100</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354</v>
      </c>
      <c r="V2459" s="300"/>
      <c r="W2459" s="147">
        <v>222</v>
      </c>
      <c r="X2459" s="88">
        <v>340</v>
      </c>
      <c r="Y2459" s="88">
        <v>155</v>
      </c>
      <c r="Z2459" s="88">
        <v>315</v>
      </c>
      <c r="AA2459" s="148">
        <v>15</v>
      </c>
      <c r="AB2459" s="139">
        <v>15</v>
      </c>
    </row>
    <row r="2460" spans="1:28" ht="15.75" customHeight="1">
      <c r="A2460"/>
      <c r="B2460" s="93"/>
      <c r="C2460" s="162"/>
      <c r="D2460" s="90" t="s">
        <v>101</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121</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123</v>
      </c>
      <c r="D2462" s="112" t="s">
        <v>100</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353</v>
      </c>
      <c r="V2462" s="302" t="s">
        <v>350</v>
      </c>
      <c r="W2462" s="138">
        <v>490</v>
      </c>
      <c r="X2462" s="135">
        <v>590</v>
      </c>
      <c r="Y2462" s="135">
        <v>430</v>
      </c>
      <c r="Z2462" s="135">
        <v>590</v>
      </c>
      <c r="AA2462" s="137">
        <v>6.3</v>
      </c>
      <c r="AB2462" s="148">
        <v>6.3</v>
      </c>
    </row>
    <row r="2463" spans="1:28" ht="15.75" customHeight="1">
      <c r="A2463"/>
      <c r="B2463" s="93"/>
      <c r="C2463" s="162"/>
      <c r="D2463" s="90" t="s">
        <v>101</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121</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124</v>
      </c>
      <c r="D2465" s="90" t="s">
        <v>100</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353</v>
      </c>
      <c r="V2465" s="302" t="s">
        <v>350</v>
      </c>
      <c r="W2465" s="147">
        <v>222</v>
      </c>
      <c r="X2465" s="88">
        <v>340</v>
      </c>
      <c r="Y2465" s="88">
        <v>155</v>
      </c>
      <c r="Z2465" s="88">
        <v>315</v>
      </c>
      <c r="AA2465" s="148">
        <v>15</v>
      </c>
      <c r="AB2465" s="139">
        <v>15</v>
      </c>
    </row>
    <row r="2466" spans="1:28" ht="15.75" customHeight="1">
      <c r="A2466"/>
      <c r="B2466" s="93"/>
      <c r="C2466" s="162"/>
      <c r="D2466" s="90" t="s">
        <v>101</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121</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120</v>
      </c>
      <c r="D2468" s="91" t="s">
        <v>100</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353</v>
      </c>
      <c r="V2468" s="302" t="s">
        <v>350</v>
      </c>
      <c r="W2468" s="147">
        <v>645</v>
      </c>
      <c r="X2468" s="88">
        <v>790</v>
      </c>
      <c r="Y2468" s="88">
        <v>670</v>
      </c>
      <c r="Z2468" s="88">
        <v>830</v>
      </c>
      <c r="AA2468" s="88">
        <v>8.6999999999999993</v>
      </c>
      <c r="AB2468" s="148">
        <v>10</v>
      </c>
    </row>
    <row r="2469" spans="1:28" ht="15.75" customHeight="1">
      <c r="A2469"/>
      <c r="B2469" s="93"/>
      <c r="C2469" s="162"/>
      <c r="D2469" s="90" t="s">
        <v>101</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121</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122</v>
      </c>
      <c r="D2471" s="90" t="s">
        <v>100</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353</v>
      </c>
      <c r="V2471" s="302" t="s">
        <v>350</v>
      </c>
      <c r="W2471" s="135">
        <v>850</v>
      </c>
      <c r="X2471" s="135">
        <v>970</v>
      </c>
      <c r="Y2471" s="135">
        <v>710</v>
      </c>
      <c r="Z2471" s="135">
        <v>910</v>
      </c>
      <c r="AA2471" s="135">
        <v>14.5</v>
      </c>
      <c r="AB2471" s="139">
        <v>17</v>
      </c>
    </row>
    <row r="2472" spans="1:28" ht="15.75" customHeight="1">
      <c r="A2472"/>
      <c r="B2472" s="93"/>
      <c r="C2472" s="162"/>
      <c r="D2472" s="90" t="s">
        <v>101</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121</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123</v>
      </c>
      <c r="D2474" s="112" t="s">
        <v>100</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352</v>
      </c>
      <c r="V2474" s="302" t="s">
        <v>351</v>
      </c>
      <c r="W2474" s="138">
        <v>490</v>
      </c>
      <c r="X2474" s="135">
        <v>590</v>
      </c>
      <c r="Y2474" s="135">
        <v>430</v>
      </c>
      <c r="Z2474" s="135">
        <v>590</v>
      </c>
      <c r="AA2474" s="137">
        <v>6.3</v>
      </c>
      <c r="AB2474" s="148">
        <v>6.3</v>
      </c>
    </row>
    <row r="2475" spans="1:28" ht="15.75" customHeight="1">
      <c r="A2475"/>
      <c r="B2475" s="93"/>
      <c r="C2475" s="162"/>
      <c r="D2475" s="90" t="s">
        <v>101</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121</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124</v>
      </c>
      <c r="D2477" s="90" t="s">
        <v>100</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352</v>
      </c>
      <c r="V2477" s="302" t="s">
        <v>351</v>
      </c>
      <c r="W2477" s="147">
        <v>222</v>
      </c>
      <c r="X2477" s="88">
        <v>340</v>
      </c>
      <c r="Y2477" s="88">
        <v>155</v>
      </c>
      <c r="Z2477" s="88">
        <v>315</v>
      </c>
      <c r="AA2477" s="148">
        <v>15</v>
      </c>
      <c r="AB2477" s="139">
        <v>15</v>
      </c>
    </row>
    <row r="2478" spans="1:28" ht="15.75" customHeight="1">
      <c r="A2478"/>
      <c r="B2478" s="93"/>
      <c r="C2478" s="162"/>
      <c r="D2478" s="90" t="s">
        <v>101</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121</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120</v>
      </c>
      <c r="D2480" s="91" t="s">
        <v>100</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352</v>
      </c>
      <c r="V2480" s="302" t="s">
        <v>351</v>
      </c>
      <c r="W2480" s="147">
        <v>645</v>
      </c>
      <c r="X2480" s="88">
        <v>790</v>
      </c>
      <c r="Y2480" s="88">
        <v>670</v>
      </c>
      <c r="Z2480" s="88">
        <v>830</v>
      </c>
      <c r="AA2480" s="88">
        <v>8.6999999999999993</v>
      </c>
      <c r="AB2480" s="148">
        <v>10</v>
      </c>
    </row>
    <row r="2481" spans="1:28" ht="15.75" customHeight="1">
      <c r="A2481"/>
      <c r="B2481" s="93"/>
      <c r="C2481" s="162"/>
      <c r="D2481" s="90" t="s">
        <v>101</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121</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122</v>
      </c>
      <c r="D2483" s="90" t="s">
        <v>100</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352</v>
      </c>
      <c r="V2483" s="302" t="s">
        <v>351</v>
      </c>
      <c r="W2483" s="135">
        <v>850</v>
      </c>
      <c r="X2483" s="135">
        <v>970</v>
      </c>
      <c r="Y2483" s="135">
        <v>710</v>
      </c>
      <c r="Z2483" s="135">
        <v>910</v>
      </c>
      <c r="AA2483" s="135">
        <v>14.5</v>
      </c>
      <c r="AB2483" s="139">
        <v>17</v>
      </c>
    </row>
    <row r="2484" spans="1:28" ht="15.75" customHeight="1">
      <c r="A2484"/>
      <c r="B2484" s="93"/>
      <c r="C2484" s="162"/>
      <c r="D2484" s="90" t="s">
        <v>101</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121</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122</v>
      </c>
      <c r="D2486" s="90" t="s">
        <v>100</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355</v>
      </c>
      <c r="V2486" s="302"/>
      <c r="W2486" s="135">
        <v>850</v>
      </c>
      <c r="X2486" s="135">
        <v>970</v>
      </c>
      <c r="Y2486" s="135">
        <v>710</v>
      </c>
      <c r="Z2486" s="135">
        <v>910</v>
      </c>
      <c r="AA2486" s="135">
        <v>14.5</v>
      </c>
      <c r="AB2486" s="139">
        <v>17</v>
      </c>
    </row>
    <row r="2487" spans="1:28" ht="15.75" customHeight="1">
      <c r="A2487"/>
      <c r="B2487" s="93"/>
      <c r="C2487" s="162"/>
      <c r="D2487" s="90" t="s">
        <v>101</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121</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123</v>
      </c>
      <c r="D2489" s="112" t="s">
        <v>100</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355</v>
      </c>
      <c r="V2489" s="302"/>
      <c r="W2489" s="138">
        <v>490</v>
      </c>
      <c r="X2489" s="135">
        <v>590</v>
      </c>
      <c r="Y2489" s="135">
        <v>430</v>
      </c>
      <c r="Z2489" s="135">
        <v>590</v>
      </c>
      <c r="AA2489" s="137">
        <v>6.3</v>
      </c>
      <c r="AB2489" s="148">
        <v>6.3</v>
      </c>
    </row>
    <row r="2490" spans="1:28" ht="15.75" customHeight="1">
      <c r="A2490"/>
      <c r="B2490" s="93"/>
      <c r="C2490" s="162"/>
      <c r="D2490" s="90" t="s">
        <v>101</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121</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123</v>
      </c>
      <c r="D2492" s="112" t="s">
        <v>100</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101</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121</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124</v>
      </c>
      <c r="D2495" s="90" t="s">
        <v>100</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101</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121</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120</v>
      </c>
      <c r="D2498" s="91" t="s">
        <v>100</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101</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121</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122</v>
      </c>
      <c r="D2501" s="90" t="s">
        <v>100</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101</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121</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123</v>
      </c>
      <c r="D2504" s="112" t="s">
        <v>100</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358</v>
      </c>
      <c r="V2504" s="302" t="s">
        <v>413</v>
      </c>
      <c r="W2504" s="138">
        <v>470</v>
      </c>
      <c r="X2504" s="135">
        <v>560</v>
      </c>
      <c r="Y2504" s="135">
        <v>430</v>
      </c>
      <c r="Z2504" s="135">
        <v>590</v>
      </c>
      <c r="AA2504" s="137">
        <v>6.3</v>
      </c>
      <c r="AB2504" s="148">
        <v>6.3</v>
      </c>
    </row>
    <row r="2505" spans="1:28" ht="15.75" customHeight="1">
      <c r="A2505"/>
      <c r="B2505" s="93"/>
      <c r="C2505" s="162"/>
      <c r="D2505" s="90" t="s">
        <v>101</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121</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124</v>
      </c>
      <c r="D2507" s="90" t="s">
        <v>100</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358</v>
      </c>
      <c r="V2507" s="302" t="s">
        <v>413</v>
      </c>
      <c r="W2507" s="147">
        <v>225</v>
      </c>
      <c r="X2507" s="88">
        <v>280</v>
      </c>
      <c r="Y2507" s="88">
        <v>155</v>
      </c>
      <c r="Z2507" s="88">
        <v>315</v>
      </c>
      <c r="AA2507" s="148">
        <v>15</v>
      </c>
      <c r="AB2507" s="139">
        <v>15</v>
      </c>
    </row>
    <row r="2508" spans="1:28" ht="15.75" customHeight="1">
      <c r="A2508"/>
      <c r="B2508" s="93"/>
      <c r="C2508" s="162"/>
      <c r="D2508" s="90" t="s">
        <v>101</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121</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120</v>
      </c>
      <c r="D2510" s="91" t="s">
        <v>100</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358</v>
      </c>
      <c r="V2510" s="302" t="s">
        <v>412</v>
      </c>
      <c r="W2510" s="147">
        <v>674</v>
      </c>
      <c r="X2510" s="88">
        <v>816</v>
      </c>
      <c r="Y2510" s="88">
        <v>670</v>
      </c>
      <c r="Z2510" s="88">
        <v>830</v>
      </c>
      <c r="AA2510" s="88">
        <v>8.6999999999999993</v>
      </c>
      <c r="AB2510" s="148">
        <v>10</v>
      </c>
    </row>
    <row r="2511" spans="1:28" ht="15.75" customHeight="1">
      <c r="A2511"/>
      <c r="B2511" s="93"/>
      <c r="C2511" s="162"/>
      <c r="D2511" s="90" t="s">
        <v>101</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121</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122</v>
      </c>
      <c r="D2513" s="90" t="s">
        <v>100</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358</v>
      </c>
      <c r="V2513" s="302" t="s">
        <v>413</v>
      </c>
      <c r="W2513" s="135">
        <v>830</v>
      </c>
      <c r="X2513" s="135">
        <v>960</v>
      </c>
      <c r="Y2513" s="135">
        <v>710</v>
      </c>
      <c r="Z2513" s="135">
        <v>910</v>
      </c>
      <c r="AA2513" s="135">
        <v>14.5</v>
      </c>
      <c r="AB2513" s="139">
        <v>17</v>
      </c>
    </row>
    <row r="2514" spans="1:28" ht="15.75" customHeight="1">
      <c r="A2514"/>
      <c r="B2514" s="93"/>
      <c r="C2514" s="162"/>
      <c r="D2514" s="90" t="s">
        <v>101</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121</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123</v>
      </c>
      <c r="D2516" s="112" t="s">
        <v>100</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360</v>
      </c>
      <c r="V2516" s="302"/>
      <c r="W2516" s="138">
        <v>470</v>
      </c>
      <c r="X2516" s="135">
        <v>560</v>
      </c>
      <c r="Y2516" s="135">
        <v>430</v>
      </c>
      <c r="Z2516" s="135">
        <v>590</v>
      </c>
      <c r="AA2516" s="137">
        <v>6.3</v>
      </c>
      <c r="AB2516" s="148">
        <v>6.3</v>
      </c>
    </row>
    <row r="2517" spans="1:28" ht="15.75" customHeight="1">
      <c r="A2517"/>
      <c r="B2517" s="93"/>
      <c r="C2517" s="162"/>
      <c r="D2517" s="90" t="s">
        <v>101</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121</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124</v>
      </c>
      <c r="D2519" s="90" t="s">
        <v>100</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360</v>
      </c>
      <c r="V2519" s="302"/>
      <c r="W2519" s="147">
        <v>225</v>
      </c>
      <c r="X2519" s="88">
        <v>280</v>
      </c>
      <c r="Y2519" s="88">
        <v>155</v>
      </c>
      <c r="Z2519" s="88">
        <v>315</v>
      </c>
      <c r="AA2519" s="148">
        <v>15</v>
      </c>
      <c r="AB2519" s="139">
        <v>15</v>
      </c>
    </row>
    <row r="2520" spans="1:28" ht="15.75" customHeight="1">
      <c r="A2520"/>
      <c r="B2520" s="93"/>
      <c r="C2520" s="162"/>
      <c r="D2520" s="90" t="s">
        <v>101</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121</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120</v>
      </c>
      <c r="D2522" s="91" t="s">
        <v>100</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360</v>
      </c>
      <c r="V2522" s="302"/>
      <c r="W2522" s="147">
        <v>674</v>
      </c>
      <c r="X2522" s="88">
        <v>816</v>
      </c>
      <c r="Y2522" s="88">
        <v>670</v>
      </c>
      <c r="Z2522" s="88">
        <v>830</v>
      </c>
      <c r="AA2522" s="88">
        <v>8.6999999999999993</v>
      </c>
      <c r="AB2522" s="148">
        <v>10</v>
      </c>
    </row>
    <row r="2523" spans="1:28" ht="15.75" customHeight="1">
      <c r="A2523"/>
      <c r="B2523" s="93"/>
      <c r="C2523" s="162"/>
      <c r="D2523" s="90" t="s">
        <v>101</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121</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122</v>
      </c>
      <c r="D2525" s="90" t="s">
        <v>100</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360</v>
      </c>
      <c r="V2525" s="302"/>
      <c r="W2525" s="135">
        <v>830</v>
      </c>
      <c r="X2525" s="135">
        <v>960</v>
      </c>
      <c r="Y2525" s="135">
        <v>710</v>
      </c>
      <c r="Z2525" s="135">
        <v>910</v>
      </c>
      <c r="AA2525" s="135">
        <v>14.5</v>
      </c>
      <c r="AB2525" s="139">
        <v>17</v>
      </c>
    </row>
    <row r="2526" spans="1:28" ht="15.75" customHeight="1">
      <c r="A2526"/>
      <c r="B2526" s="93"/>
      <c r="C2526" s="162"/>
      <c r="D2526" s="90" t="s">
        <v>101</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121</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123</v>
      </c>
      <c r="D2528" s="112" t="s">
        <v>100</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362</v>
      </c>
      <c r="V2528" s="302"/>
      <c r="W2528" s="138">
        <v>470</v>
      </c>
      <c r="X2528" s="135">
        <v>560</v>
      </c>
      <c r="Y2528" s="135">
        <v>430</v>
      </c>
      <c r="Z2528" s="135">
        <v>590</v>
      </c>
      <c r="AA2528" s="137">
        <v>6.3</v>
      </c>
      <c r="AB2528" s="148">
        <v>6.3</v>
      </c>
    </row>
    <row r="2529" spans="1:28" ht="15.75" customHeight="1">
      <c r="A2529"/>
      <c r="B2529" s="93"/>
      <c r="C2529" s="162"/>
      <c r="D2529" s="90" t="s">
        <v>101</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121</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124</v>
      </c>
      <c r="D2531" s="90" t="s">
        <v>100</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362</v>
      </c>
      <c r="V2531" s="302"/>
      <c r="W2531" s="147">
        <v>225</v>
      </c>
      <c r="X2531" s="88">
        <v>280</v>
      </c>
      <c r="Y2531" s="88">
        <v>155</v>
      </c>
      <c r="Z2531" s="88">
        <v>315</v>
      </c>
      <c r="AA2531" s="148">
        <v>15</v>
      </c>
      <c r="AB2531" s="139">
        <v>15</v>
      </c>
    </row>
    <row r="2532" spans="1:28" ht="15.75" customHeight="1">
      <c r="A2532"/>
      <c r="B2532" s="93"/>
      <c r="C2532" s="162"/>
      <c r="D2532" s="90" t="s">
        <v>101</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121</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120</v>
      </c>
      <c r="D2534" s="91" t="s">
        <v>100</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362</v>
      </c>
      <c r="V2534" s="302"/>
      <c r="W2534" s="147">
        <v>674</v>
      </c>
      <c r="X2534" s="88">
        <v>816</v>
      </c>
      <c r="Y2534" s="88">
        <v>670</v>
      </c>
      <c r="Z2534" s="88">
        <v>830</v>
      </c>
      <c r="AA2534" s="88">
        <v>8.6999999999999993</v>
      </c>
      <c r="AB2534" s="148">
        <v>10</v>
      </c>
    </row>
    <row r="2535" spans="1:28" ht="15.75" customHeight="1">
      <c r="A2535"/>
      <c r="B2535" s="93"/>
      <c r="C2535" s="162"/>
      <c r="D2535" s="90" t="s">
        <v>101</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121</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122</v>
      </c>
      <c r="D2537" s="90" t="s">
        <v>100</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362</v>
      </c>
      <c r="V2537" s="302"/>
      <c r="W2537" s="135">
        <v>830</v>
      </c>
      <c r="X2537" s="135">
        <v>960</v>
      </c>
      <c r="Y2537" s="135">
        <v>710</v>
      </c>
      <c r="Z2537" s="135">
        <v>910</v>
      </c>
      <c r="AA2537" s="135">
        <v>14.5</v>
      </c>
      <c r="AB2537" s="139">
        <v>17</v>
      </c>
    </row>
    <row r="2538" spans="1:28" ht="15.75" customHeight="1">
      <c r="A2538"/>
      <c r="B2538" s="93"/>
      <c r="C2538" s="162"/>
      <c r="D2538" s="90" t="s">
        <v>101</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121</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123</v>
      </c>
      <c r="D2540" s="112" t="s">
        <v>100</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364</v>
      </c>
      <c r="V2540" s="4" t="s">
        <v>363</v>
      </c>
      <c r="W2540" s="138">
        <v>470</v>
      </c>
      <c r="X2540" s="135">
        <v>560</v>
      </c>
      <c r="Y2540" s="135">
        <v>430</v>
      </c>
      <c r="Z2540" s="135">
        <v>590</v>
      </c>
      <c r="AA2540" s="137">
        <v>6.3</v>
      </c>
      <c r="AB2540" s="148">
        <v>6.3</v>
      </c>
    </row>
    <row r="2541" spans="1:28" ht="15.75" customHeight="1">
      <c r="A2541"/>
      <c r="B2541" s="93"/>
      <c r="C2541" s="162"/>
      <c r="D2541" s="90" t="s">
        <v>101</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121</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124</v>
      </c>
      <c r="D2543" s="90" t="s">
        <v>100</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364</v>
      </c>
      <c r="V2543" s="4" t="s">
        <v>363</v>
      </c>
      <c r="W2543" s="147">
        <v>225</v>
      </c>
      <c r="X2543" s="88">
        <v>280</v>
      </c>
      <c r="Y2543" s="88">
        <v>155</v>
      </c>
      <c r="Z2543" s="88">
        <v>315</v>
      </c>
      <c r="AA2543" s="148">
        <v>15</v>
      </c>
      <c r="AB2543" s="139">
        <v>15</v>
      </c>
    </row>
    <row r="2544" spans="1:28" ht="15.75" customHeight="1">
      <c r="A2544"/>
      <c r="B2544" s="93"/>
      <c r="C2544" s="162"/>
      <c r="D2544" s="90" t="s">
        <v>101</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121</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120</v>
      </c>
      <c r="D2546" s="91" t="s">
        <v>100</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364</v>
      </c>
      <c r="V2546" s="4" t="s">
        <v>363</v>
      </c>
      <c r="W2546" s="147">
        <v>674</v>
      </c>
      <c r="X2546" s="88">
        <v>816</v>
      </c>
      <c r="Y2546" s="88">
        <v>670</v>
      </c>
      <c r="Z2546" s="88">
        <v>830</v>
      </c>
      <c r="AA2546" s="88">
        <v>8.6999999999999993</v>
      </c>
      <c r="AB2546" s="148">
        <v>10</v>
      </c>
    </row>
    <row r="2547" spans="1:28" ht="15.75" customHeight="1">
      <c r="A2547"/>
      <c r="B2547" s="93"/>
      <c r="C2547" s="162"/>
      <c r="D2547" s="90" t="s">
        <v>101</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121</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122</v>
      </c>
      <c r="D2549" s="90" t="s">
        <v>100</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364</v>
      </c>
      <c r="V2549" s="4" t="s">
        <v>363</v>
      </c>
      <c r="W2549" s="135">
        <v>830</v>
      </c>
      <c r="X2549" s="135">
        <v>960</v>
      </c>
      <c r="Y2549" s="135">
        <v>710</v>
      </c>
      <c r="Z2549" s="135">
        <v>910</v>
      </c>
      <c r="AA2549" s="135">
        <v>14.5</v>
      </c>
      <c r="AB2549" s="139">
        <v>17</v>
      </c>
    </row>
    <row r="2550" spans="1:28" ht="15.75" customHeight="1">
      <c r="A2550"/>
      <c r="B2550" s="93"/>
      <c r="C2550" s="162"/>
      <c r="D2550" s="90" t="s">
        <v>101</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121</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123</v>
      </c>
      <c r="D2552" s="112" t="s">
        <v>100</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374</v>
      </c>
      <c r="V2552" s="4" t="s">
        <v>363</v>
      </c>
      <c r="W2552" s="138">
        <v>470</v>
      </c>
      <c r="X2552" s="135">
        <v>560</v>
      </c>
      <c r="Y2552" s="135">
        <v>430</v>
      </c>
      <c r="Z2552" s="135">
        <v>590</v>
      </c>
      <c r="AA2552" s="137">
        <v>6.3</v>
      </c>
      <c r="AB2552" s="148">
        <v>6.3</v>
      </c>
    </row>
    <row r="2553" spans="1:28" ht="15.75" customHeight="1">
      <c r="A2553"/>
      <c r="B2553" s="93"/>
      <c r="C2553" s="162"/>
      <c r="D2553" s="90" t="s">
        <v>101</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121</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124</v>
      </c>
      <c r="D2555" s="90" t="s">
        <v>100</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374</v>
      </c>
      <c r="V2555" s="4" t="s">
        <v>363</v>
      </c>
      <c r="W2555" s="147">
        <v>225</v>
      </c>
      <c r="X2555" s="88">
        <v>280</v>
      </c>
      <c r="Y2555" s="88">
        <v>155</v>
      </c>
      <c r="Z2555" s="88">
        <v>315</v>
      </c>
      <c r="AA2555" s="148">
        <v>15</v>
      </c>
      <c r="AB2555" s="139">
        <v>15</v>
      </c>
    </row>
    <row r="2556" spans="1:28" ht="15.75" customHeight="1">
      <c r="A2556"/>
      <c r="B2556" s="93"/>
      <c r="C2556" s="162"/>
      <c r="D2556" s="90" t="s">
        <v>101</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121</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120</v>
      </c>
      <c r="D2558" s="91" t="s">
        <v>100</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374</v>
      </c>
      <c r="V2558" s="4" t="s">
        <v>363</v>
      </c>
      <c r="W2558" s="147">
        <v>674</v>
      </c>
      <c r="X2558" s="88">
        <v>816</v>
      </c>
      <c r="Y2558" s="88">
        <v>670</v>
      </c>
      <c r="Z2558" s="88">
        <v>830</v>
      </c>
      <c r="AA2558" s="88">
        <v>8.6999999999999993</v>
      </c>
      <c r="AB2558" s="148">
        <v>10</v>
      </c>
    </row>
    <row r="2559" spans="1:28" ht="15.75" customHeight="1">
      <c r="A2559"/>
      <c r="B2559" s="93"/>
      <c r="C2559" s="162"/>
      <c r="D2559" s="90" t="s">
        <v>101</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121</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122</v>
      </c>
      <c r="D2561" s="90" t="s">
        <v>100</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374</v>
      </c>
      <c r="V2561" s="4" t="s">
        <v>363</v>
      </c>
      <c r="W2561" s="135">
        <v>830</v>
      </c>
      <c r="X2561" s="135">
        <v>960</v>
      </c>
      <c r="Y2561" s="135">
        <v>710</v>
      </c>
      <c r="Z2561" s="135">
        <v>910</v>
      </c>
      <c r="AA2561" s="135">
        <v>14.5</v>
      </c>
      <c r="AB2561" s="139">
        <v>17</v>
      </c>
    </row>
    <row r="2562" spans="1:28" ht="15.75" customHeight="1">
      <c r="A2562"/>
      <c r="B2562" s="93"/>
      <c r="C2562" s="162"/>
      <c r="D2562" s="90" t="s">
        <v>101</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121</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123</v>
      </c>
      <c r="D2564" s="112" t="s">
        <v>100</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377</v>
      </c>
      <c r="V2564" s="4"/>
      <c r="W2564" s="138">
        <v>470</v>
      </c>
      <c r="X2564" s="135">
        <v>560</v>
      </c>
      <c r="Y2564" s="135">
        <v>430</v>
      </c>
      <c r="Z2564" s="135">
        <v>590</v>
      </c>
      <c r="AA2564" s="137">
        <v>6.3</v>
      </c>
      <c r="AB2564" s="148">
        <v>6.3</v>
      </c>
    </row>
    <row r="2565" spans="1:28" ht="15.75" customHeight="1">
      <c r="A2565"/>
      <c r="B2565" s="93"/>
      <c r="C2565" s="162"/>
      <c r="D2565" s="90" t="s">
        <v>101</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121</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124</v>
      </c>
      <c r="D2567" s="90" t="s">
        <v>100</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377</v>
      </c>
      <c r="V2567" s="4"/>
      <c r="W2567" s="147">
        <v>225</v>
      </c>
      <c r="X2567" s="88">
        <v>280</v>
      </c>
      <c r="Y2567" s="88">
        <v>155</v>
      </c>
      <c r="Z2567" s="88">
        <v>315</v>
      </c>
      <c r="AA2567" s="148">
        <v>15</v>
      </c>
      <c r="AB2567" s="139">
        <v>15</v>
      </c>
    </row>
    <row r="2568" spans="1:28" ht="15.75" customHeight="1">
      <c r="A2568"/>
      <c r="B2568" s="93"/>
      <c r="C2568" s="162"/>
      <c r="D2568" s="90" t="s">
        <v>101</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121</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120</v>
      </c>
      <c r="D2570" s="91" t="s">
        <v>100</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377</v>
      </c>
      <c r="V2570" s="4"/>
      <c r="W2570" s="147">
        <v>674</v>
      </c>
      <c r="X2570" s="88">
        <v>816</v>
      </c>
      <c r="Y2570" s="88">
        <v>670</v>
      </c>
      <c r="Z2570" s="88">
        <v>830</v>
      </c>
      <c r="AA2570" s="88">
        <v>8.6999999999999993</v>
      </c>
      <c r="AB2570" s="148">
        <v>10</v>
      </c>
    </row>
    <row r="2571" spans="1:28" ht="15.75" customHeight="1">
      <c r="A2571"/>
      <c r="B2571" s="93"/>
      <c r="C2571" s="162"/>
      <c r="D2571" s="90" t="s">
        <v>101</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121</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122</v>
      </c>
      <c r="D2573" s="90" t="s">
        <v>100</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377</v>
      </c>
      <c r="V2573" s="4"/>
      <c r="W2573" s="135">
        <v>830</v>
      </c>
      <c r="X2573" s="135">
        <v>960</v>
      </c>
      <c r="Y2573" s="135">
        <v>710</v>
      </c>
      <c r="Z2573" s="135">
        <v>910</v>
      </c>
      <c r="AA2573" s="135">
        <v>14.5</v>
      </c>
      <c r="AB2573" s="139">
        <v>17</v>
      </c>
    </row>
    <row r="2574" spans="1:28" ht="15.75" customHeight="1">
      <c r="A2574"/>
      <c r="B2574" s="93"/>
      <c r="C2574" s="162"/>
      <c r="D2574" s="90" t="s">
        <v>101</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121</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123</v>
      </c>
      <c r="D2576" s="112" t="s">
        <v>100</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380</v>
      </c>
      <c r="V2576" s="302"/>
      <c r="W2576" s="138">
        <v>470</v>
      </c>
      <c r="X2576" s="135">
        <v>560</v>
      </c>
      <c r="Y2576" s="135">
        <v>430</v>
      </c>
      <c r="Z2576" s="135">
        <v>590</v>
      </c>
      <c r="AA2576" s="137">
        <v>6.3</v>
      </c>
      <c r="AB2576" s="148">
        <v>6.3</v>
      </c>
    </row>
    <row r="2577" spans="1:28" ht="15.75" customHeight="1">
      <c r="A2577"/>
      <c r="B2577" s="93"/>
      <c r="C2577" s="162"/>
      <c r="D2577" s="90" t="s">
        <v>101</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121</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124</v>
      </c>
      <c r="D2579" s="90" t="s">
        <v>100</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380</v>
      </c>
      <c r="V2579" s="302"/>
      <c r="W2579" s="147">
        <v>225</v>
      </c>
      <c r="X2579" s="88">
        <v>280</v>
      </c>
      <c r="Y2579" s="88">
        <v>155</v>
      </c>
      <c r="Z2579" s="88">
        <v>315</v>
      </c>
      <c r="AA2579" s="148">
        <v>15</v>
      </c>
      <c r="AB2579" s="139">
        <v>15</v>
      </c>
    </row>
    <row r="2580" spans="1:28" ht="15.75" customHeight="1">
      <c r="A2580"/>
      <c r="B2580" s="93"/>
      <c r="C2580" s="162"/>
      <c r="D2580" s="90" t="s">
        <v>101</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121</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120</v>
      </c>
      <c r="D2582" s="91" t="s">
        <v>100</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380</v>
      </c>
      <c r="V2582" s="4"/>
      <c r="W2582" s="147">
        <v>674</v>
      </c>
      <c r="X2582" s="88">
        <v>816</v>
      </c>
      <c r="Y2582" s="88">
        <v>670</v>
      </c>
      <c r="Z2582" s="88">
        <v>830</v>
      </c>
      <c r="AA2582" s="88">
        <v>8.6999999999999993</v>
      </c>
      <c r="AB2582" s="148">
        <v>10</v>
      </c>
    </row>
    <row r="2583" spans="1:28" ht="15.75" customHeight="1">
      <c r="A2583"/>
      <c r="B2583" s="93"/>
      <c r="C2583" s="162"/>
      <c r="D2583" s="90" t="s">
        <v>101</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121</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122</v>
      </c>
      <c r="D2585" s="90" t="s">
        <v>100</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380</v>
      </c>
      <c r="V2585" s="302"/>
      <c r="W2585" s="135">
        <v>830</v>
      </c>
      <c r="X2585" s="135">
        <v>960</v>
      </c>
      <c r="Y2585" s="135">
        <v>710</v>
      </c>
      <c r="Z2585" s="135">
        <v>910</v>
      </c>
      <c r="AA2585" s="135">
        <v>14.5</v>
      </c>
      <c r="AB2585" s="139">
        <v>17</v>
      </c>
    </row>
    <row r="2586" spans="1:28" ht="15.75" customHeight="1">
      <c r="A2586"/>
      <c r="B2586" s="93"/>
      <c r="C2586" s="162"/>
      <c r="D2586" s="90" t="s">
        <v>101</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121</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123</v>
      </c>
      <c r="D2588" s="112" t="s">
        <v>100</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388</v>
      </c>
      <c r="V2588" s="302" t="s">
        <v>389</v>
      </c>
      <c r="W2588" s="138">
        <v>470</v>
      </c>
      <c r="X2588" s="135">
        <v>560</v>
      </c>
      <c r="Y2588" s="135">
        <v>430</v>
      </c>
      <c r="Z2588" s="135">
        <v>590</v>
      </c>
      <c r="AA2588" s="137">
        <v>6.3</v>
      </c>
      <c r="AB2588" s="148">
        <v>6.3</v>
      </c>
    </row>
    <row r="2589" spans="1:28" ht="15.75" customHeight="1">
      <c r="A2589"/>
      <c r="B2589" s="93"/>
      <c r="C2589" s="162"/>
      <c r="D2589" s="90" t="s">
        <v>101</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121</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124</v>
      </c>
      <c r="D2591" s="90" t="s">
        <v>100</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388</v>
      </c>
      <c r="V2591" s="302" t="s">
        <v>389</v>
      </c>
      <c r="W2591" s="147">
        <v>225</v>
      </c>
      <c r="X2591" s="88">
        <v>280</v>
      </c>
      <c r="Y2591" s="88">
        <v>155</v>
      </c>
      <c r="Z2591" s="88">
        <v>315</v>
      </c>
      <c r="AA2591" s="148">
        <v>15</v>
      </c>
      <c r="AB2591" s="139">
        <v>15</v>
      </c>
    </row>
    <row r="2592" spans="1:28" ht="15.75" customHeight="1">
      <c r="A2592"/>
      <c r="B2592" s="93"/>
      <c r="C2592" s="162"/>
      <c r="D2592" s="90" t="s">
        <v>101</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121</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120</v>
      </c>
      <c r="D2594" s="91" t="s">
        <v>100</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388</v>
      </c>
      <c r="V2594" s="302" t="s">
        <v>389</v>
      </c>
      <c r="W2594" s="147">
        <v>674</v>
      </c>
      <c r="X2594" s="88">
        <v>816</v>
      </c>
      <c r="Y2594" s="88">
        <v>670</v>
      </c>
      <c r="Z2594" s="88">
        <v>830</v>
      </c>
      <c r="AA2594" s="88">
        <v>8.6999999999999993</v>
      </c>
      <c r="AB2594" s="148">
        <v>10</v>
      </c>
    </row>
    <row r="2595" spans="1:28" ht="15.75" customHeight="1">
      <c r="A2595"/>
      <c r="B2595" s="93"/>
      <c r="C2595" s="162"/>
      <c r="D2595" s="90" t="s">
        <v>101</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121</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122</v>
      </c>
      <c r="D2597" s="90" t="s">
        <v>100</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388</v>
      </c>
      <c r="V2597" s="302" t="s">
        <v>389</v>
      </c>
      <c r="W2597" s="135">
        <v>830</v>
      </c>
      <c r="X2597" s="135">
        <v>960</v>
      </c>
      <c r="Y2597" s="135">
        <v>710</v>
      </c>
      <c r="Z2597" s="135">
        <v>910</v>
      </c>
      <c r="AA2597" s="135">
        <v>14.5</v>
      </c>
      <c r="AB2597" s="139">
        <v>17</v>
      </c>
    </row>
    <row r="2598" spans="1:28" ht="15.75" customHeight="1">
      <c r="A2598"/>
      <c r="B2598" s="93"/>
      <c r="C2598" s="162"/>
      <c r="D2598" s="90" t="s">
        <v>101</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121</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122</v>
      </c>
      <c r="D2600" s="90" t="s">
        <v>100</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387</v>
      </c>
      <c r="V2600" s="302" t="s">
        <v>386</v>
      </c>
      <c r="W2600" s="135">
        <v>830</v>
      </c>
      <c r="X2600" s="135">
        <v>960</v>
      </c>
      <c r="Y2600" s="135">
        <v>710</v>
      </c>
      <c r="Z2600" s="135">
        <v>910</v>
      </c>
      <c r="AA2600" s="135">
        <v>14.5</v>
      </c>
      <c r="AB2600" s="139">
        <v>17</v>
      </c>
    </row>
    <row r="2601" spans="1:28" ht="15.75" customHeight="1">
      <c r="A2601"/>
      <c r="B2601" s="93"/>
      <c r="C2601" s="162"/>
      <c r="D2601" s="90" t="s">
        <v>101</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121</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123</v>
      </c>
      <c r="D2603" s="112" t="s">
        <v>100</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392</v>
      </c>
      <c r="V2603" s="302" t="s">
        <v>389</v>
      </c>
      <c r="W2603" s="138">
        <v>470</v>
      </c>
      <c r="X2603" s="135">
        <v>560</v>
      </c>
      <c r="Y2603" s="135">
        <v>430</v>
      </c>
      <c r="Z2603" s="135">
        <v>590</v>
      </c>
      <c r="AA2603" s="137">
        <v>6.3</v>
      </c>
      <c r="AB2603" s="148">
        <v>6.3</v>
      </c>
    </row>
    <row r="2604" spans="1:28" ht="15.75" customHeight="1">
      <c r="A2604"/>
      <c r="B2604" s="93"/>
      <c r="C2604" s="162"/>
      <c r="D2604" s="90" t="s">
        <v>101</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121</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124</v>
      </c>
      <c r="D2606" s="90" t="s">
        <v>100</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392</v>
      </c>
      <c r="V2606" s="302" t="s">
        <v>389</v>
      </c>
      <c r="W2606" s="147">
        <v>225</v>
      </c>
      <c r="X2606" s="88">
        <v>280</v>
      </c>
      <c r="Y2606" s="88">
        <v>155</v>
      </c>
      <c r="Z2606" s="88">
        <v>315</v>
      </c>
      <c r="AA2606" s="148">
        <v>15</v>
      </c>
      <c r="AB2606" s="139">
        <v>15</v>
      </c>
    </row>
    <row r="2607" spans="1:28" ht="15.75" customHeight="1">
      <c r="A2607"/>
      <c r="B2607" s="93"/>
      <c r="C2607" s="162"/>
      <c r="D2607" s="90" t="s">
        <v>101</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121</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120</v>
      </c>
      <c r="D2609" s="91" t="s">
        <v>100</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392</v>
      </c>
      <c r="V2609" s="302" t="s">
        <v>389</v>
      </c>
      <c r="W2609" s="147">
        <v>674</v>
      </c>
      <c r="X2609" s="88">
        <v>816</v>
      </c>
      <c r="Y2609" s="88">
        <v>670</v>
      </c>
      <c r="Z2609" s="88">
        <v>830</v>
      </c>
      <c r="AA2609" s="88">
        <v>8.6999999999999993</v>
      </c>
      <c r="AB2609" s="148">
        <v>10</v>
      </c>
    </row>
    <row r="2610" spans="1:28" ht="15.75" customHeight="1">
      <c r="A2610"/>
      <c r="B2610" s="93"/>
      <c r="C2610" s="162"/>
      <c r="D2610" s="90" t="s">
        <v>101</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121</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122</v>
      </c>
      <c r="D2612" s="90" t="s">
        <v>100</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392</v>
      </c>
      <c r="V2612" s="302" t="s">
        <v>389</v>
      </c>
      <c r="W2612" s="135">
        <v>830</v>
      </c>
      <c r="X2612" s="135">
        <v>960</v>
      </c>
      <c r="Y2612" s="135">
        <v>710</v>
      </c>
      <c r="Z2612" s="135">
        <v>910</v>
      </c>
      <c r="AA2612" s="135">
        <v>14.5</v>
      </c>
      <c r="AB2612" s="139">
        <v>17</v>
      </c>
    </row>
    <row r="2613" spans="1:28" ht="15.75" customHeight="1">
      <c r="A2613"/>
      <c r="B2613" s="93"/>
      <c r="C2613" s="162"/>
      <c r="D2613" s="90" t="s">
        <v>101</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121</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123</v>
      </c>
      <c r="D2615" s="112" t="s">
        <v>100</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395</v>
      </c>
      <c r="U2615" s="236" t="s">
        <v>394</v>
      </c>
      <c r="V2615" s="302" t="s">
        <v>389</v>
      </c>
      <c r="W2615" s="138">
        <v>470</v>
      </c>
      <c r="X2615" s="135">
        <v>560</v>
      </c>
      <c r="Y2615" s="135">
        <v>430</v>
      </c>
      <c r="Z2615" s="135">
        <v>590</v>
      </c>
      <c r="AA2615" s="137">
        <v>6.3</v>
      </c>
      <c r="AB2615" s="148">
        <v>6.3</v>
      </c>
    </row>
    <row r="2616" spans="1:28" ht="15.75" customHeight="1">
      <c r="A2616"/>
      <c r="B2616" s="93"/>
      <c r="C2616" s="162"/>
      <c r="D2616" s="90" t="s">
        <v>101</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121</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124</v>
      </c>
      <c r="D2618" s="90" t="s">
        <v>100</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395</v>
      </c>
      <c r="U2618" s="236" t="s">
        <v>394</v>
      </c>
      <c r="V2618" s="302" t="s">
        <v>389</v>
      </c>
      <c r="W2618" s="147">
        <v>225</v>
      </c>
      <c r="X2618" s="88">
        <v>280</v>
      </c>
      <c r="Y2618" s="88">
        <v>155</v>
      </c>
      <c r="Z2618" s="88">
        <v>315</v>
      </c>
      <c r="AA2618" s="148">
        <v>15</v>
      </c>
      <c r="AB2618" s="139">
        <v>15</v>
      </c>
    </row>
    <row r="2619" spans="1:28" ht="15.75" customHeight="1">
      <c r="A2619"/>
      <c r="B2619" s="93"/>
      <c r="C2619" s="162"/>
      <c r="D2619" s="90" t="s">
        <v>101</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121</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120</v>
      </c>
      <c r="D2621" s="91" t="s">
        <v>100</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395</v>
      </c>
      <c r="U2621" s="236" t="s">
        <v>394</v>
      </c>
      <c r="V2621" s="302" t="s">
        <v>389</v>
      </c>
      <c r="W2621" s="147">
        <v>674</v>
      </c>
      <c r="X2621" s="88">
        <v>816</v>
      </c>
      <c r="Y2621" s="88">
        <v>670</v>
      </c>
      <c r="Z2621" s="88">
        <v>830</v>
      </c>
      <c r="AA2621" s="88">
        <v>8.6999999999999993</v>
      </c>
      <c r="AB2621" s="148">
        <v>10</v>
      </c>
    </row>
    <row r="2622" spans="1:28" ht="15.75" customHeight="1">
      <c r="A2622"/>
      <c r="B2622" s="93"/>
      <c r="C2622" s="162"/>
      <c r="D2622" s="90" t="s">
        <v>101</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121</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122</v>
      </c>
      <c r="D2624" s="90" t="s">
        <v>100</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395</v>
      </c>
      <c r="U2624" s="236" t="s">
        <v>394</v>
      </c>
      <c r="V2624" s="302" t="s">
        <v>389</v>
      </c>
      <c r="W2624" s="135">
        <v>830</v>
      </c>
      <c r="X2624" s="135">
        <v>960</v>
      </c>
      <c r="Y2624" s="135">
        <v>710</v>
      </c>
      <c r="Z2624" s="135">
        <v>910</v>
      </c>
      <c r="AA2624" s="135">
        <v>14.5</v>
      </c>
      <c r="AB2624" s="139">
        <v>17</v>
      </c>
    </row>
    <row r="2625" spans="1:28" ht="15.75" customHeight="1">
      <c r="A2625"/>
      <c r="B2625" s="93"/>
      <c r="C2625" s="162"/>
      <c r="D2625" s="90" t="s">
        <v>101</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121</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123</v>
      </c>
      <c r="D2627" s="112" t="s">
        <v>100</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397</v>
      </c>
      <c r="V2627" s="302" t="s">
        <v>389</v>
      </c>
      <c r="W2627" s="138">
        <v>470</v>
      </c>
      <c r="X2627" s="135">
        <v>560</v>
      </c>
      <c r="Y2627" s="135">
        <v>430</v>
      </c>
      <c r="Z2627" s="135">
        <v>590</v>
      </c>
      <c r="AA2627" s="137">
        <v>6.3</v>
      </c>
      <c r="AB2627" s="148">
        <v>6.3</v>
      </c>
    </row>
    <row r="2628" spans="1:28" ht="15.75" customHeight="1">
      <c r="A2628"/>
      <c r="B2628" s="93"/>
      <c r="C2628" s="162"/>
      <c r="D2628" s="90" t="s">
        <v>101</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121</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124</v>
      </c>
      <c r="D2630" s="90" t="s">
        <v>100</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397</v>
      </c>
      <c r="V2630" s="302" t="s">
        <v>389</v>
      </c>
      <c r="W2630" s="147">
        <v>225</v>
      </c>
      <c r="X2630" s="88">
        <v>280</v>
      </c>
      <c r="Y2630" s="88">
        <v>155</v>
      </c>
      <c r="Z2630" s="88">
        <v>315</v>
      </c>
      <c r="AA2630" s="148">
        <v>15</v>
      </c>
      <c r="AB2630" s="139">
        <v>15</v>
      </c>
    </row>
    <row r="2631" spans="1:28" ht="15.75" customHeight="1">
      <c r="A2631"/>
      <c r="B2631" s="93"/>
      <c r="C2631" s="162"/>
      <c r="D2631" s="90" t="s">
        <v>101</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121</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120</v>
      </c>
      <c r="D2633" s="91" t="s">
        <v>100</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397</v>
      </c>
      <c r="V2633" s="302" t="s">
        <v>389</v>
      </c>
      <c r="W2633" s="147">
        <v>674</v>
      </c>
      <c r="X2633" s="88">
        <v>816</v>
      </c>
      <c r="Y2633" s="88">
        <v>670</v>
      </c>
      <c r="Z2633" s="88">
        <v>830</v>
      </c>
      <c r="AA2633" s="88">
        <v>8.6999999999999993</v>
      </c>
      <c r="AB2633" s="148">
        <v>10</v>
      </c>
    </row>
    <row r="2634" spans="1:28" ht="15.75" customHeight="1">
      <c r="A2634"/>
      <c r="B2634" s="93"/>
      <c r="C2634" s="162"/>
      <c r="D2634" s="90" t="s">
        <v>101</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121</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122</v>
      </c>
      <c r="D2636" s="90" t="s">
        <v>100</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397</v>
      </c>
      <c r="V2636" s="302" t="s">
        <v>389</v>
      </c>
      <c r="W2636" s="135">
        <v>830</v>
      </c>
      <c r="X2636" s="135">
        <v>960</v>
      </c>
      <c r="Y2636" s="135">
        <v>710</v>
      </c>
      <c r="Z2636" s="135">
        <v>910</v>
      </c>
      <c r="AA2636" s="135">
        <v>14.5</v>
      </c>
      <c r="AB2636" s="139">
        <v>17</v>
      </c>
    </row>
    <row r="2637" spans="1:28" ht="15.75" customHeight="1">
      <c r="A2637"/>
      <c r="B2637" s="93"/>
      <c r="C2637" s="162"/>
      <c r="D2637" s="90" t="s">
        <v>101</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121</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123</v>
      </c>
      <c r="D2639" s="112" t="s">
        <v>100</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399</v>
      </c>
      <c r="V2639" s="302" t="s">
        <v>389</v>
      </c>
      <c r="W2639" s="138">
        <v>470</v>
      </c>
      <c r="X2639" s="135">
        <v>560</v>
      </c>
      <c r="Y2639" s="135">
        <v>430</v>
      </c>
      <c r="Z2639" s="135">
        <v>590</v>
      </c>
      <c r="AA2639" s="137">
        <v>6.3</v>
      </c>
      <c r="AB2639" s="148">
        <v>6.3</v>
      </c>
    </row>
    <row r="2640" spans="1:28" ht="15.75" customHeight="1">
      <c r="A2640"/>
      <c r="B2640" s="93"/>
      <c r="C2640" s="162"/>
      <c r="D2640" s="90" t="s">
        <v>101</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121</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124</v>
      </c>
      <c r="D2642" s="90" t="s">
        <v>100</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399</v>
      </c>
      <c r="V2642" s="302" t="s">
        <v>389</v>
      </c>
      <c r="W2642" s="147">
        <v>225</v>
      </c>
      <c r="X2642" s="88">
        <v>280</v>
      </c>
      <c r="Y2642" s="88">
        <v>155</v>
      </c>
      <c r="Z2642" s="88">
        <v>315</v>
      </c>
      <c r="AA2642" s="148">
        <v>15</v>
      </c>
      <c r="AB2642" s="139">
        <v>15</v>
      </c>
    </row>
    <row r="2643" spans="1:28" ht="15.75" customHeight="1">
      <c r="A2643"/>
      <c r="B2643" s="93"/>
      <c r="C2643" s="162"/>
      <c r="D2643" s="90" t="s">
        <v>101</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121</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120</v>
      </c>
      <c r="D2645" s="91" t="s">
        <v>100</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399</v>
      </c>
      <c r="V2645" s="302" t="s">
        <v>389</v>
      </c>
      <c r="W2645" s="147">
        <v>674</v>
      </c>
      <c r="X2645" s="88">
        <v>816</v>
      </c>
      <c r="Y2645" s="88">
        <v>670</v>
      </c>
      <c r="Z2645" s="88">
        <v>830</v>
      </c>
      <c r="AA2645" s="88">
        <v>8.6999999999999993</v>
      </c>
      <c r="AB2645" s="148">
        <v>10</v>
      </c>
    </row>
    <row r="2646" spans="1:28" ht="15.75" customHeight="1">
      <c r="A2646"/>
      <c r="B2646" s="93"/>
      <c r="C2646" s="162"/>
      <c r="D2646" s="90" t="s">
        <v>101</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121</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122</v>
      </c>
      <c r="D2648" s="90" t="s">
        <v>100</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399</v>
      </c>
      <c r="V2648" s="302" t="s">
        <v>389</v>
      </c>
      <c r="W2648" s="135">
        <v>830</v>
      </c>
      <c r="X2648" s="135">
        <v>960</v>
      </c>
      <c r="Y2648" s="135">
        <v>710</v>
      </c>
      <c r="Z2648" s="135">
        <v>910</v>
      </c>
      <c r="AA2648" s="135">
        <v>14.5</v>
      </c>
      <c r="AB2648" s="139">
        <v>17</v>
      </c>
    </row>
    <row r="2649" spans="1:28" ht="15.75" customHeight="1">
      <c r="A2649"/>
      <c r="B2649" s="93"/>
      <c r="C2649" s="162"/>
      <c r="D2649" s="90" t="s">
        <v>101</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121</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123</v>
      </c>
      <c r="D2651" s="112" t="s">
        <v>100</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401</v>
      </c>
      <c r="V2651" s="302" t="s">
        <v>389</v>
      </c>
      <c r="W2651" s="138">
        <v>470</v>
      </c>
      <c r="X2651" s="135">
        <v>560</v>
      </c>
      <c r="Y2651" s="135">
        <v>430</v>
      </c>
      <c r="Z2651" s="135">
        <v>590</v>
      </c>
      <c r="AA2651" s="137">
        <v>6.3</v>
      </c>
      <c r="AB2651" s="148">
        <v>6.3</v>
      </c>
    </row>
    <row r="2652" spans="1:28" ht="15.75" customHeight="1">
      <c r="A2652"/>
      <c r="B2652" s="93"/>
      <c r="C2652" s="162"/>
      <c r="D2652" s="90" t="s">
        <v>101</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121</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124</v>
      </c>
      <c r="D2654" s="90" t="s">
        <v>100</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401</v>
      </c>
      <c r="V2654" s="302" t="s">
        <v>389</v>
      </c>
      <c r="W2654" s="147">
        <v>225</v>
      </c>
      <c r="X2654" s="88">
        <v>280</v>
      </c>
      <c r="Y2654" s="88">
        <v>155</v>
      </c>
      <c r="Z2654" s="88">
        <v>315</v>
      </c>
      <c r="AA2654" s="148">
        <v>15</v>
      </c>
      <c r="AB2654" s="139">
        <v>15</v>
      </c>
    </row>
    <row r="2655" spans="1:28" ht="15.75" customHeight="1">
      <c r="A2655"/>
      <c r="B2655" s="93"/>
      <c r="C2655" s="162"/>
      <c r="D2655" s="90" t="s">
        <v>101</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121</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120</v>
      </c>
      <c r="D2657" s="91" t="s">
        <v>100</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401</v>
      </c>
      <c r="V2657" s="302" t="s">
        <v>416</v>
      </c>
      <c r="W2657" s="147">
        <v>674</v>
      </c>
      <c r="X2657" s="88">
        <v>816</v>
      </c>
      <c r="Y2657" s="88">
        <v>670</v>
      </c>
      <c r="Z2657" s="88">
        <v>830</v>
      </c>
      <c r="AA2657" s="88">
        <v>8.6999999999999993</v>
      </c>
      <c r="AB2657" s="148">
        <v>10</v>
      </c>
    </row>
    <row r="2658" spans="1:28" ht="15.75" customHeight="1">
      <c r="A2658"/>
      <c r="B2658" s="93"/>
      <c r="C2658" s="162"/>
      <c r="D2658" s="90" t="s">
        <v>101</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121</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122</v>
      </c>
      <c r="D2660" s="90" t="s">
        <v>100</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401</v>
      </c>
      <c r="V2660" s="302" t="s">
        <v>415</v>
      </c>
      <c r="W2660" s="135">
        <v>830</v>
      </c>
      <c r="X2660" s="135">
        <v>960</v>
      </c>
      <c r="Y2660" s="135">
        <v>710</v>
      </c>
      <c r="Z2660" s="135">
        <v>960</v>
      </c>
      <c r="AA2660" s="135">
        <v>11.48</v>
      </c>
      <c r="AB2660" s="139">
        <v>15</v>
      </c>
    </row>
    <row r="2661" spans="1:28" ht="15.75" customHeight="1">
      <c r="A2661"/>
      <c r="B2661" s="93"/>
      <c r="C2661" s="162"/>
      <c r="D2661" s="90" t="s">
        <v>101</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121</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123</v>
      </c>
      <c r="D2663" s="112" t="s">
        <v>100</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407</v>
      </c>
      <c r="V2663" s="302" t="s">
        <v>389</v>
      </c>
      <c r="W2663" s="138">
        <v>470</v>
      </c>
      <c r="X2663" s="135">
        <v>560</v>
      </c>
      <c r="Y2663" s="135">
        <v>430</v>
      </c>
      <c r="Z2663" s="135">
        <v>590</v>
      </c>
      <c r="AA2663" s="137">
        <v>6.3</v>
      </c>
      <c r="AB2663" s="148">
        <v>6.3</v>
      </c>
    </row>
    <row r="2664" spans="1:28" ht="15.75" customHeight="1">
      <c r="A2664"/>
      <c r="B2664" s="93"/>
      <c r="C2664" s="162"/>
      <c r="D2664" s="90" t="s">
        <v>101</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121</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124</v>
      </c>
      <c r="D2666" s="90" t="s">
        <v>100</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407</v>
      </c>
      <c r="V2666" s="302" t="s">
        <v>389</v>
      </c>
      <c r="W2666" s="147">
        <v>225</v>
      </c>
      <c r="X2666" s="88">
        <v>280</v>
      </c>
      <c r="Y2666" s="88">
        <v>155</v>
      </c>
      <c r="Z2666" s="88">
        <v>315</v>
      </c>
      <c r="AA2666" s="148">
        <v>15</v>
      </c>
      <c r="AB2666" s="139">
        <v>15</v>
      </c>
    </row>
    <row r="2667" spans="1:28" ht="15.75" customHeight="1">
      <c r="A2667"/>
      <c r="B2667" s="93"/>
      <c r="C2667" s="162"/>
      <c r="D2667" s="90" t="s">
        <v>101</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121</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120</v>
      </c>
      <c r="D2669" s="91" t="s">
        <v>100</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407</v>
      </c>
      <c r="V2669" s="302" t="s">
        <v>389</v>
      </c>
      <c r="W2669" s="147">
        <v>674</v>
      </c>
      <c r="X2669" s="88">
        <v>816</v>
      </c>
      <c r="Y2669" s="88">
        <v>670</v>
      </c>
      <c r="Z2669" s="88">
        <v>830</v>
      </c>
      <c r="AA2669" s="88">
        <v>8.6999999999999993</v>
      </c>
      <c r="AB2669" s="148">
        <v>10</v>
      </c>
    </row>
    <row r="2670" spans="1:28" ht="15.75" customHeight="1">
      <c r="A2670"/>
      <c r="B2670" s="93"/>
      <c r="C2670" s="162"/>
      <c r="D2670" s="90" t="s">
        <v>101</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121</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122</v>
      </c>
      <c r="D2672" s="90" t="s">
        <v>100</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407</v>
      </c>
      <c r="V2672" s="302" t="s">
        <v>389</v>
      </c>
      <c r="W2672" s="135">
        <v>830</v>
      </c>
      <c r="X2672" s="135">
        <v>960</v>
      </c>
      <c r="Y2672" s="135">
        <v>710</v>
      </c>
      <c r="Z2672" s="135">
        <v>960</v>
      </c>
      <c r="AA2672" s="135">
        <v>11.48</v>
      </c>
      <c r="AB2672" s="139">
        <v>15</v>
      </c>
    </row>
    <row r="2673" spans="1:28" ht="15.75" customHeight="1">
      <c r="A2673"/>
      <c r="B2673" s="93"/>
      <c r="C2673" s="162"/>
      <c r="D2673" s="90" t="s">
        <v>101</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121</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123</v>
      </c>
      <c r="D2675" s="112" t="s">
        <v>100</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406</v>
      </c>
      <c r="W2675" s="138">
        <v>470</v>
      </c>
      <c r="X2675" s="135">
        <v>560</v>
      </c>
      <c r="Y2675" s="135">
        <v>430</v>
      </c>
      <c r="Z2675" s="135">
        <v>590</v>
      </c>
      <c r="AA2675" s="137">
        <v>6.3</v>
      </c>
      <c r="AB2675" s="148">
        <v>6.3</v>
      </c>
    </row>
    <row r="2676" spans="1:28" ht="15.75" customHeight="1">
      <c r="A2676"/>
      <c r="B2676" s="93"/>
      <c r="C2676" s="162"/>
      <c r="D2676" s="90" t="s">
        <v>101</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121</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124</v>
      </c>
      <c r="D2678" s="90" t="s">
        <v>100</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406</v>
      </c>
      <c r="W2678" s="147">
        <v>225</v>
      </c>
      <c r="X2678" s="88">
        <v>280</v>
      </c>
      <c r="Y2678" s="88">
        <v>155</v>
      </c>
      <c r="Z2678" s="88">
        <v>315</v>
      </c>
      <c r="AA2678" s="148">
        <v>15</v>
      </c>
      <c r="AB2678" s="139">
        <v>15</v>
      </c>
    </row>
    <row r="2679" spans="1:28" ht="15.75" customHeight="1">
      <c r="A2679"/>
      <c r="B2679" s="93"/>
      <c r="C2679" s="162"/>
      <c r="D2679" s="90" t="s">
        <v>101</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121</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120</v>
      </c>
      <c r="D2681" s="91" t="s">
        <v>100</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406</v>
      </c>
      <c r="W2681" s="147">
        <v>674</v>
      </c>
      <c r="X2681" s="88">
        <v>816</v>
      </c>
      <c r="Y2681" s="88">
        <v>670</v>
      </c>
      <c r="Z2681" s="88">
        <v>830</v>
      </c>
      <c r="AA2681" s="88">
        <v>8.6999999999999993</v>
      </c>
      <c r="AB2681" s="148">
        <v>10</v>
      </c>
    </row>
    <row r="2682" spans="1:28" ht="15.75" customHeight="1">
      <c r="A2682"/>
      <c r="B2682" s="93"/>
      <c r="C2682" s="162"/>
      <c r="D2682" s="90" t="s">
        <v>101</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121</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122</v>
      </c>
      <c r="D2684" s="90" t="s">
        <v>100</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406</v>
      </c>
      <c r="W2684" s="135">
        <v>830</v>
      </c>
      <c r="X2684" s="135">
        <v>960</v>
      </c>
      <c r="Y2684" s="135">
        <v>710</v>
      </c>
      <c r="Z2684" s="135">
        <v>960</v>
      </c>
      <c r="AA2684" s="135">
        <v>11.48</v>
      </c>
      <c r="AB2684" s="139">
        <v>15</v>
      </c>
    </row>
    <row r="2685" spans="1:28" ht="15.75" customHeight="1">
      <c r="A2685"/>
      <c r="B2685" s="93"/>
      <c r="C2685" s="162"/>
      <c r="D2685" s="90" t="s">
        <v>101</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121</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123</v>
      </c>
      <c r="D2687" s="112" t="s">
        <v>100</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409</v>
      </c>
      <c r="V2687" s="302" t="s">
        <v>406</v>
      </c>
      <c r="W2687" s="138">
        <v>470</v>
      </c>
      <c r="X2687" s="135">
        <v>560</v>
      </c>
      <c r="Y2687" s="135">
        <v>430</v>
      </c>
      <c r="Z2687" s="135">
        <v>590</v>
      </c>
      <c r="AA2687" s="137">
        <v>6.3</v>
      </c>
      <c r="AB2687" s="148">
        <v>6.3</v>
      </c>
    </row>
    <row r="2688" spans="1:28" ht="15.75" customHeight="1">
      <c r="A2688"/>
      <c r="B2688" s="93"/>
      <c r="C2688" s="162"/>
      <c r="D2688" s="90" t="s">
        <v>101</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121</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124</v>
      </c>
      <c r="D2690" s="90" t="s">
        <v>100</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409</v>
      </c>
      <c r="V2690" s="302" t="s">
        <v>406</v>
      </c>
      <c r="W2690" s="147">
        <v>225</v>
      </c>
      <c r="X2690" s="88">
        <v>280</v>
      </c>
      <c r="Y2690" s="88">
        <v>155</v>
      </c>
      <c r="Z2690" s="88">
        <v>315</v>
      </c>
      <c r="AA2690" s="148">
        <v>15</v>
      </c>
      <c r="AB2690" s="139">
        <v>15</v>
      </c>
    </row>
    <row r="2691" spans="1:28" ht="15.75" customHeight="1">
      <c r="A2691"/>
      <c r="B2691" s="93"/>
      <c r="C2691" s="162"/>
      <c r="D2691" s="90" t="s">
        <v>101</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121</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120</v>
      </c>
      <c r="D2693" s="91" t="s">
        <v>100</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409</v>
      </c>
      <c r="V2693" s="302" t="s">
        <v>406</v>
      </c>
      <c r="W2693" s="147">
        <v>674</v>
      </c>
      <c r="X2693" s="88">
        <v>816</v>
      </c>
      <c r="Y2693" s="88">
        <v>670</v>
      </c>
      <c r="Z2693" s="88">
        <v>830</v>
      </c>
      <c r="AA2693" s="88">
        <v>8.6999999999999993</v>
      </c>
      <c r="AB2693" s="148">
        <v>10</v>
      </c>
    </row>
    <row r="2694" spans="1:28" ht="15.75" customHeight="1">
      <c r="A2694"/>
      <c r="B2694" s="93"/>
      <c r="C2694" s="162"/>
      <c r="D2694" s="90" t="s">
        <v>101</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121</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122</v>
      </c>
      <c r="D2696" s="90" t="s">
        <v>100</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409</v>
      </c>
      <c r="V2696" s="302" t="s">
        <v>406</v>
      </c>
      <c r="W2696" s="135">
        <v>830</v>
      </c>
      <c r="X2696" s="135">
        <v>960</v>
      </c>
      <c r="Y2696" s="135">
        <v>710</v>
      </c>
      <c r="Z2696" s="135">
        <v>960</v>
      </c>
      <c r="AA2696" s="135">
        <v>11.48</v>
      </c>
      <c r="AB2696" s="139">
        <v>15</v>
      </c>
    </row>
    <row r="2697" spans="1:28" ht="15.75" customHeight="1">
      <c r="A2697"/>
      <c r="B2697" s="93"/>
      <c r="C2697" s="162"/>
      <c r="D2697" s="90" t="s">
        <v>101</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121</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123</v>
      </c>
      <c r="D2699" s="112" t="s">
        <v>100</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411</v>
      </c>
      <c r="V2699" s="302" t="s">
        <v>417</v>
      </c>
      <c r="W2699" s="138">
        <v>470</v>
      </c>
      <c r="X2699" s="135">
        <v>560</v>
      </c>
      <c r="Y2699" s="135">
        <v>430</v>
      </c>
      <c r="Z2699" s="135">
        <v>590</v>
      </c>
      <c r="AA2699" s="137">
        <v>6.3</v>
      </c>
      <c r="AB2699" s="148">
        <v>10</v>
      </c>
    </row>
    <row r="2700" spans="1:28" ht="15.75" customHeight="1">
      <c r="A2700"/>
      <c r="B2700" s="93"/>
      <c r="C2700" s="162"/>
      <c r="D2700" s="90" t="s">
        <v>101</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121</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124</v>
      </c>
      <c r="D2702" s="90" t="s">
        <v>100</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411</v>
      </c>
      <c r="V2702" s="302" t="s">
        <v>414</v>
      </c>
      <c r="W2702" s="147">
        <v>225</v>
      </c>
      <c r="X2702" s="88">
        <v>280</v>
      </c>
      <c r="Y2702" s="88">
        <v>155</v>
      </c>
      <c r="Z2702" s="88">
        <v>315</v>
      </c>
      <c r="AA2702" s="148">
        <v>13.12</v>
      </c>
      <c r="AB2702" s="139">
        <v>15</v>
      </c>
    </row>
    <row r="2703" spans="1:28" ht="15.75" customHeight="1">
      <c r="A2703"/>
      <c r="B2703" s="93"/>
      <c r="C2703" s="162"/>
      <c r="D2703" s="90" t="s">
        <v>101</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121</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120</v>
      </c>
      <c r="D2705" s="91" t="s">
        <v>100</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411</v>
      </c>
      <c r="V2705" s="302" t="s">
        <v>389</v>
      </c>
      <c r="W2705" s="147">
        <v>674</v>
      </c>
      <c r="X2705" s="88">
        <v>816</v>
      </c>
      <c r="Y2705" s="88">
        <v>670</v>
      </c>
      <c r="Z2705" s="88">
        <v>830</v>
      </c>
      <c r="AA2705" s="88">
        <v>8.6999999999999993</v>
      </c>
      <c r="AB2705" s="148">
        <v>10</v>
      </c>
    </row>
    <row r="2706" spans="1:28" ht="15.75" customHeight="1">
      <c r="A2706"/>
      <c r="B2706" s="93"/>
      <c r="C2706" s="162"/>
      <c r="D2706" s="90" t="s">
        <v>101</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121</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122</v>
      </c>
      <c r="D2708" s="90" t="s">
        <v>100</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411</v>
      </c>
      <c r="V2708" s="302" t="s">
        <v>389</v>
      </c>
      <c r="W2708" s="135">
        <v>830</v>
      </c>
      <c r="X2708" s="135">
        <v>960</v>
      </c>
      <c r="Y2708" s="135">
        <v>710</v>
      </c>
      <c r="Z2708" s="135">
        <v>960</v>
      </c>
      <c r="AA2708" s="135">
        <v>11.48</v>
      </c>
      <c r="AB2708" s="139">
        <v>15</v>
      </c>
    </row>
    <row r="2709" spans="1:28" ht="15.75" customHeight="1">
      <c r="A2709"/>
      <c r="B2709" s="93"/>
      <c r="C2709" s="162"/>
      <c r="D2709" s="90" t="s">
        <v>101</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121</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123</v>
      </c>
      <c r="D2711" s="112" t="s">
        <v>100</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422</v>
      </c>
      <c r="V2711" s="302" t="s">
        <v>406</v>
      </c>
      <c r="W2711" s="138">
        <v>470</v>
      </c>
      <c r="X2711" s="135">
        <v>560</v>
      </c>
      <c r="Y2711" s="135">
        <v>430</v>
      </c>
      <c r="Z2711" s="135">
        <v>590</v>
      </c>
      <c r="AA2711" s="137">
        <v>6.3</v>
      </c>
      <c r="AB2711" s="148">
        <v>10</v>
      </c>
    </row>
    <row r="2712" spans="1:28" ht="15.75" customHeight="1">
      <c r="A2712"/>
      <c r="B2712" s="93"/>
      <c r="C2712" s="162"/>
      <c r="D2712" s="90" t="s">
        <v>101</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121</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124</v>
      </c>
      <c r="D2714" s="90" t="s">
        <v>100</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422</v>
      </c>
      <c r="V2714" s="302" t="s">
        <v>406</v>
      </c>
      <c r="W2714" s="147">
        <v>225</v>
      </c>
      <c r="X2714" s="88">
        <v>280</v>
      </c>
      <c r="Y2714" s="88">
        <v>155</v>
      </c>
      <c r="Z2714" s="88">
        <v>315</v>
      </c>
      <c r="AA2714" s="148">
        <v>13.12</v>
      </c>
      <c r="AB2714" s="139">
        <v>15</v>
      </c>
    </row>
    <row r="2715" spans="1:28" ht="15.75" customHeight="1">
      <c r="A2715"/>
      <c r="B2715" s="93"/>
      <c r="C2715" s="162"/>
      <c r="D2715" s="90" t="s">
        <v>101</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121</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120</v>
      </c>
      <c r="D2717" s="91" t="s">
        <v>100</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422</v>
      </c>
      <c r="V2717" s="302" t="s">
        <v>406</v>
      </c>
      <c r="W2717" s="147">
        <v>674</v>
      </c>
      <c r="X2717" s="88">
        <v>816</v>
      </c>
      <c r="Y2717" s="88">
        <v>670</v>
      </c>
      <c r="Z2717" s="88">
        <v>830</v>
      </c>
      <c r="AA2717" s="88">
        <v>8.6999999999999993</v>
      </c>
      <c r="AB2717" s="148">
        <v>10</v>
      </c>
    </row>
    <row r="2718" spans="1:28" ht="15.75" customHeight="1">
      <c r="A2718"/>
      <c r="B2718" s="93"/>
      <c r="C2718" s="162"/>
      <c r="D2718" s="90" t="s">
        <v>101</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121</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122</v>
      </c>
      <c r="D2720" s="90" t="s">
        <v>100</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422</v>
      </c>
      <c r="V2720" s="302" t="s">
        <v>406</v>
      </c>
      <c r="W2720" s="135">
        <v>830</v>
      </c>
      <c r="X2720" s="135">
        <v>960</v>
      </c>
      <c r="Y2720" s="135">
        <v>710</v>
      </c>
      <c r="Z2720" s="135">
        <v>960</v>
      </c>
      <c r="AA2720" s="135">
        <v>11.48</v>
      </c>
      <c r="AB2720" s="139">
        <v>15</v>
      </c>
    </row>
    <row r="2721" spans="1:28" ht="15.75" customHeight="1">
      <c r="A2721"/>
      <c r="B2721" s="93"/>
      <c r="C2721" s="162"/>
      <c r="D2721" s="90" t="s">
        <v>101</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121</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123</v>
      </c>
      <c r="D2723" s="112" t="s">
        <v>100</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428</v>
      </c>
      <c r="V2723" s="302" t="s">
        <v>406</v>
      </c>
      <c r="W2723" s="138">
        <v>470</v>
      </c>
      <c r="X2723" s="135">
        <v>560</v>
      </c>
      <c r="Y2723" s="135">
        <v>430</v>
      </c>
      <c r="Z2723" s="135">
        <v>590</v>
      </c>
      <c r="AA2723" s="137">
        <v>6.3</v>
      </c>
      <c r="AB2723" s="148">
        <v>10</v>
      </c>
    </row>
    <row r="2724" spans="1:28" ht="15.75" customHeight="1">
      <c r="A2724"/>
      <c r="B2724" s="93"/>
      <c r="C2724" s="162"/>
      <c r="D2724" s="90" t="s">
        <v>101</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121</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124</v>
      </c>
      <c r="D2726" s="90" t="s">
        <v>100</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428</v>
      </c>
      <c r="V2726" s="302" t="s">
        <v>406</v>
      </c>
      <c r="W2726" s="147">
        <v>225</v>
      </c>
      <c r="X2726" s="88">
        <v>280</v>
      </c>
      <c r="Y2726" s="88">
        <v>155</v>
      </c>
      <c r="Z2726" s="88">
        <v>315</v>
      </c>
      <c r="AA2726" s="148">
        <v>13.12</v>
      </c>
      <c r="AB2726" s="139">
        <v>15</v>
      </c>
    </row>
    <row r="2727" spans="1:28" ht="15.75" customHeight="1">
      <c r="A2727"/>
      <c r="B2727" s="93"/>
      <c r="C2727" s="162"/>
      <c r="D2727" s="90" t="s">
        <v>101</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121</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120</v>
      </c>
      <c r="D2729" s="91" t="s">
        <v>100</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428</v>
      </c>
      <c r="V2729" s="302" t="s">
        <v>406</v>
      </c>
      <c r="W2729" s="147">
        <v>674</v>
      </c>
      <c r="X2729" s="88">
        <v>816</v>
      </c>
      <c r="Y2729" s="88">
        <v>670</v>
      </c>
      <c r="Z2729" s="88">
        <v>830</v>
      </c>
      <c r="AA2729" s="88">
        <v>8.6999999999999993</v>
      </c>
      <c r="AB2729" s="148">
        <v>10</v>
      </c>
    </row>
    <row r="2730" spans="1:28" ht="15.75" customHeight="1">
      <c r="A2730"/>
      <c r="B2730" s="93"/>
      <c r="C2730" s="162"/>
      <c r="D2730" s="90" t="s">
        <v>101</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121</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122</v>
      </c>
      <c r="D2732" s="90" t="s">
        <v>100</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428</v>
      </c>
      <c r="V2732" s="302" t="s">
        <v>406</v>
      </c>
      <c r="W2732" s="135">
        <v>830</v>
      </c>
      <c r="X2732" s="135">
        <v>960</v>
      </c>
      <c r="Y2732" s="135">
        <v>710</v>
      </c>
      <c r="Z2732" s="135">
        <v>960</v>
      </c>
      <c r="AA2732" s="135">
        <v>11.48</v>
      </c>
      <c r="AB2732" s="139">
        <v>15</v>
      </c>
    </row>
    <row r="2733" spans="1:28" ht="15.75" customHeight="1">
      <c r="A2733"/>
      <c r="B2733" s="93"/>
      <c r="C2733" s="162"/>
      <c r="D2733" s="90" t="s">
        <v>101</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121</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123</v>
      </c>
      <c r="D2735" s="112" t="s">
        <v>100</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430</v>
      </c>
      <c r="V2735" s="302" t="s">
        <v>389</v>
      </c>
      <c r="W2735" s="138">
        <v>470</v>
      </c>
      <c r="X2735" s="135">
        <v>560</v>
      </c>
      <c r="Y2735" s="135">
        <v>430</v>
      </c>
      <c r="Z2735" s="135">
        <v>590</v>
      </c>
      <c r="AA2735" s="137">
        <v>6.3</v>
      </c>
      <c r="AB2735" s="148">
        <v>10</v>
      </c>
    </row>
    <row r="2736" spans="1:28" ht="15.75" customHeight="1">
      <c r="A2736"/>
      <c r="B2736" s="93"/>
      <c r="C2736" s="162"/>
      <c r="D2736" s="90" t="s">
        <v>101</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121</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124</v>
      </c>
      <c r="D2738" s="90" t="s">
        <v>100</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430</v>
      </c>
      <c r="V2738" s="302" t="s">
        <v>389</v>
      </c>
      <c r="W2738" s="147">
        <v>225</v>
      </c>
      <c r="X2738" s="88">
        <v>280</v>
      </c>
      <c r="Y2738" s="88">
        <v>155</v>
      </c>
      <c r="Z2738" s="88">
        <v>315</v>
      </c>
      <c r="AA2738" s="148">
        <v>13.12</v>
      </c>
      <c r="AB2738" s="139">
        <v>15</v>
      </c>
    </row>
    <row r="2739" spans="1:28" ht="15.75" customHeight="1">
      <c r="A2739"/>
      <c r="B2739" s="93"/>
      <c r="C2739" s="162"/>
      <c r="D2739" s="90" t="s">
        <v>101</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121</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120</v>
      </c>
      <c r="D2741" s="91" t="s">
        <v>100</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430</v>
      </c>
      <c r="V2741" s="302" t="s">
        <v>389</v>
      </c>
      <c r="W2741" s="147">
        <v>674</v>
      </c>
      <c r="X2741" s="88">
        <v>816</v>
      </c>
      <c r="Y2741" s="88">
        <v>670</v>
      </c>
      <c r="Z2741" s="88">
        <v>830</v>
      </c>
      <c r="AA2741" s="88">
        <v>8.6999999999999993</v>
      </c>
      <c r="AB2741" s="148">
        <v>10</v>
      </c>
    </row>
    <row r="2742" spans="1:28" ht="15.75" customHeight="1">
      <c r="A2742"/>
      <c r="B2742" s="93"/>
      <c r="C2742" s="162"/>
      <c r="D2742" s="90" t="s">
        <v>101</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121</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122</v>
      </c>
      <c r="D2744" s="90" t="s">
        <v>100</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430</v>
      </c>
      <c r="V2744" s="302" t="s">
        <v>389</v>
      </c>
      <c r="W2744" s="135">
        <v>830</v>
      </c>
      <c r="X2744" s="135">
        <v>960</v>
      </c>
      <c r="Y2744" s="135">
        <v>710</v>
      </c>
      <c r="Z2744" s="135">
        <v>960</v>
      </c>
      <c r="AA2744" s="135">
        <v>11.48</v>
      </c>
      <c r="AB2744" s="139">
        <v>15</v>
      </c>
    </row>
    <row r="2745" spans="1:28" ht="15.75" customHeight="1">
      <c r="A2745"/>
      <c r="B2745" s="93"/>
      <c r="C2745" s="162"/>
      <c r="D2745" s="90" t="s">
        <v>101</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121</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123</v>
      </c>
      <c r="D2747" s="112" t="s">
        <v>100</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432</v>
      </c>
      <c r="V2747" s="302" t="s">
        <v>389</v>
      </c>
      <c r="W2747" s="138">
        <v>470</v>
      </c>
      <c r="X2747" s="135">
        <v>560</v>
      </c>
      <c r="Y2747" s="135">
        <v>430</v>
      </c>
      <c r="Z2747" s="135">
        <v>590</v>
      </c>
      <c r="AA2747" s="137">
        <v>6.3</v>
      </c>
      <c r="AB2747" s="148">
        <v>10</v>
      </c>
    </row>
    <row r="2748" spans="1:28" ht="15.75" customHeight="1">
      <c r="A2748"/>
      <c r="B2748" s="93"/>
      <c r="C2748" s="162"/>
      <c r="D2748" s="90" t="s">
        <v>101</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121</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124</v>
      </c>
      <c r="D2750" s="90" t="s">
        <v>100</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432</v>
      </c>
      <c r="V2750" s="302" t="s">
        <v>389</v>
      </c>
      <c r="W2750" s="147">
        <v>225</v>
      </c>
      <c r="X2750" s="88">
        <v>280</v>
      </c>
      <c r="Y2750" s="88">
        <v>155</v>
      </c>
      <c r="Z2750" s="88">
        <v>315</v>
      </c>
      <c r="AA2750" s="148">
        <v>13.12</v>
      </c>
      <c r="AB2750" s="139">
        <v>15</v>
      </c>
    </row>
    <row r="2751" spans="1:28" ht="15.75" customHeight="1">
      <c r="A2751"/>
      <c r="B2751" s="93"/>
      <c r="C2751" s="162"/>
      <c r="D2751" s="90" t="s">
        <v>101</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121</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120</v>
      </c>
      <c r="D2753" s="91" t="s">
        <v>100</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389</v>
      </c>
      <c r="W2753" s="147">
        <v>674</v>
      </c>
      <c r="X2753" s="88">
        <v>816</v>
      </c>
      <c r="Y2753" s="88">
        <v>670</v>
      </c>
      <c r="Z2753" s="88">
        <v>830</v>
      </c>
      <c r="AA2753" s="88">
        <v>8.6999999999999993</v>
      </c>
      <c r="AB2753" s="148">
        <v>10</v>
      </c>
    </row>
    <row r="2754" spans="1:28" ht="15.75" customHeight="1">
      <c r="A2754"/>
      <c r="B2754" s="93"/>
      <c r="C2754" s="162"/>
      <c r="D2754" s="90" t="s">
        <v>101</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121</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122</v>
      </c>
      <c r="D2756" s="90" t="s">
        <v>100</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389</v>
      </c>
      <c r="W2756" s="135">
        <v>830</v>
      </c>
      <c r="X2756" s="135">
        <v>960</v>
      </c>
      <c r="Y2756" s="135">
        <v>710</v>
      </c>
      <c r="Z2756" s="135">
        <v>960</v>
      </c>
      <c r="AA2756" s="135">
        <v>11.48</v>
      </c>
      <c r="AB2756" s="139">
        <v>15</v>
      </c>
    </row>
    <row r="2757" spans="1:28" ht="15.75" customHeight="1">
      <c r="A2757"/>
      <c r="B2757" s="93"/>
      <c r="C2757" s="162"/>
      <c r="D2757" s="90" t="s">
        <v>101</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121</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120</v>
      </c>
      <c r="D2759" s="91" t="s">
        <v>100</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432</v>
      </c>
      <c r="V2759" s="302" t="s">
        <v>406</v>
      </c>
      <c r="W2759" s="147">
        <v>674</v>
      </c>
      <c r="X2759" s="88">
        <v>816</v>
      </c>
      <c r="Y2759" s="88">
        <v>670</v>
      </c>
      <c r="Z2759" s="88">
        <v>830</v>
      </c>
      <c r="AA2759" s="88">
        <v>8.6999999999999993</v>
      </c>
      <c r="AB2759" s="148">
        <v>10</v>
      </c>
    </row>
    <row r="2760" spans="1:28" ht="15.75" customHeight="1">
      <c r="A2760"/>
      <c r="B2760" s="93"/>
      <c r="C2760" s="162"/>
      <c r="D2760" s="90" t="s">
        <v>101</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121</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122</v>
      </c>
      <c r="D2762" s="90" t="s">
        <v>100</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432</v>
      </c>
      <c r="V2762" s="302" t="s">
        <v>406</v>
      </c>
      <c r="W2762" s="135">
        <v>830</v>
      </c>
      <c r="X2762" s="135">
        <v>960</v>
      </c>
      <c r="Y2762" s="135">
        <v>710</v>
      </c>
      <c r="Z2762" s="135">
        <v>960</v>
      </c>
      <c r="AA2762" s="135">
        <v>11.48</v>
      </c>
      <c r="AB2762" s="139">
        <v>15</v>
      </c>
    </row>
    <row r="2763" spans="1:28" ht="15.75" customHeight="1">
      <c r="A2763"/>
      <c r="B2763" s="93"/>
      <c r="C2763" s="162"/>
      <c r="D2763" s="90" t="s">
        <v>101</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121</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120</v>
      </c>
      <c r="D2765" s="91" t="s">
        <v>100</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389</v>
      </c>
      <c r="W2765" s="147">
        <v>674</v>
      </c>
      <c r="X2765" s="88">
        <v>816</v>
      </c>
      <c r="Y2765" s="88">
        <v>670</v>
      </c>
      <c r="Z2765" s="88">
        <v>830</v>
      </c>
      <c r="AA2765" s="88">
        <v>8.6999999999999993</v>
      </c>
      <c r="AB2765" s="148">
        <v>10</v>
      </c>
    </row>
    <row r="2766" spans="1:28" ht="15.75" customHeight="1">
      <c r="A2766"/>
      <c r="B2766" s="93"/>
      <c r="C2766" s="162"/>
      <c r="D2766" s="90" t="s">
        <v>101</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121</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122</v>
      </c>
      <c r="D2768" s="90" t="s">
        <v>100</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389</v>
      </c>
      <c r="W2768" s="135">
        <v>830</v>
      </c>
      <c r="X2768" s="135">
        <v>960</v>
      </c>
      <c r="Y2768" s="135">
        <v>710</v>
      </c>
      <c r="Z2768" s="135">
        <v>960</v>
      </c>
      <c r="AA2768" s="135">
        <v>11.48</v>
      </c>
      <c r="AB2768" s="139">
        <v>15</v>
      </c>
    </row>
    <row r="2769" spans="1:28" ht="15.75" customHeight="1">
      <c r="A2769"/>
      <c r="B2769" s="93"/>
      <c r="C2769" s="162"/>
      <c r="D2769" s="90" t="s">
        <v>101</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121</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123</v>
      </c>
      <c r="D2771" s="112" t="s">
        <v>100</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434</v>
      </c>
      <c r="V2771" s="302" t="s">
        <v>389</v>
      </c>
      <c r="W2771" s="138">
        <v>470</v>
      </c>
      <c r="X2771" s="135">
        <v>560</v>
      </c>
      <c r="Y2771" s="135">
        <v>430</v>
      </c>
      <c r="Z2771" s="135">
        <v>590</v>
      </c>
      <c r="AA2771" s="137">
        <v>6.3</v>
      </c>
      <c r="AB2771" s="148">
        <v>10</v>
      </c>
    </row>
    <row r="2772" spans="1:28" ht="15.75" customHeight="1">
      <c r="A2772"/>
      <c r="B2772" s="93"/>
      <c r="C2772" s="162"/>
      <c r="D2772" s="90" t="s">
        <v>101</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121</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124</v>
      </c>
      <c r="D2774" s="90" t="s">
        <v>100</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434</v>
      </c>
      <c r="V2774" s="302" t="s">
        <v>389</v>
      </c>
      <c r="W2774" s="147">
        <v>225</v>
      </c>
      <c r="X2774" s="88">
        <v>280</v>
      </c>
      <c r="Y2774" s="88">
        <v>155</v>
      </c>
      <c r="Z2774" s="88">
        <v>315</v>
      </c>
      <c r="AA2774" s="148">
        <v>13.12</v>
      </c>
      <c r="AB2774" s="139">
        <v>15</v>
      </c>
    </row>
    <row r="2775" spans="1:28" ht="15.75" customHeight="1">
      <c r="A2775"/>
      <c r="B2775" s="93"/>
      <c r="C2775" s="162"/>
      <c r="D2775" s="90" t="s">
        <v>101</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121</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123</v>
      </c>
      <c r="D2777" s="112" t="s">
        <v>100</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436</v>
      </c>
      <c r="V2777" s="4"/>
      <c r="W2777" s="138">
        <v>470</v>
      </c>
      <c r="X2777" s="135">
        <v>560</v>
      </c>
      <c r="Y2777" s="135">
        <v>430</v>
      </c>
      <c r="Z2777" s="135">
        <v>590</v>
      </c>
      <c r="AA2777" s="137">
        <v>6.3</v>
      </c>
      <c r="AB2777" s="148">
        <v>6.3</v>
      </c>
    </row>
    <row r="2778" spans="1:28" ht="15.75" customHeight="1">
      <c r="A2778"/>
      <c r="B2778" s="93"/>
      <c r="C2778" s="162"/>
      <c r="D2778" s="90" t="s">
        <v>101</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121</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124</v>
      </c>
      <c r="D2780" s="90" t="s">
        <v>100</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436</v>
      </c>
      <c r="V2780" s="4"/>
      <c r="W2780" s="147">
        <v>225</v>
      </c>
      <c r="X2780" s="88">
        <v>280</v>
      </c>
      <c r="Y2780" s="88">
        <v>155</v>
      </c>
      <c r="Z2780" s="88">
        <v>315</v>
      </c>
      <c r="AA2780" s="148">
        <v>15</v>
      </c>
      <c r="AB2780" s="139">
        <v>15</v>
      </c>
    </row>
    <row r="2781" spans="1:28" ht="15.75" customHeight="1">
      <c r="A2781"/>
      <c r="B2781" s="93"/>
      <c r="C2781" s="162"/>
      <c r="D2781" s="90" t="s">
        <v>101</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121</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120</v>
      </c>
      <c r="D2783" s="91" t="s">
        <v>100</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436</v>
      </c>
      <c r="V2783" s="4"/>
      <c r="W2783" s="147">
        <v>674</v>
      </c>
      <c r="X2783" s="88">
        <v>816</v>
      </c>
      <c r="Y2783" s="88">
        <v>670</v>
      </c>
      <c r="Z2783" s="88">
        <v>830</v>
      </c>
      <c r="AA2783" s="88">
        <v>8.6999999999999993</v>
      </c>
      <c r="AB2783" s="148">
        <v>10</v>
      </c>
    </row>
    <row r="2784" spans="1:28" ht="15.75" customHeight="1">
      <c r="A2784"/>
      <c r="B2784" s="93"/>
      <c r="C2784" s="162"/>
      <c r="D2784" s="90" t="s">
        <v>101</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121</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122</v>
      </c>
      <c r="D2786" s="90" t="s">
        <v>100</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436</v>
      </c>
      <c r="V2786" s="4"/>
      <c r="W2786" s="135">
        <v>830</v>
      </c>
      <c r="X2786" s="135">
        <v>960</v>
      </c>
      <c r="Y2786" s="135">
        <v>710</v>
      </c>
      <c r="Z2786" s="135">
        <v>910</v>
      </c>
      <c r="AA2786" s="135">
        <v>14.5</v>
      </c>
      <c r="AB2786" s="139">
        <v>17</v>
      </c>
    </row>
    <row r="2787" spans="1:28" ht="15.75" customHeight="1">
      <c r="A2787"/>
      <c r="B2787" s="93"/>
      <c r="C2787" s="162"/>
      <c r="D2787" s="90" t="s">
        <v>101</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121</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row r="2789" spans="1:28" ht="15.75" customHeight="1">
      <c r="A2789" s="3">
        <v>43872</v>
      </c>
      <c r="B2789" s="111" t="s">
        <v>18</v>
      </c>
      <c r="C2789" s="164" t="s">
        <v>123</v>
      </c>
      <c r="D2789" s="112" t="s">
        <v>100</v>
      </c>
      <c r="E2789">
        <v>4141.26</v>
      </c>
      <c r="F2789">
        <v>4300.2</v>
      </c>
      <c r="G2789">
        <v>4502.16</v>
      </c>
      <c r="H2789">
        <v>4399.53</v>
      </c>
      <c r="I2789">
        <v>4284.2700000000004</v>
      </c>
      <c r="J2789">
        <v>4168.7299999999996</v>
      </c>
      <c r="K2789">
        <v>4367.9799999999996</v>
      </c>
      <c r="L2789">
        <v>4373.0200000000004</v>
      </c>
      <c r="M2789">
        <v>4216.79</v>
      </c>
      <c r="N2789" s="113">
        <f>IF((M2790=""),"",MAX(E2791:M2791))</f>
        <v>548.46</v>
      </c>
      <c r="O2789" s="113">
        <f>IF(M2790="","",MIN(E2791:M2791))</f>
        <v>506.8799999999992</v>
      </c>
      <c r="P2789" s="113">
        <f>IF((M2791=""),"",AVERAGE(E2791:M2791))</f>
        <v>526.83999999999969</v>
      </c>
      <c r="Q2789" s="113">
        <f>IF((M2790=""),"",STDEV(E2791:M2791))</f>
        <v>14.285622142558887</v>
      </c>
      <c r="R2789" s="114">
        <f>IF((M2790=""),"",(N2789-O2789)/(N2789+O2789)*100)</f>
        <v>3.9399624765479242</v>
      </c>
      <c r="S2789" s="115" t="str">
        <f>IF(M2790="","",IF(R2789&lt;10,IF(P2789&gt;470,IF(P2789&lt;560,"Pass","Fail"),"Fail"),"Fail"))</f>
        <v>Pass</v>
      </c>
      <c r="T2789" s="242" t="s">
        <v>438</v>
      </c>
      <c r="U2789" s="415" t="s">
        <v>439</v>
      </c>
      <c r="V2789" s="4"/>
      <c r="W2789" s="138">
        <v>470</v>
      </c>
      <c r="X2789" s="135">
        <v>560</v>
      </c>
      <c r="Y2789" s="135">
        <v>430</v>
      </c>
      <c r="Z2789" s="135">
        <v>590</v>
      </c>
      <c r="AA2789" s="137">
        <v>6.3</v>
      </c>
      <c r="AB2789" s="148">
        <v>6.3</v>
      </c>
    </row>
    <row r="2790" spans="1:28" ht="15.75" customHeight="1">
      <c r="A2790"/>
      <c r="B2790" s="93"/>
      <c r="C2790" s="162"/>
      <c r="D2790" s="90" t="s">
        <v>101</v>
      </c>
      <c r="E2790">
        <v>3880.25</v>
      </c>
      <c r="F2790">
        <v>4040.04</v>
      </c>
      <c r="G2790">
        <v>4248.72</v>
      </c>
      <c r="H2790">
        <v>4139.3100000000004</v>
      </c>
      <c r="I2790">
        <v>4013.05</v>
      </c>
      <c r="J2790">
        <v>3896.94</v>
      </c>
      <c r="K2790">
        <v>4109.3599999999997</v>
      </c>
      <c r="L2790">
        <v>4112.93</v>
      </c>
      <c r="M2790">
        <v>3942.56</v>
      </c>
      <c r="N2790" s="99"/>
      <c r="O2790" s="99"/>
      <c r="P2790" s="99"/>
      <c r="Q2790" s="99"/>
      <c r="R2790" s="100"/>
      <c r="S2790" s="101"/>
      <c r="T2790" s="241"/>
      <c r="U2790" s="443"/>
      <c r="V2790" s="238"/>
    </row>
    <row r="2791" spans="1:28" ht="26.25" customHeight="1" thickBot="1">
      <c r="A2791"/>
      <c r="B2791" s="93"/>
      <c r="C2791" s="162"/>
      <c r="D2791" s="90" t="s">
        <v>121</v>
      </c>
      <c r="E2791" s="29">
        <f t="shared" ref="E2791:M2791" si="924">IF(((E2789="")*AND(E2790="")),"",(E2789-E2790)*2)</f>
        <v>522.02000000000044</v>
      </c>
      <c r="F2791" s="29">
        <f t="shared" si="924"/>
        <v>520.31999999999971</v>
      </c>
      <c r="G2791" s="29">
        <f t="shared" si="924"/>
        <v>506.8799999999992</v>
      </c>
      <c r="H2791" s="29">
        <f t="shared" si="924"/>
        <v>520.43999999999869</v>
      </c>
      <c r="I2791" s="29">
        <f t="shared" si="924"/>
        <v>542.44000000000051</v>
      </c>
      <c r="J2791" s="29">
        <f t="shared" si="924"/>
        <v>543.57999999999902</v>
      </c>
      <c r="K2791" s="29">
        <f t="shared" si="924"/>
        <v>517.23999999999978</v>
      </c>
      <c r="L2791" s="29">
        <f t="shared" si="924"/>
        <v>520.18000000000029</v>
      </c>
      <c r="M2791" s="29">
        <f t="shared" si="924"/>
        <v>548.46</v>
      </c>
      <c r="N2791" s="102"/>
      <c r="O2791" s="102"/>
      <c r="P2791" s="102"/>
      <c r="Q2791" s="102"/>
      <c r="R2791" s="103"/>
      <c r="S2791" s="104"/>
      <c r="T2791" s="282"/>
      <c r="U2791" s="444"/>
      <c r="V2791" s="285"/>
    </row>
    <row r="2792" spans="1:28" ht="15.75" customHeight="1">
      <c r="A2792" s="3">
        <v>43872</v>
      </c>
      <c r="B2792" s="93" t="s">
        <v>18</v>
      </c>
      <c r="C2792" s="162" t="s">
        <v>124</v>
      </c>
      <c r="D2792" s="90" t="s">
        <v>100</v>
      </c>
      <c r="E2792">
        <v>5575.83</v>
      </c>
      <c r="F2792">
        <v>5744.28</v>
      </c>
      <c r="G2792">
        <v>5938.5</v>
      </c>
      <c r="H2792">
        <v>5855.57</v>
      </c>
      <c r="I2792">
        <v>5722.71</v>
      </c>
      <c r="J2792">
        <v>5608.23</v>
      </c>
      <c r="K2792">
        <v>5816.46</v>
      </c>
      <c r="L2792">
        <v>5818.41</v>
      </c>
      <c r="M2792">
        <v>5620.1</v>
      </c>
      <c r="N2792" s="94">
        <f>IF((M2793=""),"",MAX(E2794:M2794))</f>
        <v>303.21999999999935</v>
      </c>
      <c r="O2792" s="94">
        <f>IF(M2793="","",MIN(E2794:M2794))</f>
        <v>237.71999999999935</v>
      </c>
      <c r="P2792" s="94">
        <f>IF((M2794=""),"",AVERAGE(E2794:M2794))</f>
        <v>270.93777777777746</v>
      </c>
      <c r="Q2792" s="94">
        <f>IF((M2793=""),"",STDEV(E2794:M2794))</f>
        <v>23.726085737948015</v>
      </c>
      <c r="R2792" s="95">
        <f>IF((M2793=""),"",(N2792-O2792)/(N2792+O2792)*100)</f>
        <v>12.108551780234436</v>
      </c>
      <c r="S2792" s="96" t="str">
        <f>IF(M2793="","",IF(R2792&lt;15,IF(P2792&gt;225,IF(P2792&lt;280,"Pass","Fail"),"Fail"),"Fail"))</f>
        <v>Pass</v>
      </c>
      <c r="T2792" s="242" t="s">
        <v>438</v>
      </c>
      <c r="U2792" s="415" t="s">
        <v>439</v>
      </c>
      <c r="V2792" s="4"/>
      <c r="W2792" s="147">
        <v>225</v>
      </c>
      <c r="X2792" s="88">
        <v>280</v>
      </c>
      <c r="Y2792" s="88">
        <v>155</v>
      </c>
      <c r="Z2792" s="88">
        <v>315</v>
      </c>
      <c r="AA2792" s="148">
        <v>15</v>
      </c>
      <c r="AB2792" s="139">
        <v>15</v>
      </c>
    </row>
    <row r="2793" spans="1:28" ht="15.75" customHeight="1">
      <c r="A2793"/>
      <c r="B2793" s="93"/>
      <c r="C2793" s="162"/>
      <c r="D2793" s="90" t="s">
        <v>101</v>
      </c>
      <c r="E2793">
        <v>5426.04</v>
      </c>
      <c r="F2793">
        <v>5615.93</v>
      </c>
      <c r="G2793">
        <v>5819.64</v>
      </c>
      <c r="H2793">
        <v>5729.3</v>
      </c>
      <c r="I2793">
        <v>5580.57</v>
      </c>
      <c r="J2793">
        <v>5456.62</v>
      </c>
      <c r="K2793">
        <v>5690.21</v>
      </c>
      <c r="L2793">
        <v>5687.75</v>
      </c>
      <c r="M2793">
        <v>5474.81</v>
      </c>
      <c r="N2793" s="99"/>
      <c r="O2793" s="99"/>
      <c r="P2793" s="99"/>
      <c r="Q2793" s="99"/>
      <c r="R2793" s="100"/>
      <c r="S2793" s="101"/>
      <c r="T2793" s="241"/>
      <c r="U2793" s="443"/>
      <c r="V2793" s="238"/>
    </row>
    <row r="2794" spans="1:28" ht="26.25" customHeight="1" thickBot="1">
      <c r="A2794"/>
      <c r="B2794" s="93"/>
      <c r="C2794" s="162"/>
      <c r="D2794" s="90" t="s">
        <v>121</v>
      </c>
      <c r="E2794" s="29">
        <f t="shared" ref="E2794:M2794" si="925">IF(((E2792="")*AND(E2793="")),"",(E2792-E2793)*2)</f>
        <v>299.57999999999993</v>
      </c>
      <c r="F2794" s="29">
        <f t="shared" si="925"/>
        <v>256.69999999999891</v>
      </c>
      <c r="G2794" s="29">
        <f t="shared" si="925"/>
        <v>237.71999999999935</v>
      </c>
      <c r="H2794" s="29">
        <f t="shared" si="925"/>
        <v>252.53999999999905</v>
      </c>
      <c r="I2794" s="29">
        <f t="shared" si="925"/>
        <v>284.28000000000065</v>
      </c>
      <c r="J2794" s="29">
        <f t="shared" si="925"/>
        <v>303.21999999999935</v>
      </c>
      <c r="K2794" s="29">
        <f t="shared" si="925"/>
        <v>252.5</v>
      </c>
      <c r="L2794" s="29">
        <f t="shared" si="925"/>
        <v>261.31999999999971</v>
      </c>
      <c r="M2794" s="29">
        <f t="shared" si="925"/>
        <v>290.57999999999993</v>
      </c>
      <c r="N2794" s="102"/>
      <c r="O2794" s="102"/>
      <c r="P2794" s="102"/>
      <c r="Q2794" s="102"/>
      <c r="R2794" s="103"/>
      <c r="S2794" s="104"/>
      <c r="T2794" s="282"/>
      <c r="U2794" s="444"/>
      <c r="V2794" s="285"/>
    </row>
    <row r="2795" spans="1:28" ht="16.5" customHeight="1">
      <c r="A2795" s="3">
        <v>43872</v>
      </c>
      <c r="B2795" s="121" t="s">
        <v>18</v>
      </c>
      <c r="C2795" s="161" t="s">
        <v>120</v>
      </c>
      <c r="D2795" s="91" t="s">
        <v>100</v>
      </c>
      <c r="E2795">
        <v>2821.69</v>
      </c>
      <c r="F2795">
        <v>2757.83</v>
      </c>
      <c r="G2795">
        <v>2746.76</v>
      </c>
      <c r="H2795">
        <v>2782.17</v>
      </c>
      <c r="I2795">
        <v>2878.42</v>
      </c>
      <c r="J2795">
        <v>2891.28</v>
      </c>
      <c r="K2795">
        <v>2785.54</v>
      </c>
      <c r="L2795">
        <v>2769.29</v>
      </c>
      <c r="M2795">
        <v>2875.38</v>
      </c>
      <c r="N2795" s="94">
        <f>IF((M2796=""),"",MAX(E2797:M2797))</f>
        <v>803.96</v>
      </c>
      <c r="O2795" s="94">
        <f>IF(M2796="","",MIN(E2797:M2797))</f>
        <v>699.92000000000007</v>
      </c>
      <c r="P2795" s="94">
        <f>IF((M2797=""),"",AVERAGE(E2797:M2797))</f>
        <v>754.02666666666676</v>
      </c>
      <c r="Q2795" s="94">
        <f>IF((M2796=""),"",STDEV(E2797:M2797))</f>
        <v>39.624216080573063</v>
      </c>
      <c r="R2795" s="95">
        <f>IF((M2796=""),"",(N2795-O2795)/(N2795+O2795)*100)</f>
        <v>6.9181051679655257</v>
      </c>
      <c r="S2795" s="96" t="str">
        <f>IF(M2796="","",IF(R2795&lt;10,IF(P2795&gt;674,IF(P2795&lt;816,"Pass","Fail"),"Fail"),"Fail"))</f>
        <v>Pass</v>
      </c>
      <c r="T2795" s="242" t="s">
        <v>438</v>
      </c>
      <c r="U2795" s="415" t="s">
        <v>439</v>
      </c>
      <c r="V2795" s="4"/>
      <c r="W2795" s="147">
        <v>674</v>
      </c>
      <c r="X2795" s="88">
        <v>816</v>
      </c>
      <c r="Y2795" s="88">
        <v>670</v>
      </c>
      <c r="Z2795" s="88">
        <v>830</v>
      </c>
      <c r="AA2795" s="88">
        <v>8.6999999999999993</v>
      </c>
      <c r="AB2795" s="148">
        <v>10</v>
      </c>
    </row>
    <row r="2796" spans="1:28" ht="15.75" customHeight="1">
      <c r="A2796"/>
      <c r="B2796" s="93"/>
      <c r="C2796" s="162"/>
      <c r="D2796" s="90" t="s">
        <v>101</v>
      </c>
      <c r="E2796">
        <v>2434.9299999999998</v>
      </c>
      <c r="F2796">
        <v>2394.87</v>
      </c>
      <c r="G2796">
        <v>2396.8000000000002</v>
      </c>
      <c r="H2796">
        <v>2421.4299999999998</v>
      </c>
      <c r="I2796">
        <v>2480.88</v>
      </c>
      <c r="J2796">
        <v>2489.3000000000002</v>
      </c>
      <c r="K2796">
        <v>2422.69</v>
      </c>
      <c r="L2796">
        <v>2399.5</v>
      </c>
      <c r="M2796">
        <v>2474.84</v>
      </c>
      <c r="N2796" s="99"/>
      <c r="O2796" s="99"/>
      <c r="P2796" s="99"/>
      <c r="Q2796" s="99"/>
      <c r="R2796" s="100"/>
      <c r="S2796" s="101"/>
      <c r="T2796" s="241"/>
      <c r="U2796" s="443"/>
      <c r="V2796" s="238"/>
    </row>
    <row r="2797" spans="1:28" ht="26.25" customHeight="1" thickBot="1">
      <c r="A2797"/>
      <c r="B2797" s="93"/>
      <c r="C2797" s="162"/>
      <c r="D2797" s="90" t="s">
        <v>121</v>
      </c>
      <c r="E2797" s="29">
        <f t="shared" ref="E2797:M2797" si="926">IF(((E2795="")*AND(E2796="")),"",(E2795-E2796)*2)</f>
        <v>773.52000000000044</v>
      </c>
      <c r="F2797" s="29">
        <f t="shared" si="926"/>
        <v>725.92000000000007</v>
      </c>
      <c r="G2797" s="29">
        <f t="shared" si="926"/>
        <v>699.92000000000007</v>
      </c>
      <c r="H2797" s="29">
        <f t="shared" si="926"/>
        <v>721.48000000000047</v>
      </c>
      <c r="I2797" s="29">
        <f t="shared" si="926"/>
        <v>795.07999999999993</v>
      </c>
      <c r="J2797" s="29">
        <f t="shared" si="926"/>
        <v>803.96</v>
      </c>
      <c r="K2797" s="29">
        <f t="shared" si="926"/>
        <v>725.69999999999982</v>
      </c>
      <c r="L2797" s="29">
        <f t="shared" si="926"/>
        <v>739.57999999999993</v>
      </c>
      <c r="M2797" s="29">
        <f t="shared" si="926"/>
        <v>801.07999999999993</v>
      </c>
      <c r="N2797" s="102"/>
      <c r="O2797" s="102"/>
      <c r="P2797" s="102"/>
      <c r="Q2797" s="102"/>
      <c r="R2797" s="103"/>
      <c r="S2797" s="104"/>
      <c r="T2797" s="282"/>
      <c r="U2797" s="444"/>
      <c r="V2797" s="285"/>
    </row>
    <row r="2798" spans="1:28" ht="15.75">
      <c r="A2798" s="3">
        <v>43872</v>
      </c>
      <c r="B2798" s="93" t="s">
        <v>18</v>
      </c>
      <c r="C2798" s="162" t="s">
        <v>122</v>
      </c>
      <c r="D2798" s="90" t="s">
        <v>100</v>
      </c>
      <c r="E2798">
        <v>2882.83</v>
      </c>
      <c r="F2798">
        <v>2786.4</v>
      </c>
      <c r="G2798">
        <v>2748.19</v>
      </c>
      <c r="H2798">
        <v>2756.45</v>
      </c>
      <c r="I2798">
        <v>2818.34</v>
      </c>
      <c r="J2798">
        <v>2862.26</v>
      </c>
      <c r="K2798">
        <v>2766.75</v>
      </c>
      <c r="L2798">
        <v>2788.17</v>
      </c>
      <c r="M2798">
        <v>2904.67</v>
      </c>
      <c r="N2798" s="94">
        <f>IF((M2799=""),"",MAX(E2800:M2800))</f>
        <v>999.54000000000087</v>
      </c>
      <c r="O2798" s="94">
        <f>IF(M2799="","",MIN(E2800:M2800))</f>
        <v>819.38000000000011</v>
      </c>
      <c r="P2798" s="94">
        <f>IF((M2800=""),"",AVERAGE(E2800:M2800))</f>
        <v>912.9000000000002</v>
      </c>
      <c r="Q2798" s="94">
        <f>IF((M2799=""),"",STDEV(E2800:M2800))</f>
        <v>67.390442200655414</v>
      </c>
      <c r="R2798" s="95">
        <f>IF((M2799=""),"",(N2798-O2798)/(N2798+O2798)*100)</f>
        <v>9.9047786598641316</v>
      </c>
      <c r="S2798" s="96" t="str">
        <f>IF(M2799="","",IF(R2798&lt;15,IF(P2798&gt;830,IF(P2798&lt;960,"Pass","Fail"),"Fail"),"Fail"))</f>
        <v>Pass</v>
      </c>
      <c r="T2798" s="242" t="s">
        <v>438</v>
      </c>
      <c r="U2798" s="415" t="s">
        <v>439</v>
      </c>
      <c r="V2798" s="4"/>
      <c r="W2798" s="135">
        <v>830</v>
      </c>
      <c r="X2798" s="135">
        <v>960</v>
      </c>
      <c r="Y2798" s="135">
        <v>710</v>
      </c>
      <c r="Z2798" s="135">
        <v>910</v>
      </c>
      <c r="AA2798" s="135">
        <v>14.5</v>
      </c>
      <c r="AB2798" s="139">
        <v>17</v>
      </c>
    </row>
    <row r="2799" spans="1:28" ht="15.75" customHeight="1">
      <c r="A2799"/>
      <c r="B2799" s="93"/>
      <c r="C2799" s="162"/>
      <c r="D2799" s="90" t="s">
        <v>101</v>
      </c>
      <c r="E2799">
        <v>2401.5100000000002</v>
      </c>
      <c r="F2799">
        <v>2355.1</v>
      </c>
      <c r="G2799">
        <v>2338.5</v>
      </c>
      <c r="H2799">
        <v>2323.7399999999998</v>
      </c>
      <c r="I2799">
        <v>2320.17</v>
      </c>
      <c r="J2799">
        <v>2362.4899999999998</v>
      </c>
      <c r="K2799">
        <v>2336.12</v>
      </c>
      <c r="L2799">
        <v>2345.06</v>
      </c>
      <c r="M2799">
        <v>2423.3200000000002</v>
      </c>
      <c r="N2799" s="99"/>
      <c r="O2799" s="99"/>
      <c r="P2799" s="99"/>
      <c r="Q2799" s="99"/>
      <c r="R2799" s="100"/>
      <c r="S2799" s="101"/>
      <c r="T2799" s="241"/>
      <c r="U2799" s="443"/>
      <c r="V2799" s="238"/>
    </row>
    <row r="2800" spans="1:28" ht="26.25" customHeight="1" thickBot="1">
      <c r="A2800"/>
      <c r="B2800" s="105"/>
      <c r="C2800" s="163"/>
      <c r="D2800" s="127" t="s">
        <v>121</v>
      </c>
      <c r="E2800" s="107">
        <f t="shared" ref="E2800:M2800" si="927">IF(((E2798="")*AND(E2799="")),"",(E2798-E2799)*2)</f>
        <v>962.63999999999942</v>
      </c>
      <c r="F2800" s="107">
        <f t="shared" si="927"/>
        <v>862.60000000000036</v>
      </c>
      <c r="G2800" s="107">
        <f t="shared" si="927"/>
        <v>819.38000000000011</v>
      </c>
      <c r="H2800" s="107">
        <f t="shared" si="927"/>
        <v>865.42000000000007</v>
      </c>
      <c r="I2800" s="107">
        <f t="shared" si="927"/>
        <v>996.34000000000015</v>
      </c>
      <c r="J2800" s="107">
        <f t="shared" si="927"/>
        <v>999.54000000000087</v>
      </c>
      <c r="K2800" s="107">
        <f t="shared" si="927"/>
        <v>861.26000000000022</v>
      </c>
      <c r="L2800" s="107">
        <f t="shared" si="927"/>
        <v>886.22000000000025</v>
      </c>
      <c r="M2800" s="107">
        <f t="shared" si="927"/>
        <v>962.69999999999982</v>
      </c>
      <c r="N2800" s="108"/>
      <c r="O2800" s="108"/>
      <c r="P2800" s="108"/>
      <c r="Q2800" s="108"/>
      <c r="R2800" s="109"/>
      <c r="S2800" s="110"/>
      <c r="T2800" s="284"/>
      <c r="U2800" s="445"/>
      <c r="V2800" s="286"/>
    </row>
    <row r="2801" spans="1:28" ht="15.75" customHeight="1">
      <c r="A2801" s="3">
        <v>43876</v>
      </c>
      <c r="B2801" s="111" t="s">
        <v>18</v>
      </c>
      <c r="C2801" s="164" t="s">
        <v>123</v>
      </c>
      <c r="D2801" s="112" t="s">
        <v>100</v>
      </c>
      <c r="E2801">
        <v>5426.04</v>
      </c>
      <c r="F2801">
        <v>5615.93</v>
      </c>
      <c r="G2801">
        <v>5819.64</v>
      </c>
      <c r="H2801">
        <v>5729.3</v>
      </c>
      <c r="I2801">
        <v>5580.57</v>
      </c>
      <c r="J2801">
        <v>5456.62</v>
      </c>
      <c r="K2801">
        <v>5690.21</v>
      </c>
      <c r="L2801">
        <v>5687.75</v>
      </c>
      <c r="M2801">
        <v>5474.81</v>
      </c>
      <c r="N2801" s="113">
        <f>IF((M2802=""),"",MAX(E2803:M2803))</f>
        <v>554.5</v>
      </c>
      <c r="O2801" s="113">
        <f>IF(M2802="","",MIN(E2803:M2803))</f>
        <v>529.84000000000015</v>
      </c>
      <c r="P2801" s="113">
        <f>IF((M2803=""),"",AVERAGE(E2803:M2803))</f>
        <v>543.27333333333343</v>
      </c>
      <c r="Q2801" s="113">
        <f>IF((M2802=""),"",STDEV(E2803:M2803))</f>
        <v>6.8364830139429262</v>
      </c>
      <c r="R2801" s="114">
        <f>IF((M2802=""),"",(N2801-O2801)/(N2801+O2801)*100)</f>
        <v>2.2741944408580199</v>
      </c>
      <c r="S2801" s="115" t="str">
        <f>IF(M2802="","",IF(R2801&lt;10,IF(P2801&gt;470,IF(P2801&lt;560,"Pass","Fail"),"Fail"),"Fail"))</f>
        <v>Pass</v>
      </c>
      <c r="T2801" s="242">
        <v>121</v>
      </c>
      <c r="U2801" s="415"/>
      <c r="V2801" s="4"/>
      <c r="W2801" s="138">
        <v>470</v>
      </c>
      <c r="X2801" s="135">
        <v>560</v>
      </c>
      <c r="Y2801" s="135">
        <v>430</v>
      </c>
      <c r="Z2801" s="135">
        <v>590</v>
      </c>
      <c r="AA2801" s="137">
        <v>6.3</v>
      </c>
      <c r="AB2801" s="148">
        <v>6.3</v>
      </c>
    </row>
    <row r="2802" spans="1:28" ht="15.75" customHeight="1">
      <c r="A2802"/>
      <c r="B2802" s="93"/>
      <c r="C2802" s="162"/>
      <c r="D2802" s="90" t="s">
        <v>101</v>
      </c>
      <c r="E2802">
        <v>5152.66</v>
      </c>
      <c r="F2802">
        <v>5342.79</v>
      </c>
      <c r="G2802">
        <v>5554.72</v>
      </c>
      <c r="H2802">
        <v>5459.06</v>
      </c>
      <c r="I2802">
        <v>5309.87</v>
      </c>
      <c r="J2802">
        <v>5179.37</v>
      </c>
      <c r="K2802">
        <v>5417.32</v>
      </c>
      <c r="L2802">
        <v>5418.46</v>
      </c>
      <c r="M2802">
        <v>5201.8900000000003</v>
      </c>
      <c r="N2802" s="99"/>
      <c r="O2802" s="99"/>
      <c r="P2802" s="99"/>
      <c r="Q2802" s="99"/>
      <c r="R2802" s="100"/>
      <c r="S2802" s="101"/>
      <c r="T2802" s="241"/>
      <c r="U2802" s="443"/>
      <c r="V2802" s="238"/>
    </row>
    <row r="2803" spans="1:28" ht="26.25" customHeight="1" thickBot="1">
      <c r="A2803"/>
      <c r="B2803" s="93"/>
      <c r="C2803" s="162"/>
      <c r="D2803" s="90" t="s">
        <v>121</v>
      </c>
      <c r="E2803" s="29">
        <f t="shared" ref="E2803:M2803" si="928">IF(((E2801="")*AND(E2802="")),"",(E2801-E2802)*2)</f>
        <v>546.76000000000022</v>
      </c>
      <c r="F2803" s="29">
        <f t="shared" si="928"/>
        <v>546.28000000000065</v>
      </c>
      <c r="G2803" s="29">
        <f t="shared" si="928"/>
        <v>529.84000000000015</v>
      </c>
      <c r="H2803" s="29">
        <f t="shared" si="928"/>
        <v>540.47999999999956</v>
      </c>
      <c r="I2803" s="29">
        <f t="shared" si="928"/>
        <v>541.39999999999964</v>
      </c>
      <c r="J2803" s="29">
        <f t="shared" si="928"/>
        <v>554.5</v>
      </c>
      <c r="K2803" s="29">
        <f t="shared" si="928"/>
        <v>545.78000000000065</v>
      </c>
      <c r="L2803" s="29">
        <f t="shared" si="928"/>
        <v>538.57999999999993</v>
      </c>
      <c r="M2803" s="29">
        <f t="shared" si="928"/>
        <v>545.84000000000015</v>
      </c>
      <c r="N2803" s="102"/>
      <c r="O2803" s="102"/>
      <c r="P2803" s="102"/>
      <c r="Q2803" s="102"/>
      <c r="R2803" s="103"/>
      <c r="S2803" s="104"/>
      <c r="T2803" s="282"/>
      <c r="U2803" s="444"/>
      <c r="V2803" s="285"/>
    </row>
    <row r="2804" spans="1:28" ht="15.75" customHeight="1">
      <c r="A2804" s="3">
        <v>43876</v>
      </c>
      <c r="B2804" s="93" t="s">
        <v>18</v>
      </c>
      <c r="C2804" s="162" t="s">
        <v>124</v>
      </c>
      <c r="D2804" s="90" t="s">
        <v>100</v>
      </c>
      <c r="E2804">
        <v>3880.25</v>
      </c>
      <c r="F2804">
        <v>4040.04</v>
      </c>
      <c r="G2804">
        <v>4248.72</v>
      </c>
      <c r="H2804">
        <v>4139.3100000000004</v>
      </c>
      <c r="I2804">
        <v>4013.05</v>
      </c>
      <c r="J2804">
        <v>3896.94</v>
      </c>
      <c r="K2804">
        <v>4109.3599999999997</v>
      </c>
      <c r="L2804">
        <v>4112.93</v>
      </c>
      <c r="M2804">
        <v>3942.56</v>
      </c>
      <c r="N2804" s="94">
        <f>IF((M2805=""),"",MAX(E2806:M2806))</f>
        <v>263.14000000000033</v>
      </c>
      <c r="O2804" s="94">
        <f>IF(M2805="","",MIN(E2806:M2806))</f>
        <v>221.28000000000065</v>
      </c>
      <c r="P2804" s="94">
        <f>IF((M2806=""),"",AVERAGE(E2806:M2806))</f>
        <v>238.87333333333351</v>
      </c>
      <c r="Q2804" s="94">
        <f>IF((M2805=""),"",STDEV(E2806:M2806))</f>
        <v>15.684246873853633</v>
      </c>
      <c r="R2804" s="95">
        <f>IF((M2805=""),"",(N2804-O2804)/(N2804+O2804)*100)</f>
        <v>8.6412617150405815</v>
      </c>
      <c r="S2804" s="96" t="str">
        <f>IF(M2805="","",IF(R2804&lt;15,IF(P2804&gt;225,IF(P2804&lt;280,"Pass","Fail"),"Fail"),"Fail"))</f>
        <v>Pass</v>
      </c>
      <c r="T2804" s="242">
        <v>121</v>
      </c>
      <c r="U2804" s="415"/>
      <c r="V2804" s="4"/>
      <c r="W2804" s="147">
        <v>225</v>
      </c>
      <c r="X2804" s="88">
        <v>280</v>
      </c>
      <c r="Y2804" s="88">
        <v>155</v>
      </c>
      <c r="Z2804" s="88">
        <v>315</v>
      </c>
      <c r="AA2804" s="148">
        <v>15</v>
      </c>
      <c r="AB2804" s="139">
        <v>15</v>
      </c>
    </row>
    <row r="2805" spans="1:28" ht="15.75" customHeight="1">
      <c r="A2805"/>
      <c r="B2805" s="93"/>
      <c r="C2805" s="162"/>
      <c r="D2805" s="90" t="s">
        <v>101</v>
      </c>
      <c r="E2805">
        <v>3751.78</v>
      </c>
      <c r="F2805">
        <v>3925.14</v>
      </c>
      <c r="G2805">
        <v>4138.08</v>
      </c>
      <c r="H2805">
        <v>4024.82</v>
      </c>
      <c r="I2805">
        <v>3884.15</v>
      </c>
      <c r="J2805">
        <v>3781.63</v>
      </c>
      <c r="K2805">
        <v>3993.62</v>
      </c>
      <c r="L2805">
        <v>3998.02</v>
      </c>
      <c r="M2805">
        <v>3810.99</v>
      </c>
      <c r="N2805" s="99"/>
      <c r="O2805" s="99"/>
      <c r="P2805" s="99"/>
      <c r="Q2805" s="99"/>
      <c r="R2805" s="100"/>
      <c r="S2805" s="101"/>
      <c r="T2805" s="241"/>
      <c r="U2805" s="443"/>
      <c r="V2805" s="238"/>
    </row>
    <row r="2806" spans="1:28" ht="26.25" customHeight="1" thickBot="1">
      <c r="A2806"/>
      <c r="B2806" s="93"/>
      <c r="C2806" s="162"/>
      <c r="D2806" s="90" t="s">
        <v>121</v>
      </c>
      <c r="E2806" s="29">
        <f t="shared" ref="E2806:M2806" si="929">IF(((E2804="")*AND(E2805="")),"",(E2804-E2805)*2)</f>
        <v>256.9399999999996</v>
      </c>
      <c r="F2806" s="29">
        <f t="shared" si="929"/>
        <v>229.80000000000018</v>
      </c>
      <c r="G2806" s="29">
        <f t="shared" si="929"/>
        <v>221.28000000000065</v>
      </c>
      <c r="H2806" s="29">
        <f t="shared" si="929"/>
        <v>228.98000000000047</v>
      </c>
      <c r="I2806" s="29">
        <f t="shared" si="929"/>
        <v>257.80000000000018</v>
      </c>
      <c r="J2806" s="29">
        <f t="shared" si="929"/>
        <v>230.61999999999989</v>
      </c>
      <c r="K2806" s="29">
        <f t="shared" si="929"/>
        <v>231.47999999999956</v>
      </c>
      <c r="L2806" s="29">
        <f t="shared" si="929"/>
        <v>229.82000000000062</v>
      </c>
      <c r="M2806" s="29">
        <f t="shared" si="929"/>
        <v>263.14000000000033</v>
      </c>
      <c r="N2806" s="102"/>
      <c r="O2806" s="102"/>
      <c r="P2806" s="102"/>
      <c r="Q2806" s="102"/>
      <c r="R2806" s="103"/>
      <c r="S2806" s="104"/>
      <c r="T2806" s="282"/>
      <c r="U2806" s="444"/>
      <c r="V2806" s="285"/>
    </row>
    <row r="2807" spans="1:28" ht="16.5" customHeight="1">
      <c r="A2807" s="3">
        <v>43876</v>
      </c>
      <c r="B2807" s="121" t="s">
        <v>18</v>
      </c>
      <c r="C2807" s="161" t="s">
        <v>120</v>
      </c>
      <c r="D2807" s="91" t="s">
        <v>100</v>
      </c>
      <c r="E2807">
        <v>2401.5100000000002</v>
      </c>
      <c r="F2807">
        <v>2355.1</v>
      </c>
      <c r="G2807">
        <v>2338.5</v>
      </c>
      <c r="H2807">
        <v>2323.7399999999998</v>
      </c>
      <c r="I2807">
        <v>2320.17</v>
      </c>
      <c r="J2807">
        <v>2362.4899999999998</v>
      </c>
      <c r="K2807">
        <v>2336.12</v>
      </c>
      <c r="L2807">
        <v>2345.06</v>
      </c>
      <c r="M2807">
        <v>2423.3200000000002</v>
      </c>
      <c r="N2807" s="94">
        <f>IF((M2808=""),"",MAX(E2809:M2809))</f>
        <v>823.32000000000062</v>
      </c>
      <c r="O2807" s="94">
        <f>IF(M2808="","",MIN(E2809:M2809))</f>
        <v>689.07999999999993</v>
      </c>
      <c r="P2807" s="94">
        <f>IF((M2809=""),"",AVERAGE(E2809:M2809))</f>
        <v>750.24</v>
      </c>
      <c r="Q2807" s="94">
        <f>IF((M2808=""),"",STDEV(E2809:M2809))</f>
        <v>50.047781169598785</v>
      </c>
      <c r="R2807" s="95">
        <f>IF((M2808=""),"",(N2807-O2807)/(N2807+O2807)*100)</f>
        <v>8.8759587410738323</v>
      </c>
      <c r="S2807" s="96" t="str">
        <f>IF(M2808="","",IF(R2807&lt;10,IF(P2807&gt;674,IF(P2807&lt;816,"Pass","Fail"),"Fail"),"Fail"))</f>
        <v>Pass</v>
      </c>
      <c r="T2807" s="242">
        <v>121</v>
      </c>
      <c r="U2807" s="415"/>
      <c r="V2807" s="4"/>
      <c r="W2807" s="147">
        <v>674</v>
      </c>
      <c r="X2807" s="88">
        <v>816</v>
      </c>
      <c r="Y2807" s="88">
        <v>670</v>
      </c>
      <c r="Z2807" s="88">
        <v>830</v>
      </c>
      <c r="AA2807" s="88">
        <v>8.6999999999999993</v>
      </c>
      <c r="AB2807" s="148">
        <v>10</v>
      </c>
    </row>
    <row r="2808" spans="1:28" ht="15.75" customHeight="1">
      <c r="A2808"/>
      <c r="B2808" s="93"/>
      <c r="C2808" s="162"/>
      <c r="D2808" s="90" t="s">
        <v>101</v>
      </c>
      <c r="E2808">
        <v>1989.85</v>
      </c>
      <c r="F2808">
        <v>1997.9</v>
      </c>
      <c r="G2808">
        <v>1993.96</v>
      </c>
      <c r="H2808">
        <v>1964.98</v>
      </c>
      <c r="I2808">
        <v>1924.11</v>
      </c>
      <c r="J2808">
        <v>1957.15</v>
      </c>
      <c r="K2808">
        <v>1977.74</v>
      </c>
      <c r="L2808">
        <v>1988.8</v>
      </c>
      <c r="M2808">
        <v>2035.44</v>
      </c>
      <c r="N2808" s="99"/>
      <c r="O2808" s="99"/>
      <c r="P2808" s="99"/>
      <c r="Q2808" s="99"/>
      <c r="R2808" s="100"/>
      <c r="S2808" s="101"/>
      <c r="T2808" s="241"/>
      <c r="U2808" s="443"/>
      <c r="V2808" s="238"/>
    </row>
    <row r="2809" spans="1:28" ht="26.25" customHeight="1" thickBot="1">
      <c r="A2809"/>
      <c r="B2809" s="93"/>
      <c r="C2809" s="162"/>
      <c r="D2809" s="90" t="s">
        <v>121</v>
      </c>
      <c r="E2809" s="29">
        <f t="shared" ref="E2809:M2809" si="930">IF(((E2807="")*AND(E2808="")),"",(E2807-E2808)*2)</f>
        <v>823.32000000000062</v>
      </c>
      <c r="F2809" s="29">
        <f t="shared" si="930"/>
        <v>714.39999999999964</v>
      </c>
      <c r="G2809" s="29">
        <f t="shared" si="930"/>
        <v>689.07999999999993</v>
      </c>
      <c r="H2809" s="29">
        <f t="shared" si="930"/>
        <v>717.51999999999953</v>
      </c>
      <c r="I2809" s="29">
        <f t="shared" si="930"/>
        <v>792.12000000000035</v>
      </c>
      <c r="J2809" s="29">
        <f t="shared" si="930"/>
        <v>810.67999999999938</v>
      </c>
      <c r="K2809" s="29">
        <f t="shared" si="930"/>
        <v>716.75999999999976</v>
      </c>
      <c r="L2809" s="29">
        <f t="shared" si="930"/>
        <v>712.52</v>
      </c>
      <c r="M2809" s="29">
        <f t="shared" si="930"/>
        <v>775.76000000000022</v>
      </c>
      <c r="N2809" s="102"/>
      <c r="O2809" s="102"/>
      <c r="P2809" s="102"/>
      <c r="Q2809" s="102"/>
      <c r="R2809" s="103"/>
      <c r="S2809" s="104"/>
      <c r="T2809" s="282"/>
      <c r="U2809" s="444"/>
      <c r="V2809" s="285"/>
    </row>
    <row r="2810" spans="1:28" ht="15.75">
      <c r="A2810" s="3">
        <v>43876</v>
      </c>
      <c r="B2810" s="93" t="s">
        <v>18</v>
      </c>
      <c r="C2810" s="162" t="s">
        <v>122</v>
      </c>
      <c r="D2810" s="90" t="s">
        <v>100</v>
      </c>
      <c r="E2810">
        <v>2434.9299999999998</v>
      </c>
      <c r="F2810">
        <v>2394.87</v>
      </c>
      <c r="G2810">
        <v>2396.8000000000002</v>
      </c>
      <c r="H2810">
        <v>2421.4299999999998</v>
      </c>
      <c r="I2810">
        <v>2480.88</v>
      </c>
      <c r="J2810">
        <v>2489.3000000000002</v>
      </c>
      <c r="K2810">
        <v>2422.69</v>
      </c>
      <c r="L2810">
        <v>2399.5</v>
      </c>
      <c r="M2810">
        <v>2474.84</v>
      </c>
      <c r="N2810" s="94">
        <f>IF((M2811=""),"",MAX(E2812:M2812))</f>
        <v>991.59999999999945</v>
      </c>
      <c r="O2810" s="94">
        <f>IF(M2811="","",MIN(E2812:M2812))</f>
        <v>787.0600000000004</v>
      </c>
      <c r="P2810" s="94">
        <f>IF((M2812=""),"",AVERAGE(E2812:M2812))</f>
        <v>886.36888888888905</v>
      </c>
      <c r="Q2810" s="94">
        <f>IF((M2811=""),"",STDEV(E2812:M2812))</f>
        <v>75.946326514921267</v>
      </c>
      <c r="R2810" s="95">
        <f>IF((M2811=""),"",(N2810-O2810)/(N2810+O2810)*100)</f>
        <v>11.499668289611229</v>
      </c>
      <c r="S2810" s="96" t="str">
        <f>IF(M2811="","",IF(R2810&lt;15,IF(P2810&gt;830,IF(P2810&lt;960,"Pass","Fail"),"Fail"),"Fail"))</f>
        <v>Pass</v>
      </c>
      <c r="T2810" s="242">
        <v>121</v>
      </c>
      <c r="U2810" s="415"/>
      <c r="V2810" s="4"/>
      <c r="W2810" s="135">
        <v>830</v>
      </c>
      <c r="X2810" s="135">
        <v>960</v>
      </c>
      <c r="Y2810" s="135">
        <v>710</v>
      </c>
      <c r="Z2810" s="135">
        <v>910</v>
      </c>
      <c r="AA2810" s="135">
        <v>14.5</v>
      </c>
      <c r="AB2810" s="139">
        <v>17</v>
      </c>
    </row>
    <row r="2811" spans="1:28" ht="15.75" customHeight="1">
      <c r="A2811"/>
      <c r="B2811" s="93"/>
      <c r="C2811" s="162"/>
      <c r="D2811" s="90" t="s">
        <v>101</v>
      </c>
      <c r="E2811">
        <v>1939.13</v>
      </c>
      <c r="F2811">
        <v>1977.61</v>
      </c>
      <c r="G2811">
        <v>2003.27</v>
      </c>
      <c r="H2811">
        <v>2005.83</v>
      </c>
      <c r="I2811">
        <v>2000.5</v>
      </c>
      <c r="J2811">
        <v>2008.91</v>
      </c>
      <c r="K2811">
        <v>2010.3</v>
      </c>
      <c r="L2811">
        <v>1976.6</v>
      </c>
      <c r="M2811">
        <v>2004.43</v>
      </c>
      <c r="N2811" s="99"/>
      <c r="O2811" s="99"/>
      <c r="P2811" s="99"/>
      <c r="Q2811" s="99"/>
      <c r="R2811" s="100"/>
      <c r="S2811" s="101"/>
      <c r="T2811" s="241"/>
      <c r="U2811" s="443"/>
      <c r="V2811" s="238"/>
    </row>
    <row r="2812" spans="1:28" ht="26.25" customHeight="1" thickBot="1">
      <c r="A2812"/>
      <c r="B2812" s="105"/>
      <c r="C2812" s="163"/>
      <c r="D2812" s="127" t="s">
        <v>121</v>
      </c>
      <c r="E2812" s="107">
        <f t="shared" ref="E2812:M2812" si="931">IF(((E2810="")*AND(E2811="")),"",(E2810-E2811)*2)</f>
        <v>991.59999999999945</v>
      </c>
      <c r="F2812" s="107">
        <f t="shared" si="931"/>
        <v>834.52</v>
      </c>
      <c r="G2812" s="107">
        <f t="shared" si="931"/>
        <v>787.0600000000004</v>
      </c>
      <c r="H2812" s="107">
        <f t="shared" si="931"/>
        <v>831.19999999999982</v>
      </c>
      <c r="I2812" s="107">
        <f t="shared" si="931"/>
        <v>960.76000000000022</v>
      </c>
      <c r="J2812" s="107">
        <f t="shared" si="931"/>
        <v>960.7800000000002</v>
      </c>
      <c r="K2812" s="107">
        <f t="shared" si="931"/>
        <v>824.7800000000002</v>
      </c>
      <c r="L2812" s="107">
        <f t="shared" si="931"/>
        <v>845.80000000000018</v>
      </c>
      <c r="M2812" s="107">
        <f t="shared" si="931"/>
        <v>940.82000000000016</v>
      </c>
      <c r="N2812" s="108"/>
      <c r="O2812" s="108"/>
      <c r="P2812" s="108"/>
      <c r="Q2812" s="108"/>
      <c r="R2812" s="109"/>
      <c r="S2812" s="110"/>
      <c r="T2812" s="284"/>
      <c r="U2812" s="445"/>
      <c r="V2812" s="286"/>
    </row>
    <row r="2813" spans="1:28" ht="15.75" customHeight="1">
      <c r="A2813" s="3">
        <v>43883</v>
      </c>
      <c r="B2813" s="111" t="s">
        <v>18</v>
      </c>
      <c r="C2813" s="164" t="s">
        <v>123</v>
      </c>
      <c r="D2813" s="112" t="s">
        <v>100</v>
      </c>
      <c r="E2813">
        <v>3749.58</v>
      </c>
      <c r="F2813">
        <v>3937.79</v>
      </c>
      <c r="G2813">
        <v>4144.12</v>
      </c>
      <c r="H2813">
        <v>4034.75</v>
      </c>
      <c r="I2813">
        <v>3898.86</v>
      </c>
      <c r="J2813">
        <v>3769.04</v>
      </c>
      <c r="K2813">
        <v>4003.96</v>
      </c>
      <c r="L2813">
        <v>4008.99</v>
      </c>
      <c r="M2813">
        <v>3824.07</v>
      </c>
      <c r="N2813" s="113">
        <f>IF((M2814=""),"",MAX(E2815:M2815))</f>
        <v>529.57999999999993</v>
      </c>
      <c r="O2813" s="113">
        <f>IF(M2814="","",MIN(E2815:M2815))</f>
        <v>495.80000000000018</v>
      </c>
      <c r="P2813" s="113">
        <f>IF((M2815=""),"",AVERAGE(E2815:M2815))</f>
        <v>513.71333333333325</v>
      </c>
      <c r="Q2813" s="113">
        <f>IF((M2814=""),"",STDEV(E2815:M2815))</f>
        <v>9.7890806514229869</v>
      </c>
      <c r="R2813" s="114">
        <f>IF((M2814=""),"",(N2813-O2813)/(N2813+O2813)*100)</f>
        <v>3.2943884218533364</v>
      </c>
      <c r="S2813" s="115" t="str">
        <f>IF(M2814="","",IF(R2813&lt;10,IF(P2813&gt;470,IF(P2813&lt;560,"Pass","Fail"),"Fail"),"Fail"))</f>
        <v>Pass</v>
      </c>
      <c r="T2813" s="242">
        <v>1428</v>
      </c>
      <c r="U2813" s="415"/>
      <c r="V2813" s="4"/>
      <c r="W2813" s="138">
        <v>470</v>
      </c>
      <c r="X2813" s="135">
        <v>560</v>
      </c>
      <c r="Y2813" s="135">
        <v>430</v>
      </c>
      <c r="Z2813" s="135">
        <v>590</v>
      </c>
      <c r="AA2813" s="137">
        <v>6.3</v>
      </c>
      <c r="AB2813" s="148">
        <v>6.3</v>
      </c>
    </row>
    <row r="2814" spans="1:28" ht="15.75" customHeight="1">
      <c r="A2814"/>
      <c r="B2814" s="93"/>
      <c r="C2814" s="162"/>
      <c r="D2814" s="90" t="s">
        <v>101</v>
      </c>
      <c r="E2814">
        <v>3501.68</v>
      </c>
      <c r="F2814">
        <v>3684.21</v>
      </c>
      <c r="G2814">
        <v>3888.96</v>
      </c>
      <c r="H2814">
        <v>3776.31</v>
      </c>
      <c r="I2814">
        <v>3634.07</v>
      </c>
      <c r="J2814">
        <v>3514.05</v>
      </c>
      <c r="K2814">
        <v>3748.06</v>
      </c>
      <c r="L2814">
        <v>3747.57</v>
      </c>
      <c r="M2814">
        <v>3564.54</v>
      </c>
      <c r="N2814" s="99"/>
      <c r="O2814" s="99"/>
      <c r="P2814" s="99"/>
      <c r="Q2814" s="99"/>
      <c r="R2814" s="100"/>
      <c r="S2814" s="101"/>
      <c r="T2814" s="241"/>
      <c r="U2814" s="443"/>
      <c r="V2814" s="238"/>
    </row>
    <row r="2815" spans="1:28" ht="26.25" customHeight="1" thickBot="1">
      <c r="A2815"/>
      <c r="B2815" s="93"/>
      <c r="C2815" s="162"/>
      <c r="D2815" s="90" t="s">
        <v>121</v>
      </c>
      <c r="E2815" s="29">
        <f t="shared" ref="E2815:M2815" si="932">IF(((E2813="")*AND(E2814="")),"",(E2813-E2814)*2)</f>
        <v>495.80000000000018</v>
      </c>
      <c r="F2815" s="29">
        <f t="shared" si="932"/>
        <v>507.15999999999985</v>
      </c>
      <c r="G2815" s="29">
        <f t="shared" si="932"/>
        <v>510.31999999999971</v>
      </c>
      <c r="H2815" s="29">
        <f t="shared" si="932"/>
        <v>516.88000000000011</v>
      </c>
      <c r="I2815" s="29">
        <f t="shared" si="932"/>
        <v>529.57999999999993</v>
      </c>
      <c r="J2815" s="29">
        <f t="shared" si="932"/>
        <v>509.97999999999956</v>
      </c>
      <c r="K2815" s="29">
        <f t="shared" si="932"/>
        <v>511.80000000000018</v>
      </c>
      <c r="L2815" s="29">
        <f t="shared" si="932"/>
        <v>522.83999999999924</v>
      </c>
      <c r="M2815" s="29">
        <f t="shared" si="932"/>
        <v>519.0600000000004</v>
      </c>
      <c r="N2815" s="102"/>
      <c r="O2815" s="102"/>
      <c r="P2815" s="102"/>
      <c r="Q2815" s="102"/>
      <c r="R2815" s="103"/>
      <c r="S2815" s="104"/>
      <c r="T2815" s="282"/>
      <c r="U2815" s="444"/>
      <c r="V2815" s="285"/>
    </row>
    <row r="2816" spans="1:28" ht="15.75" customHeight="1">
      <c r="A2816" s="3">
        <v>43883</v>
      </c>
      <c r="B2816" s="93" t="s">
        <v>18</v>
      </c>
      <c r="C2816" s="162" t="s">
        <v>124</v>
      </c>
      <c r="D2816" s="90" t="s">
        <v>100</v>
      </c>
      <c r="E2816">
        <v>5156.6000000000004</v>
      </c>
      <c r="F2816">
        <v>5347.43</v>
      </c>
      <c r="G2816">
        <v>5559.72</v>
      </c>
      <c r="H2816">
        <v>5463.88</v>
      </c>
      <c r="I2816">
        <v>5310.49</v>
      </c>
      <c r="J2816">
        <v>5184.63</v>
      </c>
      <c r="K2816">
        <v>5420.76</v>
      </c>
      <c r="L2816">
        <v>5423.56</v>
      </c>
      <c r="M2816">
        <v>5206.1000000000004</v>
      </c>
      <c r="N2816" s="94">
        <f>IF((M2817=""),"",MAX(E2818:M2818))</f>
        <v>266.30000000000109</v>
      </c>
      <c r="O2816" s="94">
        <f>IF(M2817="","",MIN(E2818:M2818))</f>
        <v>244.20000000000073</v>
      </c>
      <c r="P2816" s="94">
        <f>IF((M2818=""),"",AVERAGE(E2818:M2818))</f>
        <v>251.43777777777802</v>
      </c>
      <c r="Q2816" s="94">
        <f>IF((M2817=""),"",STDEV(E2818:M2818))</f>
        <v>7.0437166641238589</v>
      </c>
      <c r="R2816" s="95">
        <f>IF((M2817=""),"",(N2816-O2816)/(N2816+O2816)*100)</f>
        <v>4.3290891283056387</v>
      </c>
      <c r="S2816" s="96" t="str">
        <f>IF(M2817="","",IF(R2816&lt;15,IF(P2816&gt;225,IF(P2816&lt;280,"Pass","Fail"),"Fail"),"Fail"))</f>
        <v>Pass</v>
      </c>
      <c r="T2816" s="242">
        <v>1428</v>
      </c>
      <c r="U2816" s="415"/>
      <c r="V2816" s="4"/>
      <c r="W2816" s="147">
        <v>225</v>
      </c>
      <c r="X2816" s="88">
        <v>280</v>
      </c>
      <c r="Y2816" s="88">
        <v>155</v>
      </c>
      <c r="Z2816" s="88">
        <v>315</v>
      </c>
      <c r="AA2816" s="148">
        <v>15</v>
      </c>
      <c r="AB2816" s="139">
        <v>15</v>
      </c>
    </row>
    <row r="2817" spans="1:28" ht="15.75" customHeight="1">
      <c r="A2817"/>
      <c r="B2817" s="93"/>
      <c r="C2817" s="162"/>
      <c r="D2817" s="90" t="s">
        <v>101</v>
      </c>
      <c r="E2817">
        <v>5023.45</v>
      </c>
      <c r="F2817">
        <v>5224.12</v>
      </c>
      <c r="G2817">
        <v>5434.79</v>
      </c>
      <c r="H2817">
        <v>5338.41</v>
      </c>
      <c r="I2817">
        <v>5188.18</v>
      </c>
      <c r="J2817">
        <v>5055.97</v>
      </c>
      <c r="K2817">
        <v>5298.66</v>
      </c>
      <c r="L2817">
        <v>5296.35</v>
      </c>
      <c r="M2817">
        <v>5081.7700000000004</v>
      </c>
      <c r="N2817" s="99"/>
      <c r="O2817" s="99"/>
      <c r="P2817" s="99"/>
      <c r="Q2817" s="99"/>
      <c r="R2817" s="100"/>
      <c r="S2817" s="101"/>
      <c r="T2817" s="241"/>
      <c r="U2817" s="443"/>
      <c r="V2817" s="238"/>
    </row>
    <row r="2818" spans="1:28" ht="26.25" customHeight="1" thickBot="1">
      <c r="A2818"/>
      <c r="B2818" s="93"/>
      <c r="C2818" s="162"/>
      <c r="D2818" s="90" t="s">
        <v>121</v>
      </c>
      <c r="E2818" s="29">
        <f t="shared" ref="E2818:M2818" si="933">IF(((E2816="")*AND(E2817="")),"",(E2816-E2817)*2)</f>
        <v>266.30000000000109</v>
      </c>
      <c r="F2818" s="29">
        <f t="shared" si="933"/>
        <v>246.6200000000008</v>
      </c>
      <c r="G2818" s="29">
        <f t="shared" si="933"/>
        <v>249.86000000000058</v>
      </c>
      <c r="H2818" s="29">
        <f t="shared" si="933"/>
        <v>250.94000000000051</v>
      </c>
      <c r="I2818" s="29">
        <f t="shared" si="933"/>
        <v>244.61999999999898</v>
      </c>
      <c r="J2818" s="29">
        <f t="shared" si="933"/>
        <v>257.31999999999971</v>
      </c>
      <c r="K2818" s="29">
        <f t="shared" si="933"/>
        <v>244.20000000000073</v>
      </c>
      <c r="L2818" s="29">
        <f t="shared" si="933"/>
        <v>254.42000000000007</v>
      </c>
      <c r="M2818" s="29">
        <f t="shared" si="933"/>
        <v>248.65999999999985</v>
      </c>
      <c r="N2818" s="102"/>
      <c r="O2818" s="102"/>
      <c r="P2818" s="102"/>
      <c r="Q2818" s="102"/>
      <c r="R2818" s="103"/>
      <c r="S2818" s="104"/>
      <c r="T2818" s="282"/>
      <c r="U2818" s="444"/>
      <c r="V2818" s="285"/>
    </row>
    <row r="2819" spans="1:28" ht="16.5" customHeight="1">
      <c r="A2819" s="3">
        <v>43883</v>
      </c>
      <c r="B2819" s="121" t="s">
        <v>18</v>
      </c>
      <c r="C2819" s="161" t="s">
        <v>120</v>
      </c>
      <c r="D2819" s="91" t="s">
        <v>100</v>
      </c>
      <c r="E2819">
        <v>2886.61</v>
      </c>
      <c r="F2819">
        <v>2765.97</v>
      </c>
      <c r="G2819">
        <v>2740.69</v>
      </c>
      <c r="H2819">
        <v>2779.32</v>
      </c>
      <c r="I2819">
        <v>2889.24</v>
      </c>
      <c r="J2819">
        <v>2808.5</v>
      </c>
      <c r="K2819">
        <v>2746.05</v>
      </c>
      <c r="L2819">
        <v>2778.96</v>
      </c>
      <c r="M2819">
        <v>2874.36</v>
      </c>
      <c r="N2819" s="94">
        <f>IF((M2820=""),"",MAX(E2821:M2821))</f>
        <v>807.54</v>
      </c>
      <c r="O2819" s="94">
        <f>IF(M2820="","",MIN(E2821:M2821))</f>
        <v>695.72000000000025</v>
      </c>
      <c r="P2819" s="94">
        <f>IF((M2821=""),"",AVERAGE(E2821:M2821))</f>
        <v>747.74888888888881</v>
      </c>
      <c r="Q2819" s="94">
        <f>IF((M2820=""),"",STDEV(E2821:M2821))</f>
        <v>42.825298727632628</v>
      </c>
      <c r="R2819" s="95">
        <f>IF((M2820=""),"",(N2819-O2819)/(N2819+O2819)*100)</f>
        <v>7.4385003259582305</v>
      </c>
      <c r="S2819" s="96" t="str">
        <f>IF(M2820="","",IF(R2819&lt;10,IF(P2819&gt;674,IF(P2819&lt;816,"Pass","Fail"),"Fail"),"Fail"))</f>
        <v>Pass</v>
      </c>
      <c r="T2819" s="242">
        <v>1428</v>
      </c>
      <c r="U2819" s="415"/>
      <c r="V2819" s="4"/>
      <c r="W2819" s="147">
        <v>674</v>
      </c>
      <c r="X2819" s="88">
        <v>816</v>
      </c>
      <c r="Y2819" s="88">
        <v>670</v>
      </c>
      <c r="Z2819" s="88">
        <v>830</v>
      </c>
      <c r="AA2819" s="88">
        <v>8.6999999999999993</v>
      </c>
      <c r="AB2819" s="148">
        <v>10</v>
      </c>
    </row>
    <row r="2820" spans="1:28" ht="15.75" customHeight="1">
      <c r="A2820"/>
      <c r="B2820" s="93"/>
      <c r="C2820" s="162"/>
      <c r="D2820" s="90" t="s">
        <v>101</v>
      </c>
      <c r="E2820">
        <v>2506.3200000000002</v>
      </c>
      <c r="F2820">
        <v>2405.87</v>
      </c>
      <c r="G2820">
        <v>2392.83</v>
      </c>
      <c r="H2820">
        <v>2418.8000000000002</v>
      </c>
      <c r="I2820">
        <v>2487.17</v>
      </c>
      <c r="J2820">
        <v>2414.62</v>
      </c>
      <c r="K2820">
        <v>2388.59</v>
      </c>
      <c r="L2820">
        <v>2420.04</v>
      </c>
      <c r="M2820">
        <v>2470.59</v>
      </c>
      <c r="N2820" s="99"/>
      <c r="O2820" s="99"/>
      <c r="P2820" s="99"/>
      <c r="Q2820" s="99"/>
      <c r="R2820" s="100"/>
      <c r="S2820" s="101"/>
      <c r="T2820" s="241"/>
      <c r="U2820" s="443"/>
      <c r="V2820" s="238"/>
    </row>
    <row r="2821" spans="1:28" ht="26.25" customHeight="1" thickBot="1">
      <c r="A2821"/>
      <c r="B2821" s="93"/>
      <c r="C2821" s="162"/>
      <c r="D2821" s="90" t="s">
        <v>121</v>
      </c>
      <c r="E2821" s="29">
        <f t="shared" ref="E2821:M2821" si="934">IF(((E2819="")*AND(E2820="")),"",(E2819-E2820)*2)</f>
        <v>760.57999999999993</v>
      </c>
      <c r="F2821" s="29">
        <f t="shared" si="934"/>
        <v>720.19999999999982</v>
      </c>
      <c r="G2821" s="29">
        <f t="shared" si="934"/>
        <v>695.72000000000025</v>
      </c>
      <c r="H2821" s="29">
        <f t="shared" si="934"/>
        <v>721.04</v>
      </c>
      <c r="I2821" s="29">
        <f t="shared" si="934"/>
        <v>804.13999999999942</v>
      </c>
      <c r="J2821" s="29">
        <f t="shared" si="934"/>
        <v>787.76000000000022</v>
      </c>
      <c r="K2821" s="29">
        <f t="shared" si="934"/>
        <v>714.92000000000007</v>
      </c>
      <c r="L2821" s="29">
        <f t="shared" si="934"/>
        <v>717.84000000000015</v>
      </c>
      <c r="M2821" s="29">
        <f t="shared" si="934"/>
        <v>807.54</v>
      </c>
      <c r="N2821" s="102"/>
      <c r="O2821" s="102"/>
      <c r="P2821" s="102"/>
      <c r="Q2821" s="102"/>
      <c r="R2821" s="103"/>
      <c r="S2821" s="104"/>
      <c r="T2821" s="282"/>
      <c r="U2821" s="444"/>
      <c r="V2821" s="285"/>
    </row>
    <row r="2822" spans="1:28" ht="15.75">
      <c r="A2822" s="3">
        <v>43883</v>
      </c>
      <c r="B2822" s="93" t="s">
        <v>18</v>
      </c>
      <c r="C2822" s="162" t="s">
        <v>122</v>
      </c>
      <c r="D2822" s="90" t="s">
        <v>100</v>
      </c>
      <c r="E2822">
        <v>2876.19</v>
      </c>
      <c r="F2822">
        <v>2772.08</v>
      </c>
      <c r="G2822">
        <v>2746.08</v>
      </c>
      <c r="H2822">
        <v>2780.62</v>
      </c>
      <c r="I2822">
        <v>2885.93</v>
      </c>
      <c r="J2822">
        <v>2815.01</v>
      </c>
      <c r="K2822">
        <v>2750.83</v>
      </c>
      <c r="L2822">
        <v>2784.4</v>
      </c>
      <c r="M2822">
        <v>2898.16</v>
      </c>
      <c r="N2822" s="94">
        <f>IF((M2823=""),"",MAX(E2824:M2824))</f>
        <v>1006.46</v>
      </c>
      <c r="O2822" s="94">
        <f>IF(M2823="","",MIN(E2824:M2824))</f>
        <v>816.63999999999942</v>
      </c>
      <c r="P2822" s="94">
        <f>IF((M2824=""),"",AVERAGE(E2824:M2824))</f>
        <v>915.16888888888855</v>
      </c>
      <c r="Q2822" s="94">
        <f>IF((M2823=""),"",STDEV(E2824:M2824))</f>
        <v>71.03848964548331</v>
      </c>
      <c r="R2822" s="95">
        <f>IF((M2823=""),"",(N2822-O2822)/(N2822+O2822)*100)</f>
        <v>10.411935713893953</v>
      </c>
      <c r="S2822" s="96" t="str">
        <f>IF(M2823="","",IF(R2822&lt;15,IF(P2822&gt;830,IF(P2822&lt;960,"Pass","Fail"),"Fail"),"Fail"))</f>
        <v>Pass</v>
      </c>
      <c r="T2822" s="242">
        <v>1428</v>
      </c>
      <c r="U2822" s="415"/>
      <c r="V2822" s="4"/>
      <c r="W2822" s="135">
        <v>830</v>
      </c>
      <c r="X2822" s="135">
        <v>960</v>
      </c>
      <c r="Y2822" s="135">
        <v>710</v>
      </c>
      <c r="Z2822" s="135">
        <v>910</v>
      </c>
      <c r="AA2822" s="135">
        <v>14.5</v>
      </c>
      <c r="AB2822" s="139">
        <v>17</v>
      </c>
    </row>
    <row r="2823" spans="1:28" ht="15.75" customHeight="1">
      <c r="A2823"/>
      <c r="B2823" s="93"/>
      <c r="C2823" s="162"/>
      <c r="D2823" s="90" t="s">
        <v>101</v>
      </c>
      <c r="E2823">
        <v>2397.33</v>
      </c>
      <c r="F2823">
        <v>2341.5</v>
      </c>
      <c r="G2823">
        <v>2337.7600000000002</v>
      </c>
      <c r="H2823">
        <v>2349.7800000000002</v>
      </c>
      <c r="I2823">
        <v>2383.5100000000002</v>
      </c>
      <c r="J2823">
        <v>2311.7800000000002</v>
      </c>
      <c r="K2823">
        <v>2320.67</v>
      </c>
      <c r="L2823">
        <v>2336.8200000000002</v>
      </c>
      <c r="M2823">
        <v>2411.89</v>
      </c>
      <c r="N2823" s="99"/>
      <c r="O2823" s="99"/>
      <c r="P2823" s="99"/>
      <c r="Q2823" s="99"/>
      <c r="R2823" s="100"/>
      <c r="S2823" s="101"/>
      <c r="T2823" s="241"/>
      <c r="U2823" s="443"/>
      <c r="V2823" s="238"/>
    </row>
    <row r="2824" spans="1:28" ht="26.25" customHeight="1" thickBot="1">
      <c r="A2824"/>
      <c r="B2824" s="105"/>
      <c r="C2824" s="163"/>
      <c r="D2824" s="127" t="s">
        <v>121</v>
      </c>
      <c r="E2824" s="107">
        <f t="shared" ref="E2824:M2824" si="935">IF(((E2822="")*AND(E2823="")),"",(E2822-E2823)*2)</f>
        <v>957.72000000000025</v>
      </c>
      <c r="F2824" s="107">
        <f t="shared" si="935"/>
        <v>861.15999999999985</v>
      </c>
      <c r="G2824" s="107">
        <f t="shared" si="935"/>
        <v>816.63999999999942</v>
      </c>
      <c r="H2824" s="107">
        <f t="shared" si="935"/>
        <v>861.67999999999938</v>
      </c>
      <c r="I2824" s="107">
        <f t="shared" si="935"/>
        <v>1004.8399999999992</v>
      </c>
      <c r="J2824" s="107">
        <f t="shared" si="935"/>
        <v>1006.46</v>
      </c>
      <c r="K2824" s="107">
        <f t="shared" si="935"/>
        <v>860.31999999999971</v>
      </c>
      <c r="L2824" s="107">
        <f t="shared" si="935"/>
        <v>895.15999999999985</v>
      </c>
      <c r="M2824" s="107">
        <f t="shared" si="935"/>
        <v>972.54</v>
      </c>
      <c r="N2824" s="108"/>
      <c r="O2824" s="108"/>
      <c r="P2824" s="108"/>
      <c r="Q2824" s="108"/>
      <c r="R2824" s="109"/>
      <c r="S2824" s="110"/>
      <c r="T2824" s="284"/>
      <c r="U2824" s="445"/>
      <c r="V2824" s="286"/>
    </row>
    <row r="2825" spans="1:28" ht="15.75" customHeight="1">
      <c r="A2825" s="3">
        <v>43887</v>
      </c>
      <c r="B2825" s="111" t="s">
        <v>18</v>
      </c>
      <c r="C2825" s="164" t="s">
        <v>123</v>
      </c>
      <c r="D2825" s="112" t="s">
        <v>100</v>
      </c>
      <c r="E2825">
        <v>5026</v>
      </c>
      <c r="F2825">
        <v>5212</v>
      </c>
      <c r="G2825">
        <v>5429</v>
      </c>
      <c r="H2825">
        <v>5335</v>
      </c>
      <c r="I2825">
        <v>5160</v>
      </c>
      <c r="J2825">
        <v>5041</v>
      </c>
      <c r="K2825">
        <v>5277</v>
      </c>
      <c r="L2825">
        <v>5310</v>
      </c>
      <c r="M2825">
        <v>5079</v>
      </c>
      <c r="N2825" s="113">
        <f>IF((M2826=""),"",MAX(E2827:M2827))</f>
        <v>570</v>
      </c>
      <c r="O2825" s="113">
        <f>IF(M2826="","",MIN(E2827:M2827))</f>
        <v>522</v>
      </c>
      <c r="P2825" s="113">
        <f>IF((M2827=""),"",AVERAGE(E2827:M2827))</f>
        <v>540.22222222222217</v>
      </c>
      <c r="Q2825" s="113">
        <f>IF((M2826=""),"",STDEV(E2827:M2827))</f>
        <v>14.779866184930023</v>
      </c>
      <c r="R2825" s="114">
        <f>IF((M2826=""),"",(N2825-O2825)/(N2825+O2825)*100)</f>
        <v>4.395604395604396</v>
      </c>
      <c r="S2825" s="115" t="str">
        <f>IF(M2826="","",IF(R2825&lt;10,IF(P2825&gt;470,IF(P2825&lt;560,"Pass","Fail"),"Fail"),"Fail"))</f>
        <v>Pass</v>
      </c>
      <c r="T2825" s="242">
        <v>121</v>
      </c>
      <c r="U2825" s="415" t="s">
        <v>450</v>
      </c>
      <c r="V2825" s="4"/>
      <c r="W2825" s="138">
        <v>470</v>
      </c>
      <c r="X2825" s="135">
        <v>560</v>
      </c>
      <c r="Y2825" s="135">
        <v>430</v>
      </c>
      <c r="Z2825" s="135">
        <v>590</v>
      </c>
      <c r="AA2825" s="137">
        <v>6.3</v>
      </c>
      <c r="AB2825" s="148">
        <v>6.3</v>
      </c>
    </row>
    <row r="2826" spans="1:28" ht="15.75" customHeight="1">
      <c r="A2826"/>
      <c r="B2826" s="93"/>
      <c r="C2826" s="162"/>
      <c r="D2826" s="90" t="s">
        <v>101</v>
      </c>
      <c r="E2826">
        <v>4765</v>
      </c>
      <c r="F2826">
        <v>4945</v>
      </c>
      <c r="G2826">
        <v>5158</v>
      </c>
      <c r="H2826">
        <v>5061</v>
      </c>
      <c r="I2826">
        <v>4875</v>
      </c>
      <c r="J2826">
        <v>4778</v>
      </c>
      <c r="K2826">
        <v>5003</v>
      </c>
      <c r="L2826">
        <v>5038</v>
      </c>
      <c r="M2826">
        <v>4815</v>
      </c>
      <c r="N2826" s="99"/>
      <c r="O2826" s="99"/>
      <c r="P2826" s="99"/>
      <c r="Q2826" s="99"/>
      <c r="R2826" s="100"/>
      <c r="S2826" s="101"/>
      <c r="T2826" s="241"/>
      <c r="U2826" s="443"/>
      <c r="V2826" s="238"/>
    </row>
    <row r="2827" spans="1:28" ht="26.25" customHeight="1" thickBot="1">
      <c r="A2827"/>
      <c r="B2827" s="93"/>
      <c r="C2827" s="162"/>
      <c r="D2827" s="90" t="s">
        <v>121</v>
      </c>
      <c r="E2827" s="29">
        <f t="shared" ref="E2827:M2827" si="936">IF(((E2825="")*AND(E2826="")),"",(E2825-E2826)*2)</f>
        <v>522</v>
      </c>
      <c r="F2827" s="29">
        <f t="shared" si="936"/>
        <v>534</v>
      </c>
      <c r="G2827" s="29">
        <f t="shared" si="936"/>
        <v>542</v>
      </c>
      <c r="H2827" s="29">
        <f t="shared" si="936"/>
        <v>548</v>
      </c>
      <c r="I2827" s="29">
        <f t="shared" si="936"/>
        <v>570</v>
      </c>
      <c r="J2827" s="29">
        <f t="shared" si="936"/>
        <v>526</v>
      </c>
      <c r="K2827" s="29">
        <f t="shared" si="936"/>
        <v>548</v>
      </c>
      <c r="L2827" s="29">
        <f t="shared" si="936"/>
        <v>544</v>
      </c>
      <c r="M2827" s="29">
        <f t="shared" si="936"/>
        <v>528</v>
      </c>
      <c r="N2827" s="102"/>
      <c r="O2827" s="102"/>
      <c r="P2827" s="102"/>
      <c r="Q2827" s="102"/>
      <c r="R2827" s="103"/>
      <c r="S2827" s="104"/>
      <c r="T2827" s="282"/>
      <c r="U2827" s="444"/>
      <c r="V2827" s="285"/>
    </row>
    <row r="2828" spans="1:28" ht="15.75" customHeight="1">
      <c r="A2828" s="3">
        <v>43887</v>
      </c>
      <c r="B2828" s="93" t="s">
        <v>18</v>
      </c>
      <c r="C2828" s="162" t="s">
        <v>124</v>
      </c>
      <c r="D2828" s="90" t="s">
        <v>100</v>
      </c>
      <c r="E2828">
        <v>3515</v>
      </c>
      <c r="F2828">
        <v>3671</v>
      </c>
      <c r="G2828">
        <v>3883</v>
      </c>
      <c r="H2828">
        <v>3772</v>
      </c>
      <c r="I2828">
        <v>3608</v>
      </c>
      <c r="J2828">
        <v>3535</v>
      </c>
      <c r="K2828">
        <v>3724</v>
      </c>
      <c r="L2828">
        <v>3759</v>
      </c>
      <c r="M2828">
        <v>3563</v>
      </c>
      <c r="N2828" s="94">
        <f>IF((M2829=""),"",MAX(E2830:M2830))</f>
        <v>274</v>
      </c>
      <c r="O2828" s="94">
        <f>IF(M2829="","",MIN(E2830:M2830))</f>
        <v>224</v>
      </c>
      <c r="P2828" s="94">
        <f>IF((M2830=""),"",AVERAGE(E2830:M2830))</f>
        <v>247.11111111111111</v>
      </c>
      <c r="Q2828" s="94">
        <f>IF((M2829=""),"",STDEV(E2830:M2830))</f>
        <v>22.093236773074004</v>
      </c>
      <c r="R2828" s="95">
        <f>IF((M2829=""),"",(N2828-O2828)/(N2828+O2828)*100)</f>
        <v>10.040160642570282</v>
      </c>
      <c r="S2828" s="96" t="str">
        <f>IF(M2829="","",IF(R2828&lt;15,IF(P2828&gt;225,IF(P2828&lt;280,"Pass","Fail"),"Fail"),"Fail"))</f>
        <v>Pass</v>
      </c>
      <c r="T2828" s="242">
        <v>121</v>
      </c>
      <c r="U2828" s="415" t="s">
        <v>450</v>
      </c>
      <c r="V2828" s="4"/>
      <c r="W2828" s="147">
        <v>225</v>
      </c>
      <c r="X2828" s="88">
        <v>280</v>
      </c>
      <c r="Y2828" s="88">
        <v>155</v>
      </c>
      <c r="Z2828" s="88">
        <v>315</v>
      </c>
      <c r="AA2828" s="148">
        <v>15</v>
      </c>
      <c r="AB2828" s="139">
        <v>15</v>
      </c>
    </row>
    <row r="2829" spans="1:28" ht="15.75" customHeight="1">
      <c r="A2829"/>
      <c r="B2829" s="93"/>
      <c r="C2829" s="162"/>
      <c r="D2829" s="90" t="s">
        <v>101</v>
      </c>
      <c r="E2829">
        <v>3378</v>
      </c>
      <c r="F2829">
        <v>3557</v>
      </c>
      <c r="G2829">
        <v>3771</v>
      </c>
      <c r="H2829">
        <v>3656</v>
      </c>
      <c r="I2829">
        <v>3477</v>
      </c>
      <c r="J2829">
        <v>3399</v>
      </c>
      <c r="K2829">
        <v>3610</v>
      </c>
      <c r="L2829">
        <v>3643</v>
      </c>
      <c r="M2829">
        <v>3427</v>
      </c>
      <c r="N2829" s="99"/>
      <c r="O2829" s="99"/>
      <c r="P2829" s="99"/>
      <c r="Q2829" s="99"/>
      <c r="R2829" s="100"/>
      <c r="S2829" s="101"/>
      <c r="T2829" s="241"/>
      <c r="U2829" s="443"/>
      <c r="V2829" s="238"/>
    </row>
    <row r="2830" spans="1:28" ht="26.25" customHeight="1" thickBot="1">
      <c r="A2830"/>
      <c r="B2830" s="93"/>
      <c r="C2830" s="162"/>
      <c r="D2830" s="90" t="s">
        <v>121</v>
      </c>
      <c r="E2830" s="29">
        <f t="shared" ref="E2830:M2830" si="937">IF(((E2828="")*AND(E2829="")),"",(E2828-E2829)*2)</f>
        <v>274</v>
      </c>
      <c r="F2830" s="29">
        <f t="shared" si="937"/>
        <v>228</v>
      </c>
      <c r="G2830" s="29">
        <f t="shared" si="937"/>
        <v>224</v>
      </c>
      <c r="H2830" s="29">
        <f t="shared" si="937"/>
        <v>232</v>
      </c>
      <c r="I2830" s="29">
        <f t="shared" si="937"/>
        <v>262</v>
      </c>
      <c r="J2830" s="29">
        <f t="shared" si="937"/>
        <v>272</v>
      </c>
      <c r="K2830" s="29">
        <f t="shared" si="937"/>
        <v>228</v>
      </c>
      <c r="L2830" s="29">
        <f t="shared" si="937"/>
        <v>232</v>
      </c>
      <c r="M2830" s="29">
        <f t="shared" si="937"/>
        <v>272</v>
      </c>
      <c r="N2830" s="102"/>
      <c r="O2830" s="102"/>
      <c r="P2830" s="102"/>
      <c r="Q2830" s="102"/>
      <c r="R2830" s="103"/>
      <c r="S2830" s="104"/>
      <c r="T2830" s="282"/>
      <c r="U2830" s="444"/>
      <c r="V2830" s="285"/>
    </row>
    <row r="2831" spans="1:28" ht="16.5" customHeight="1">
      <c r="A2831" s="3">
        <v>43887</v>
      </c>
      <c r="B2831" s="121" t="s">
        <v>18</v>
      </c>
      <c r="C2831" s="161" t="s">
        <v>120</v>
      </c>
      <c r="D2831" s="91" t="s">
        <v>100</v>
      </c>
      <c r="E2831">
        <v>2381</v>
      </c>
      <c r="F2831">
        <v>2348</v>
      </c>
      <c r="G2831">
        <v>2344</v>
      </c>
      <c r="H2831">
        <v>2355</v>
      </c>
      <c r="I2831">
        <v>2391</v>
      </c>
      <c r="J2831">
        <v>2325</v>
      </c>
      <c r="K2831">
        <v>2327</v>
      </c>
      <c r="L2831">
        <v>2366</v>
      </c>
      <c r="M2831">
        <v>2400</v>
      </c>
      <c r="N2831" s="94">
        <f>IF((M2832=""),"",MAX(E2833:M2833))</f>
        <v>818</v>
      </c>
      <c r="O2831" s="94">
        <f>IF(M2832="","",MIN(E2833:M2833))</f>
        <v>702</v>
      </c>
      <c r="P2831" s="94">
        <f>IF((M2833=""),"",AVERAGE(E2833:M2833))</f>
        <v>761.11111111111109</v>
      </c>
      <c r="Q2831" s="94">
        <f>IF((M2832=""),"",STDEV(E2833:M2833))</f>
        <v>46.163959006037643</v>
      </c>
      <c r="R2831" s="95">
        <f>IF((M2832=""),"",(N2831-O2831)/(N2831+O2831)*100)</f>
        <v>7.6315789473684212</v>
      </c>
      <c r="S2831" s="96" t="str">
        <f>IF(M2832="","",IF(R2831&lt;10,IF(P2831&gt;674,IF(P2831&lt;816,"Pass","Fail"),"Fail"),"Fail"))</f>
        <v>Pass</v>
      </c>
      <c r="T2831" s="242">
        <v>121</v>
      </c>
      <c r="U2831" s="415" t="s">
        <v>450</v>
      </c>
      <c r="V2831" s="4"/>
      <c r="W2831" s="147">
        <v>674</v>
      </c>
      <c r="X2831" s="88">
        <v>816</v>
      </c>
      <c r="Y2831" s="88">
        <v>670</v>
      </c>
      <c r="Z2831" s="88">
        <v>830</v>
      </c>
      <c r="AA2831" s="88">
        <v>8.6999999999999993</v>
      </c>
      <c r="AB2831" s="148">
        <v>10</v>
      </c>
    </row>
    <row r="2832" spans="1:28" ht="15.75" customHeight="1">
      <c r="A2832"/>
      <c r="B2832" s="93"/>
      <c r="C2832" s="162"/>
      <c r="D2832" s="90" t="s">
        <v>101</v>
      </c>
      <c r="E2832">
        <v>1975</v>
      </c>
      <c r="F2832">
        <v>1983</v>
      </c>
      <c r="G2832">
        <v>1993</v>
      </c>
      <c r="H2832">
        <v>1993</v>
      </c>
      <c r="I2832">
        <v>1988</v>
      </c>
      <c r="J2832">
        <v>1916</v>
      </c>
      <c r="K2832">
        <v>1959</v>
      </c>
      <c r="L2832">
        <v>2004</v>
      </c>
      <c r="M2832">
        <v>2001</v>
      </c>
      <c r="N2832" s="99"/>
      <c r="O2832" s="99"/>
      <c r="P2832" s="99"/>
      <c r="Q2832" s="99"/>
      <c r="R2832" s="100"/>
      <c r="S2832" s="101"/>
      <c r="T2832" s="241"/>
      <c r="U2832" s="443"/>
      <c r="V2832" s="238"/>
    </row>
    <row r="2833" spans="1:28" ht="26.25" customHeight="1" thickBot="1">
      <c r="A2833"/>
      <c r="B2833" s="93"/>
      <c r="C2833" s="162"/>
      <c r="D2833" s="90" t="s">
        <v>121</v>
      </c>
      <c r="E2833" s="29">
        <f t="shared" ref="E2833:M2833" si="938">IF(((E2831="")*AND(E2832="")),"",(E2831-E2832)*2)</f>
        <v>812</v>
      </c>
      <c r="F2833" s="29">
        <f t="shared" si="938"/>
        <v>730</v>
      </c>
      <c r="G2833" s="29">
        <f t="shared" si="938"/>
        <v>702</v>
      </c>
      <c r="H2833" s="29">
        <f t="shared" si="938"/>
        <v>724</v>
      </c>
      <c r="I2833" s="29">
        <f t="shared" si="938"/>
        <v>806</v>
      </c>
      <c r="J2833" s="29">
        <f t="shared" si="938"/>
        <v>818</v>
      </c>
      <c r="K2833" s="29">
        <f t="shared" si="938"/>
        <v>736</v>
      </c>
      <c r="L2833" s="29">
        <f t="shared" si="938"/>
        <v>724</v>
      </c>
      <c r="M2833" s="29">
        <f t="shared" si="938"/>
        <v>798</v>
      </c>
      <c r="N2833" s="102"/>
      <c r="O2833" s="102"/>
      <c r="P2833" s="102"/>
      <c r="Q2833" s="102"/>
      <c r="R2833" s="103"/>
      <c r="S2833" s="104"/>
      <c r="T2833" s="282"/>
      <c r="U2833" s="444"/>
      <c r="V2833" s="285"/>
    </row>
    <row r="2834" spans="1:28" ht="15.75">
      <c r="A2834" s="3">
        <v>43887</v>
      </c>
      <c r="B2834" s="93" t="s">
        <v>18</v>
      </c>
      <c r="C2834" s="162" t="s">
        <v>122</v>
      </c>
      <c r="D2834" s="90" t="s">
        <v>100</v>
      </c>
      <c r="E2834">
        <v>2484</v>
      </c>
      <c r="F2834">
        <v>2415</v>
      </c>
      <c r="G2834">
        <v>2401</v>
      </c>
      <c r="H2834">
        <v>2427</v>
      </c>
      <c r="I2834">
        <v>2498</v>
      </c>
      <c r="J2834">
        <v>2431</v>
      </c>
      <c r="K2834">
        <v>2398</v>
      </c>
      <c r="L2834">
        <v>2429</v>
      </c>
      <c r="M2834">
        <v>2479</v>
      </c>
      <c r="N2834" s="94">
        <f>IF((M2835=""),"",MAX(E2836:M2836))</f>
        <v>1002</v>
      </c>
      <c r="O2834" s="94">
        <f>IF(M2835="","",MIN(E2836:M2836))</f>
        <v>794</v>
      </c>
      <c r="P2834" s="94">
        <f>IF((M2836=""),"",AVERAGE(E2836:M2836))</f>
        <v>901.33333333333337</v>
      </c>
      <c r="Q2834" s="94">
        <f>IF((M2835=""),"",STDEV(E2836:M2836))</f>
        <v>85.691306443536035</v>
      </c>
      <c r="R2834" s="95">
        <f>IF((M2835=""),"",(N2834-O2834)/(N2834+O2834)*100)</f>
        <v>11.581291759465479</v>
      </c>
      <c r="S2834" s="96" t="str">
        <f>IF(M2835="","",IF(R2834&lt;15,IF(P2834&gt;830,IF(P2834&lt;960,"Pass","Fail"),"Fail"),"Fail"))</f>
        <v>Pass</v>
      </c>
      <c r="T2834" s="242">
        <v>121</v>
      </c>
      <c r="U2834" s="415" t="s">
        <v>450</v>
      </c>
      <c r="V2834" s="4"/>
      <c r="W2834" s="135">
        <v>830</v>
      </c>
      <c r="X2834" s="135">
        <v>960</v>
      </c>
      <c r="Y2834" s="135">
        <v>710</v>
      </c>
      <c r="Z2834" s="135">
        <v>910</v>
      </c>
      <c r="AA2834" s="135">
        <v>14.5</v>
      </c>
      <c r="AB2834" s="139">
        <v>17</v>
      </c>
    </row>
    <row r="2835" spans="1:28" ht="15.75" customHeight="1">
      <c r="A2835"/>
      <c r="B2835" s="93"/>
      <c r="C2835" s="162"/>
      <c r="D2835" s="90" t="s">
        <v>101</v>
      </c>
      <c r="E2835">
        <v>1986</v>
      </c>
      <c r="F2835">
        <v>1993</v>
      </c>
      <c r="G2835">
        <v>2004</v>
      </c>
      <c r="H2835">
        <v>2010</v>
      </c>
      <c r="I2835">
        <v>2009</v>
      </c>
      <c r="J2835">
        <v>1930</v>
      </c>
      <c r="K2835">
        <v>1975</v>
      </c>
      <c r="L2835">
        <v>2012</v>
      </c>
      <c r="M2835">
        <v>1987</v>
      </c>
      <c r="N2835" s="99"/>
      <c r="O2835" s="99"/>
      <c r="P2835" s="99"/>
      <c r="Q2835" s="99"/>
      <c r="R2835" s="100"/>
      <c r="S2835" s="101"/>
      <c r="T2835" s="241"/>
      <c r="U2835" s="443"/>
      <c r="V2835" s="238"/>
    </row>
    <row r="2836" spans="1:28" ht="26.25" customHeight="1" thickBot="1">
      <c r="A2836"/>
      <c r="B2836" s="105"/>
      <c r="C2836" s="163"/>
      <c r="D2836" s="127" t="s">
        <v>121</v>
      </c>
      <c r="E2836" s="107">
        <f t="shared" ref="E2836:M2836" si="939">IF(((E2834="")*AND(E2835="")),"",(E2834-E2835)*2)</f>
        <v>996</v>
      </c>
      <c r="F2836" s="107">
        <f t="shared" si="939"/>
        <v>844</v>
      </c>
      <c r="G2836" s="107">
        <f t="shared" si="939"/>
        <v>794</v>
      </c>
      <c r="H2836" s="107">
        <f t="shared" si="939"/>
        <v>834</v>
      </c>
      <c r="I2836" s="107">
        <f t="shared" si="939"/>
        <v>978</v>
      </c>
      <c r="J2836" s="107">
        <f t="shared" si="939"/>
        <v>1002</v>
      </c>
      <c r="K2836" s="107">
        <f t="shared" si="939"/>
        <v>846</v>
      </c>
      <c r="L2836" s="107">
        <f t="shared" si="939"/>
        <v>834</v>
      </c>
      <c r="M2836" s="107">
        <f t="shared" si="939"/>
        <v>984</v>
      </c>
      <c r="N2836" s="108"/>
      <c r="O2836" s="108"/>
      <c r="P2836" s="108"/>
      <c r="Q2836" s="108"/>
      <c r="R2836" s="109"/>
      <c r="S2836" s="110"/>
      <c r="T2836" s="284"/>
      <c r="U2836" s="445"/>
      <c r="V2836" s="286"/>
    </row>
    <row r="2837" spans="1:28" ht="15.75" customHeight="1">
      <c r="A2837" s="3">
        <v>44256</v>
      </c>
      <c r="B2837" s="111" t="s">
        <v>18</v>
      </c>
      <c r="C2837" s="164" t="s">
        <v>123</v>
      </c>
      <c r="D2837" s="112" t="s">
        <v>100</v>
      </c>
      <c r="E2837">
        <v>6965.61</v>
      </c>
      <c r="F2837">
        <v>7013.67</v>
      </c>
      <c r="G2837">
        <v>7150.76</v>
      </c>
      <c r="H2837">
        <v>7111.32</v>
      </c>
      <c r="I2837">
        <v>7120.27</v>
      </c>
      <c r="J2837">
        <v>7006.17</v>
      </c>
      <c r="K2837">
        <v>7081.52</v>
      </c>
      <c r="L2837">
        <v>7080.37</v>
      </c>
      <c r="M2837">
        <v>7059.22</v>
      </c>
      <c r="N2837" s="113">
        <f>IF((M2838=""),"",MAX(E2839:M2839))</f>
        <v>540.92000000000007</v>
      </c>
      <c r="O2837" s="113">
        <f>IF(M2838="","",MIN(E2839:M2839))</f>
        <v>486.64000000000124</v>
      </c>
      <c r="P2837" s="113">
        <f>IF((M2839=""),"",AVERAGE(E2839:M2839))</f>
        <v>513.88</v>
      </c>
      <c r="Q2837" s="113">
        <f>IF((M2838=""),"",STDEV(E2839:M2839))</f>
        <v>18.982992387925837</v>
      </c>
      <c r="R2837" s="114">
        <f>IF((M2838=""),"",(N2837-O2837)/(N2837+O2837)*100)</f>
        <v>5.2824165985440041</v>
      </c>
      <c r="S2837" s="115" t="str">
        <f>IF(M2838="","",IF(R2837&lt;10,IF(P2837&gt;470,IF(P2837&lt;560,"Pass","Fail"),"Fail"),"Fail"))</f>
        <v>Pass</v>
      </c>
      <c r="T2837" s="242">
        <v>1428</v>
      </c>
      <c r="U2837" s="415" t="s">
        <v>452</v>
      </c>
      <c r="V2837" s="4"/>
      <c r="W2837" s="138">
        <v>470</v>
      </c>
      <c r="X2837" s="135">
        <v>560</v>
      </c>
      <c r="Y2837" s="135">
        <v>430</v>
      </c>
      <c r="Z2837" s="135">
        <v>590</v>
      </c>
      <c r="AA2837" s="137">
        <v>6.3</v>
      </c>
      <c r="AB2837" s="148">
        <v>6.3</v>
      </c>
    </row>
    <row r="2838" spans="1:28" ht="15.75" customHeight="1">
      <c r="A2838"/>
      <c r="B2838" s="93"/>
      <c r="C2838" s="162"/>
      <c r="D2838" s="90" t="s">
        <v>101</v>
      </c>
      <c r="E2838">
        <v>6702.97</v>
      </c>
      <c r="F2838">
        <v>6761.68</v>
      </c>
      <c r="G2838">
        <v>6907.44</v>
      </c>
      <c r="H2838">
        <v>6860.26</v>
      </c>
      <c r="I2838">
        <v>6856.47</v>
      </c>
      <c r="J2838">
        <v>6737.86</v>
      </c>
      <c r="K2838">
        <v>6831.01</v>
      </c>
      <c r="L2838">
        <v>6830</v>
      </c>
      <c r="M2838">
        <v>6788.76</v>
      </c>
      <c r="N2838" s="99"/>
      <c r="O2838" s="99"/>
      <c r="P2838" s="99"/>
      <c r="Q2838" s="99"/>
      <c r="R2838" s="100"/>
      <c r="S2838" s="101"/>
      <c r="T2838" s="241"/>
      <c r="U2838" s="443"/>
      <c r="V2838" s="238"/>
    </row>
    <row r="2839" spans="1:28" ht="26.25" customHeight="1" thickBot="1">
      <c r="A2839"/>
      <c r="B2839" s="93"/>
      <c r="C2839" s="162"/>
      <c r="D2839" s="90" t="s">
        <v>121</v>
      </c>
      <c r="E2839" s="29">
        <f t="shared" ref="E2839:M2839" si="940">IF(((E2837="")*AND(E2838="")),"",(E2837-E2838)*2)</f>
        <v>525.27999999999884</v>
      </c>
      <c r="F2839" s="29">
        <f t="shared" si="940"/>
        <v>503.97999999999956</v>
      </c>
      <c r="G2839" s="29">
        <f t="shared" si="940"/>
        <v>486.64000000000124</v>
      </c>
      <c r="H2839" s="29">
        <f t="shared" si="940"/>
        <v>502.11999999999898</v>
      </c>
      <c r="I2839" s="29">
        <f t="shared" si="940"/>
        <v>527.60000000000036</v>
      </c>
      <c r="J2839" s="29">
        <f t="shared" si="940"/>
        <v>536.6200000000008</v>
      </c>
      <c r="K2839" s="29">
        <f t="shared" si="940"/>
        <v>501.02000000000044</v>
      </c>
      <c r="L2839" s="29">
        <f t="shared" si="940"/>
        <v>500.73999999999978</v>
      </c>
      <c r="M2839" s="29">
        <f t="shared" si="940"/>
        <v>540.92000000000007</v>
      </c>
      <c r="N2839" s="102"/>
      <c r="O2839" s="102"/>
      <c r="P2839" s="102"/>
      <c r="Q2839" s="102"/>
      <c r="R2839" s="103"/>
      <c r="S2839" s="104"/>
      <c r="T2839" s="282"/>
      <c r="U2839" s="444"/>
      <c r="V2839" s="285"/>
    </row>
    <row r="2840" spans="1:28" ht="15.75" customHeight="1">
      <c r="A2840" s="3">
        <v>44256</v>
      </c>
      <c r="B2840" s="93" t="s">
        <v>18</v>
      </c>
      <c r="C2840" s="162" t="s">
        <v>124</v>
      </c>
      <c r="D2840" s="90" t="s">
        <v>100</v>
      </c>
      <c r="E2840">
        <v>4754.3100000000004</v>
      </c>
      <c r="F2840">
        <v>4958.37</v>
      </c>
      <c r="G2840">
        <v>5170.13</v>
      </c>
      <c r="H2840">
        <v>5070.87</v>
      </c>
      <c r="I2840">
        <v>4920.92</v>
      </c>
      <c r="J2840">
        <v>4788.58</v>
      </c>
      <c r="K2840">
        <v>5028.37</v>
      </c>
      <c r="L2840">
        <v>5032.91</v>
      </c>
      <c r="M2840">
        <v>4821.42</v>
      </c>
      <c r="N2840" s="94">
        <f>IF((M2841=""),"",MAX(E2842:M2842))</f>
        <v>285.2400000000016</v>
      </c>
      <c r="O2840" s="94">
        <f>IF(M2841="","",MIN(E2842:M2842))</f>
        <v>253.20000000000073</v>
      </c>
      <c r="P2840" s="94">
        <f>IF((M2842=""),"",AVERAGE(E2842:M2842))</f>
        <v>264.29111111111121</v>
      </c>
      <c r="Q2840" s="94">
        <f>IF((M2841=""),"",STDEV(E2842:M2842))</f>
        <v>10.708557844598172</v>
      </c>
      <c r="R2840" s="95">
        <f>IF((M2841=""),"",(N2840-O2840)/(N2840+O2840)*100)</f>
        <v>5.9505237352352598</v>
      </c>
      <c r="S2840" s="96" t="str">
        <f>IF(M2841="","",IF(R2840&lt;15,IF(P2840&gt;225,IF(P2840&lt;280,"Pass","Fail"),"Fail"),"Fail"))</f>
        <v>Pass</v>
      </c>
      <c r="T2840" s="242">
        <v>1428</v>
      </c>
      <c r="U2840" s="415" t="s">
        <v>452</v>
      </c>
      <c r="V2840" s="4"/>
      <c r="W2840" s="147">
        <v>225</v>
      </c>
      <c r="X2840" s="88">
        <v>280</v>
      </c>
      <c r="Y2840" s="88">
        <v>155</v>
      </c>
      <c r="Z2840" s="88">
        <v>315</v>
      </c>
      <c r="AA2840" s="148">
        <v>15</v>
      </c>
      <c r="AB2840" s="139">
        <v>15</v>
      </c>
    </row>
    <row r="2841" spans="1:28" ht="15.75" customHeight="1">
      <c r="A2841"/>
      <c r="B2841" s="93"/>
      <c r="C2841" s="162"/>
      <c r="D2841" s="90" t="s">
        <v>101</v>
      </c>
      <c r="E2841">
        <v>4611.6899999999996</v>
      </c>
      <c r="F2841">
        <v>4831.46</v>
      </c>
      <c r="G2841">
        <v>5043.53</v>
      </c>
      <c r="H2841">
        <v>4941.38</v>
      </c>
      <c r="I2841">
        <v>4789.13</v>
      </c>
      <c r="J2841">
        <v>4655.66</v>
      </c>
      <c r="K2841">
        <v>4900.67</v>
      </c>
      <c r="L2841">
        <v>4899.45</v>
      </c>
      <c r="M2841">
        <v>4683.6000000000004</v>
      </c>
      <c r="N2841" s="99"/>
      <c r="O2841" s="99"/>
      <c r="P2841" s="99"/>
      <c r="Q2841" s="99"/>
      <c r="R2841" s="100"/>
      <c r="S2841" s="101"/>
      <c r="T2841" s="241"/>
      <c r="U2841" s="443"/>
      <c r="V2841" s="238"/>
    </row>
    <row r="2842" spans="1:28" ht="26.25" customHeight="1" thickBot="1">
      <c r="A2842"/>
      <c r="B2842" s="93"/>
      <c r="C2842" s="162"/>
      <c r="D2842" s="90" t="s">
        <v>121</v>
      </c>
      <c r="E2842" s="29">
        <f t="shared" ref="E2842:M2842" si="941">IF(((E2840="")*AND(E2841="")),"",(E2840-E2841)*2)</f>
        <v>285.2400000000016</v>
      </c>
      <c r="F2842" s="29">
        <f t="shared" si="941"/>
        <v>253.81999999999971</v>
      </c>
      <c r="G2842" s="29">
        <f t="shared" si="941"/>
        <v>253.20000000000073</v>
      </c>
      <c r="H2842" s="29">
        <f t="shared" si="941"/>
        <v>258.97999999999956</v>
      </c>
      <c r="I2842" s="29">
        <f t="shared" si="941"/>
        <v>263.57999999999993</v>
      </c>
      <c r="J2842" s="29">
        <f t="shared" si="941"/>
        <v>265.84000000000015</v>
      </c>
      <c r="K2842" s="29">
        <f t="shared" si="941"/>
        <v>255.39999999999964</v>
      </c>
      <c r="L2842" s="29">
        <f t="shared" si="941"/>
        <v>266.92000000000007</v>
      </c>
      <c r="M2842" s="29">
        <f t="shared" si="941"/>
        <v>275.63999999999942</v>
      </c>
      <c r="N2842" s="102"/>
      <c r="O2842" s="102"/>
      <c r="P2842" s="102"/>
      <c r="Q2842" s="102"/>
      <c r="R2842" s="103"/>
      <c r="S2842" s="104"/>
      <c r="T2842" s="282"/>
      <c r="U2842" s="444"/>
      <c r="V2842" s="285"/>
    </row>
    <row r="2843" spans="1:28" ht="16.5" customHeight="1">
      <c r="A2843" s="3">
        <v>44256</v>
      </c>
      <c r="B2843" s="121" t="s">
        <v>18</v>
      </c>
      <c r="C2843" s="161" t="s">
        <v>120</v>
      </c>
      <c r="D2843" s="91" t="s">
        <v>100</v>
      </c>
      <c r="E2843">
        <v>2922.89</v>
      </c>
      <c r="F2843">
        <v>2813.4</v>
      </c>
      <c r="G2843">
        <v>2772.57</v>
      </c>
      <c r="H2843">
        <v>2787.21</v>
      </c>
      <c r="I2843">
        <v>2870.84</v>
      </c>
      <c r="J2843">
        <v>2872.03</v>
      </c>
      <c r="K2843">
        <v>2799.38</v>
      </c>
      <c r="L2843">
        <v>2780.74</v>
      </c>
      <c r="M2843">
        <v>2843.71</v>
      </c>
      <c r="N2843" s="94">
        <f>IF((M2844=""),"",MAX(E2845:M2845))</f>
        <v>848.65999999999985</v>
      </c>
      <c r="O2843" s="94">
        <f>IF(M2844="","",MIN(E2845:M2845))</f>
        <v>744.14000000000033</v>
      </c>
      <c r="P2843" s="94">
        <f>IF((M2845=""),"",AVERAGE(E2845:M2845))</f>
        <v>796.95555555555575</v>
      </c>
      <c r="Q2843" s="94">
        <f>IF((M2844=""),"",STDEV(E2845:M2845))</f>
        <v>39.474167220825926</v>
      </c>
      <c r="R2843" s="95">
        <f>IF((M2844=""),"",(N2843-O2843)/(N2843+O2843)*100)</f>
        <v>6.5620291310898731</v>
      </c>
      <c r="S2843" s="96" t="str">
        <f>IF(M2844="","",IF(R2843&lt;10,IF(P2843&gt;674,IF(P2843&lt;816,"Pass","Fail"),"Fail"),"Fail"))</f>
        <v>Pass</v>
      </c>
      <c r="T2843" s="242">
        <v>1428</v>
      </c>
      <c r="U2843" s="415" t="s">
        <v>452</v>
      </c>
      <c r="V2843" s="4"/>
      <c r="W2843" s="147">
        <v>674</v>
      </c>
      <c r="X2843" s="88">
        <v>816</v>
      </c>
      <c r="Y2843" s="88">
        <v>670</v>
      </c>
      <c r="Z2843" s="88">
        <v>830</v>
      </c>
      <c r="AA2843" s="88">
        <v>8.6999999999999993</v>
      </c>
      <c r="AB2843" s="148">
        <v>10</v>
      </c>
    </row>
    <row r="2844" spans="1:28" ht="15.75" customHeight="1">
      <c r="A2844"/>
      <c r="B2844" s="93"/>
      <c r="C2844" s="162"/>
      <c r="D2844" s="90" t="s">
        <v>101</v>
      </c>
      <c r="E2844">
        <v>2532.65</v>
      </c>
      <c r="F2844">
        <v>2429.66</v>
      </c>
      <c r="G2844">
        <v>2400.5</v>
      </c>
      <c r="H2844">
        <v>2402.0700000000002</v>
      </c>
      <c r="I2844">
        <v>2446.5100000000002</v>
      </c>
      <c r="J2844">
        <v>2449.4899999999998</v>
      </c>
      <c r="K2844">
        <v>2415.12</v>
      </c>
      <c r="L2844">
        <v>2377.16</v>
      </c>
      <c r="M2844">
        <v>2423.31</v>
      </c>
      <c r="N2844" s="99"/>
      <c r="O2844" s="99"/>
      <c r="P2844" s="99"/>
      <c r="Q2844" s="99"/>
      <c r="R2844" s="100"/>
      <c r="S2844" s="101"/>
      <c r="T2844" s="241"/>
      <c r="U2844" s="443"/>
      <c r="V2844" s="238"/>
    </row>
    <row r="2845" spans="1:28" ht="26.25" customHeight="1" thickBot="1">
      <c r="A2845"/>
      <c r="B2845" s="93"/>
      <c r="C2845" s="162"/>
      <c r="D2845" s="90" t="s">
        <v>121</v>
      </c>
      <c r="E2845" s="29">
        <f t="shared" ref="E2845:M2845" si="942">IF(((E2843="")*AND(E2844="")),"",(E2843-E2844)*2)</f>
        <v>780.47999999999956</v>
      </c>
      <c r="F2845" s="29">
        <f t="shared" si="942"/>
        <v>767.48000000000047</v>
      </c>
      <c r="G2845" s="29">
        <f t="shared" si="942"/>
        <v>744.14000000000033</v>
      </c>
      <c r="H2845" s="29">
        <f t="shared" si="942"/>
        <v>770.27999999999975</v>
      </c>
      <c r="I2845" s="29">
        <f t="shared" si="942"/>
        <v>848.65999999999985</v>
      </c>
      <c r="J2845" s="29">
        <f t="shared" si="942"/>
        <v>845.08000000000084</v>
      </c>
      <c r="K2845" s="29">
        <f t="shared" si="942"/>
        <v>768.52000000000044</v>
      </c>
      <c r="L2845" s="29">
        <f t="shared" si="942"/>
        <v>807.15999999999985</v>
      </c>
      <c r="M2845" s="29">
        <f t="shared" si="942"/>
        <v>840.80000000000018</v>
      </c>
      <c r="N2845" s="102"/>
      <c r="O2845" s="102"/>
      <c r="P2845" s="102"/>
      <c r="Q2845" s="102"/>
      <c r="R2845" s="103"/>
      <c r="S2845" s="104"/>
      <c r="T2845" s="282"/>
      <c r="U2845" s="444"/>
      <c r="V2845" s="285"/>
    </row>
    <row r="2846" spans="1:28" ht="15.75">
      <c r="A2846" s="3">
        <v>44256</v>
      </c>
      <c r="B2846" s="93" t="s">
        <v>18</v>
      </c>
      <c r="C2846" s="162" t="s">
        <v>122</v>
      </c>
      <c r="D2846" s="90" t="s">
        <v>100</v>
      </c>
      <c r="E2846">
        <v>2925.2</v>
      </c>
      <c r="F2846">
        <v>2813.28</v>
      </c>
      <c r="G2846">
        <v>2772.04</v>
      </c>
      <c r="H2846">
        <v>2785.99</v>
      </c>
      <c r="I2846">
        <v>2869.63</v>
      </c>
      <c r="J2846">
        <v>2872.5</v>
      </c>
      <c r="K2846">
        <v>2798.52</v>
      </c>
      <c r="L2846">
        <v>2790.46</v>
      </c>
      <c r="M2846">
        <v>2843.5</v>
      </c>
      <c r="N2846" s="94">
        <f>IF((M2847=""),"",MAX(E2848:M2848))</f>
        <v>1021.9799999999996</v>
      </c>
      <c r="O2846" s="94">
        <f>IF(M2847="","",MIN(E2848:M2848))</f>
        <v>833.81999999999971</v>
      </c>
      <c r="P2846" s="94">
        <f>IF((M2848=""),"",AVERAGE(E2848:M2848))</f>
        <v>932.7266666666668</v>
      </c>
      <c r="Q2846" s="94">
        <f>IF((M2847=""),"",STDEV(E2848:M2848))</f>
        <v>66.203338284407906</v>
      </c>
      <c r="R2846" s="95">
        <f>IF((M2847=""),"",(N2846-O2846)/(N2846+O2846)*100)</f>
        <v>10.139023601681211</v>
      </c>
      <c r="S2846" s="96" t="str">
        <f>IF(M2847="","",IF(R2846&lt;15,IF(P2846&gt;830,IF(P2846&lt;960,"Pass","Fail"),"Fail"),"Fail"))</f>
        <v>Pass</v>
      </c>
      <c r="T2846" s="242">
        <v>1428</v>
      </c>
      <c r="U2846" s="415" t="s">
        <v>452</v>
      </c>
      <c r="V2846" s="4"/>
      <c r="W2846" s="135">
        <v>830</v>
      </c>
      <c r="X2846" s="135">
        <v>960</v>
      </c>
      <c r="Y2846" s="135">
        <v>710</v>
      </c>
      <c r="Z2846" s="135">
        <v>910</v>
      </c>
      <c r="AA2846" s="135">
        <v>14.5</v>
      </c>
      <c r="AB2846" s="139">
        <v>17</v>
      </c>
    </row>
    <row r="2847" spans="1:28" ht="15.75" customHeight="1">
      <c r="A2847"/>
      <c r="B2847" s="93"/>
      <c r="C2847" s="162"/>
      <c r="D2847" s="90" t="s">
        <v>101</v>
      </c>
      <c r="E2847">
        <v>2441.66</v>
      </c>
      <c r="F2847">
        <v>2371.61</v>
      </c>
      <c r="G2847">
        <v>2355.13</v>
      </c>
      <c r="H2847">
        <v>2347.02</v>
      </c>
      <c r="I2847">
        <v>2364.7199999999998</v>
      </c>
      <c r="J2847">
        <v>2361.5100000000002</v>
      </c>
      <c r="K2847">
        <v>2357.92</v>
      </c>
      <c r="L2847">
        <v>2319.58</v>
      </c>
      <c r="M2847">
        <v>2354.6999999999998</v>
      </c>
      <c r="N2847" s="99"/>
      <c r="O2847" s="99"/>
      <c r="P2847" s="99"/>
      <c r="Q2847" s="99"/>
      <c r="R2847" s="100"/>
      <c r="S2847" s="101"/>
      <c r="T2847" s="241"/>
      <c r="U2847" s="443"/>
      <c r="V2847" s="238"/>
    </row>
    <row r="2848" spans="1:28" ht="26.25" customHeight="1" thickBot="1">
      <c r="A2848"/>
      <c r="B2848" s="105"/>
      <c r="C2848" s="163"/>
      <c r="D2848" s="127" t="s">
        <v>121</v>
      </c>
      <c r="E2848" s="107">
        <f t="shared" ref="E2848:M2848" si="943">IF(((E2846="")*AND(E2847="")),"",(E2846-E2847)*2)</f>
        <v>967.07999999999993</v>
      </c>
      <c r="F2848" s="107">
        <f t="shared" si="943"/>
        <v>883.34000000000015</v>
      </c>
      <c r="G2848" s="107">
        <f t="shared" si="943"/>
        <v>833.81999999999971</v>
      </c>
      <c r="H2848" s="107">
        <f t="shared" si="943"/>
        <v>877.9399999999996</v>
      </c>
      <c r="I2848" s="107">
        <f t="shared" si="943"/>
        <v>1009.8200000000006</v>
      </c>
      <c r="J2848" s="107">
        <f t="shared" si="943"/>
        <v>1021.9799999999996</v>
      </c>
      <c r="K2848" s="107">
        <f t="shared" si="943"/>
        <v>881.19999999999982</v>
      </c>
      <c r="L2848" s="107">
        <f t="shared" si="943"/>
        <v>941.76000000000022</v>
      </c>
      <c r="M2848" s="107">
        <f t="shared" si="943"/>
        <v>977.60000000000036</v>
      </c>
      <c r="N2848" s="108"/>
      <c r="O2848" s="108"/>
      <c r="P2848" s="108"/>
      <c r="Q2848" s="108"/>
      <c r="R2848" s="109"/>
      <c r="S2848" s="110"/>
      <c r="T2848" s="284"/>
      <c r="U2848" s="445"/>
      <c r="V2848" s="286"/>
    </row>
  </sheetData>
  <autoFilter ref="A19:AB19"/>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096" priority="1579" stopIfTrue="1" operator="equal">
      <formula>"Fail"</formula>
    </cfRule>
    <cfRule type="cellIs" dxfId="1095" priority="1580" stopIfTrue="1" operator="equal">
      <formula>"Pass"</formula>
    </cfRule>
  </conditionalFormatting>
  <conditionalFormatting sqref="B2549:C2551 A2550:A2551 W2546 S2540:U2548 S2549:S2551 T2549:U2549">
    <cfRule type="cellIs" dxfId="1094" priority="1083" stopIfTrue="1" operator="equal">
      <formula>"Fail"</formula>
    </cfRule>
    <cfRule type="cellIs" dxfId="1093" priority="1084" stopIfTrue="1" operator="equal">
      <formula>"Pass"</formula>
    </cfRule>
  </conditionalFormatting>
  <conditionalFormatting sqref="B2561:C2563 A2562:A2563 W2558 S2552:U2560 S2561:S2563 T2561:U2561">
    <cfRule type="cellIs" dxfId="1092" priority="1081" stopIfTrue="1" operator="equal">
      <formula>"Fail"</formula>
    </cfRule>
    <cfRule type="cellIs" dxfId="1091" priority="1082" stopIfTrue="1" operator="equal">
      <formula>"Pass"</formula>
    </cfRule>
  </conditionalFormatting>
  <conditionalFormatting sqref="B2573:C2575 A2574:A2575 W2570 S2573:S2575 S2564:U2572 T2573:U2573">
    <cfRule type="cellIs" dxfId="1090" priority="1079" stopIfTrue="1" operator="equal">
      <formula>"Fail"</formula>
    </cfRule>
    <cfRule type="cellIs" dxfId="1089" priority="1080" stopIfTrue="1" operator="equal">
      <formula>"Pass"</formula>
    </cfRule>
  </conditionalFormatting>
  <conditionalFormatting sqref="B2585:C2587 A2586:A2587 W2582 S2585:S2587 S2576:U2584 T2585:U2585">
    <cfRule type="cellIs" dxfId="1088" priority="1077" stopIfTrue="1" operator="equal">
      <formula>"Fail"</formula>
    </cfRule>
    <cfRule type="cellIs" dxfId="1087" priority="1078" stopIfTrue="1" operator="equal">
      <formula>"Pass"</formula>
    </cfRule>
  </conditionalFormatting>
  <conditionalFormatting sqref="T2585:U2585 S2585:S2587">
    <cfRule type="cellIs" dxfId="1086" priority="1075" stopIfTrue="1" operator="equal">
      <formula>"Fail"</formula>
    </cfRule>
    <cfRule type="cellIs" dxfId="1085" priority="1076" stopIfTrue="1" operator="equal">
      <formula>"Pass"</formula>
    </cfRule>
  </conditionalFormatting>
  <conditionalFormatting sqref="W2582 S2582:U2584">
    <cfRule type="cellIs" dxfId="1084" priority="1073" stopIfTrue="1" operator="equal">
      <formula>"Fail"</formula>
    </cfRule>
    <cfRule type="cellIs" dxfId="1083" priority="1074" stopIfTrue="1" operator="equal">
      <formula>"Pass"</formula>
    </cfRule>
  </conditionalFormatting>
  <conditionalFormatting sqref="S2576:U2581">
    <cfRule type="cellIs" dxfId="1082" priority="1071" stopIfTrue="1" operator="equal">
      <formula>"Fail"</formula>
    </cfRule>
    <cfRule type="cellIs" dxfId="1081" priority="1072" stopIfTrue="1" operator="equal">
      <formula>"Pass"</formula>
    </cfRule>
  </conditionalFormatting>
  <conditionalFormatting sqref="U2582">
    <cfRule type="cellIs" dxfId="1080" priority="1069" stopIfTrue="1" operator="equal">
      <formula>"Fail"</formula>
    </cfRule>
    <cfRule type="cellIs" dxfId="1079" priority="1070" stopIfTrue="1" operator="equal">
      <formula>"Pass"</formula>
    </cfRule>
  </conditionalFormatting>
  <conditionalFormatting sqref="U2585">
    <cfRule type="cellIs" dxfId="1078" priority="1067" stopIfTrue="1" operator="equal">
      <formula>"Fail"</formula>
    </cfRule>
    <cfRule type="cellIs" dxfId="1077" priority="1068" stopIfTrue="1" operator="equal">
      <formula>"Pass"</formula>
    </cfRule>
  </conditionalFormatting>
  <conditionalFormatting sqref="B2597:C2599 A2598:A2599 W2594 S2597:S2599 S2588:U2596 T2597:U2597">
    <cfRule type="cellIs" dxfId="1076" priority="1065" stopIfTrue="1" operator="equal">
      <formula>"Fail"</formula>
    </cfRule>
    <cfRule type="cellIs" dxfId="1075" priority="1066" stopIfTrue="1" operator="equal">
      <formula>"Pass"</formula>
    </cfRule>
  </conditionalFormatting>
  <conditionalFormatting sqref="T2597:U2597 S2597:S2599">
    <cfRule type="cellIs" dxfId="1074" priority="1063" stopIfTrue="1" operator="equal">
      <formula>"Fail"</formula>
    </cfRule>
    <cfRule type="cellIs" dxfId="1073" priority="1064" stopIfTrue="1" operator="equal">
      <formula>"Pass"</formula>
    </cfRule>
  </conditionalFormatting>
  <conditionalFormatting sqref="W2594 S2594:U2596">
    <cfRule type="cellIs" dxfId="1072" priority="1061" stopIfTrue="1" operator="equal">
      <formula>"Fail"</formula>
    </cfRule>
    <cfRule type="cellIs" dxfId="1071" priority="1062" stopIfTrue="1" operator="equal">
      <formula>"Pass"</formula>
    </cfRule>
  </conditionalFormatting>
  <conditionalFormatting sqref="S2588:U2593">
    <cfRule type="cellIs" dxfId="1070" priority="1059" stopIfTrue="1" operator="equal">
      <formula>"Fail"</formula>
    </cfRule>
    <cfRule type="cellIs" dxfId="1069" priority="1060" stopIfTrue="1" operator="equal">
      <formula>"Pass"</formula>
    </cfRule>
  </conditionalFormatting>
  <conditionalFormatting sqref="U2594">
    <cfRule type="cellIs" dxfId="1068" priority="1057" stopIfTrue="1" operator="equal">
      <formula>"Fail"</formula>
    </cfRule>
    <cfRule type="cellIs" dxfId="1067" priority="1058" stopIfTrue="1" operator="equal">
      <formula>"Pass"</formula>
    </cfRule>
  </conditionalFormatting>
  <conditionalFormatting sqref="U2597">
    <cfRule type="cellIs" dxfId="1066" priority="1055" stopIfTrue="1" operator="equal">
      <formula>"Fail"</formula>
    </cfRule>
    <cfRule type="cellIs" dxfId="1065" priority="1056" stopIfTrue="1" operator="equal">
      <formula>"Pass"</formula>
    </cfRule>
  </conditionalFormatting>
  <conditionalFormatting sqref="B2600:C2602 A2601:A2602 S2600:S2602 T2600:U2600">
    <cfRule type="cellIs" dxfId="1064" priority="1053" stopIfTrue="1" operator="equal">
      <formula>"Fail"</formula>
    </cfRule>
    <cfRule type="cellIs" dxfId="1063" priority="1054" stopIfTrue="1" operator="equal">
      <formula>"Pass"</formula>
    </cfRule>
  </conditionalFormatting>
  <conditionalFormatting sqref="T2600:U2600 S2600:S2602">
    <cfRule type="cellIs" dxfId="1062" priority="1051" stopIfTrue="1" operator="equal">
      <formula>"Fail"</formula>
    </cfRule>
    <cfRule type="cellIs" dxfId="1061" priority="1052" stopIfTrue="1" operator="equal">
      <formula>"Pass"</formula>
    </cfRule>
  </conditionalFormatting>
  <conditionalFormatting sqref="U2600">
    <cfRule type="cellIs" dxfId="1060" priority="1049" stopIfTrue="1" operator="equal">
      <formula>"Fail"</formula>
    </cfRule>
    <cfRule type="cellIs" dxfId="1059" priority="1050" stopIfTrue="1" operator="equal">
      <formula>"Pass"</formula>
    </cfRule>
  </conditionalFormatting>
  <conditionalFormatting sqref="B2612:C2614 A2613:A2614 W2609 S2612:S2614 S2603:U2611 T2612:U2612">
    <cfRule type="cellIs" dxfId="1058" priority="1047" stopIfTrue="1" operator="equal">
      <formula>"Fail"</formula>
    </cfRule>
    <cfRule type="cellIs" dxfId="1057" priority="1048" stopIfTrue="1" operator="equal">
      <formula>"Pass"</formula>
    </cfRule>
  </conditionalFormatting>
  <conditionalFormatting sqref="T2612:U2612 S2612:S2614">
    <cfRule type="cellIs" dxfId="1056" priority="1045" stopIfTrue="1" operator="equal">
      <formula>"Fail"</formula>
    </cfRule>
    <cfRule type="cellIs" dxfId="1055" priority="1046" stopIfTrue="1" operator="equal">
      <formula>"Pass"</formula>
    </cfRule>
  </conditionalFormatting>
  <conditionalFormatting sqref="W2609 S2609:U2611">
    <cfRule type="cellIs" dxfId="1054" priority="1043" stopIfTrue="1" operator="equal">
      <formula>"Fail"</formula>
    </cfRule>
    <cfRule type="cellIs" dxfId="1053" priority="1044" stopIfTrue="1" operator="equal">
      <formula>"Pass"</formula>
    </cfRule>
  </conditionalFormatting>
  <conditionalFormatting sqref="S2603:U2608">
    <cfRule type="cellIs" dxfId="1052" priority="1041" stopIfTrue="1" operator="equal">
      <formula>"Fail"</formula>
    </cfRule>
    <cfRule type="cellIs" dxfId="1051" priority="1042" stopIfTrue="1" operator="equal">
      <formula>"Pass"</formula>
    </cfRule>
  </conditionalFormatting>
  <conditionalFormatting sqref="U2609">
    <cfRule type="cellIs" dxfId="1050" priority="1039" stopIfTrue="1" operator="equal">
      <formula>"Fail"</formula>
    </cfRule>
    <cfRule type="cellIs" dxfId="1049" priority="1040" stopIfTrue="1" operator="equal">
      <formula>"Pass"</formula>
    </cfRule>
  </conditionalFormatting>
  <conditionalFormatting sqref="U2612">
    <cfRule type="cellIs" dxfId="1048" priority="1037" stopIfTrue="1" operator="equal">
      <formula>"Fail"</formula>
    </cfRule>
    <cfRule type="cellIs" dxfId="1047" priority="1038" stopIfTrue="1" operator="equal">
      <formula>"Pass"</formula>
    </cfRule>
  </conditionalFormatting>
  <conditionalFormatting sqref="B2624:C2626 A2625:A2626 W2621 S2624:S2626 S2615:U2623 T2624:U2624">
    <cfRule type="cellIs" dxfId="1046" priority="1035" stopIfTrue="1" operator="equal">
      <formula>"Fail"</formula>
    </cfRule>
    <cfRule type="cellIs" dxfId="1045" priority="1036" stopIfTrue="1" operator="equal">
      <formula>"Pass"</formula>
    </cfRule>
  </conditionalFormatting>
  <conditionalFormatting sqref="T2624:U2624 S2624:S2626">
    <cfRule type="cellIs" dxfId="1044" priority="1033" stopIfTrue="1" operator="equal">
      <formula>"Fail"</formula>
    </cfRule>
    <cfRule type="cellIs" dxfId="1043" priority="1034" stopIfTrue="1" operator="equal">
      <formula>"Pass"</formula>
    </cfRule>
  </conditionalFormatting>
  <conditionalFormatting sqref="W2621 S2621:U2623">
    <cfRule type="cellIs" dxfId="1042" priority="1031" stopIfTrue="1" operator="equal">
      <formula>"Fail"</formula>
    </cfRule>
    <cfRule type="cellIs" dxfId="1041" priority="1032" stopIfTrue="1" operator="equal">
      <formula>"Pass"</formula>
    </cfRule>
  </conditionalFormatting>
  <conditionalFormatting sqref="S2615:U2620">
    <cfRule type="cellIs" dxfId="1040" priority="1029" stopIfTrue="1" operator="equal">
      <formula>"Fail"</formula>
    </cfRule>
    <cfRule type="cellIs" dxfId="1039" priority="1030" stopIfTrue="1" operator="equal">
      <formula>"Pass"</formula>
    </cfRule>
  </conditionalFormatting>
  <conditionalFormatting sqref="U2621">
    <cfRule type="cellIs" dxfId="1038" priority="1027" stopIfTrue="1" operator="equal">
      <formula>"Fail"</formula>
    </cfRule>
    <cfRule type="cellIs" dxfId="1037" priority="1028" stopIfTrue="1" operator="equal">
      <formula>"Pass"</formula>
    </cfRule>
  </conditionalFormatting>
  <conditionalFormatting sqref="U2624">
    <cfRule type="cellIs" dxfId="1036" priority="1025" stopIfTrue="1" operator="equal">
      <formula>"Fail"</formula>
    </cfRule>
    <cfRule type="cellIs" dxfId="1035" priority="1026" stopIfTrue="1" operator="equal">
      <formula>"Pass"</formula>
    </cfRule>
  </conditionalFormatting>
  <conditionalFormatting sqref="T2615">
    <cfRule type="cellIs" dxfId="1034" priority="1023" stopIfTrue="1" operator="equal">
      <formula>"Fail"</formula>
    </cfRule>
    <cfRule type="cellIs" dxfId="1033" priority="1024" stopIfTrue="1" operator="equal">
      <formula>"Pass"</formula>
    </cfRule>
  </conditionalFormatting>
  <conditionalFormatting sqref="T2615">
    <cfRule type="cellIs" dxfId="1032" priority="1021" stopIfTrue="1" operator="equal">
      <formula>"Fail"</formula>
    </cfRule>
    <cfRule type="cellIs" dxfId="1031" priority="1022" stopIfTrue="1" operator="equal">
      <formula>"Pass"</formula>
    </cfRule>
  </conditionalFormatting>
  <conditionalFormatting sqref="T2618">
    <cfRule type="cellIs" dxfId="1030" priority="1019" stopIfTrue="1" operator="equal">
      <formula>"Fail"</formula>
    </cfRule>
    <cfRule type="cellIs" dxfId="1029" priority="1020" stopIfTrue="1" operator="equal">
      <formula>"Pass"</formula>
    </cfRule>
  </conditionalFormatting>
  <conditionalFormatting sqref="T2618">
    <cfRule type="cellIs" dxfId="1028" priority="1017" stopIfTrue="1" operator="equal">
      <formula>"Fail"</formula>
    </cfRule>
    <cfRule type="cellIs" dxfId="1027" priority="1018" stopIfTrue="1" operator="equal">
      <formula>"Pass"</formula>
    </cfRule>
  </conditionalFormatting>
  <conditionalFormatting sqref="T2621">
    <cfRule type="cellIs" dxfId="1026" priority="1015" stopIfTrue="1" operator="equal">
      <formula>"Fail"</formula>
    </cfRule>
    <cfRule type="cellIs" dxfId="1025" priority="1016" stopIfTrue="1" operator="equal">
      <formula>"Pass"</formula>
    </cfRule>
  </conditionalFormatting>
  <conditionalFormatting sqref="T2621">
    <cfRule type="cellIs" dxfId="1024" priority="1013" stopIfTrue="1" operator="equal">
      <formula>"Fail"</formula>
    </cfRule>
    <cfRule type="cellIs" dxfId="1023" priority="1014" stopIfTrue="1" operator="equal">
      <formula>"Pass"</formula>
    </cfRule>
  </conditionalFormatting>
  <conditionalFormatting sqref="T2624">
    <cfRule type="cellIs" dxfId="1022" priority="1011" stopIfTrue="1" operator="equal">
      <formula>"Fail"</formula>
    </cfRule>
    <cfRule type="cellIs" dxfId="1021" priority="1012" stopIfTrue="1" operator="equal">
      <formula>"Pass"</formula>
    </cfRule>
  </conditionalFormatting>
  <conditionalFormatting sqref="T2624">
    <cfRule type="cellIs" dxfId="1020" priority="1009" stopIfTrue="1" operator="equal">
      <formula>"Fail"</formula>
    </cfRule>
    <cfRule type="cellIs" dxfId="1019" priority="1010" stopIfTrue="1" operator="equal">
      <formula>"Pass"</formula>
    </cfRule>
  </conditionalFormatting>
  <conditionalFormatting sqref="T2618">
    <cfRule type="cellIs" dxfId="1018" priority="1007" stopIfTrue="1" operator="equal">
      <formula>"Fail"</formula>
    </cfRule>
    <cfRule type="cellIs" dxfId="1017" priority="1008" stopIfTrue="1" operator="equal">
      <formula>"Pass"</formula>
    </cfRule>
  </conditionalFormatting>
  <conditionalFormatting sqref="T2618">
    <cfRule type="cellIs" dxfId="1016" priority="1005" stopIfTrue="1" operator="equal">
      <formula>"Fail"</formula>
    </cfRule>
    <cfRule type="cellIs" dxfId="1015" priority="1006" stopIfTrue="1" operator="equal">
      <formula>"Pass"</formula>
    </cfRule>
  </conditionalFormatting>
  <conditionalFormatting sqref="T2621">
    <cfRule type="cellIs" dxfId="1014" priority="1003" stopIfTrue="1" operator="equal">
      <formula>"Fail"</formula>
    </cfRule>
    <cfRule type="cellIs" dxfId="1013" priority="1004" stopIfTrue="1" operator="equal">
      <formula>"Pass"</formula>
    </cfRule>
  </conditionalFormatting>
  <conditionalFormatting sqref="T2621">
    <cfRule type="cellIs" dxfId="1012" priority="1001" stopIfTrue="1" operator="equal">
      <formula>"Fail"</formula>
    </cfRule>
    <cfRule type="cellIs" dxfId="1011" priority="1002" stopIfTrue="1" operator="equal">
      <formula>"Pass"</formula>
    </cfRule>
  </conditionalFormatting>
  <conditionalFormatting sqref="T2621">
    <cfRule type="cellIs" dxfId="1010" priority="999" stopIfTrue="1" operator="equal">
      <formula>"Fail"</formula>
    </cfRule>
    <cfRule type="cellIs" dxfId="1009" priority="1000" stopIfTrue="1" operator="equal">
      <formula>"Pass"</formula>
    </cfRule>
  </conditionalFormatting>
  <conditionalFormatting sqref="T2624">
    <cfRule type="cellIs" dxfId="1008" priority="997" stopIfTrue="1" operator="equal">
      <formula>"Fail"</formula>
    </cfRule>
    <cfRule type="cellIs" dxfId="1007" priority="998" stopIfTrue="1" operator="equal">
      <formula>"Pass"</formula>
    </cfRule>
  </conditionalFormatting>
  <conditionalFormatting sqref="T2624">
    <cfRule type="cellIs" dxfId="1006" priority="995" stopIfTrue="1" operator="equal">
      <formula>"Fail"</formula>
    </cfRule>
    <cfRule type="cellIs" dxfId="1005" priority="996" stopIfTrue="1" operator="equal">
      <formula>"Pass"</formula>
    </cfRule>
  </conditionalFormatting>
  <conditionalFormatting sqref="T2624">
    <cfRule type="cellIs" dxfId="1004" priority="993" stopIfTrue="1" operator="equal">
      <formula>"Fail"</formula>
    </cfRule>
    <cfRule type="cellIs" dxfId="1003" priority="994" stopIfTrue="1" operator="equal">
      <formula>"Pass"</formula>
    </cfRule>
  </conditionalFormatting>
  <conditionalFormatting sqref="B2636:C2638 A2637:A2638 W2633 S2636:S2638 S2627:U2635 T2636:U2636">
    <cfRule type="cellIs" dxfId="1002" priority="991" stopIfTrue="1" operator="equal">
      <formula>"Fail"</formula>
    </cfRule>
    <cfRule type="cellIs" dxfId="1001" priority="992" stopIfTrue="1" operator="equal">
      <formula>"Pass"</formula>
    </cfRule>
  </conditionalFormatting>
  <conditionalFormatting sqref="T2636:U2636 S2636:S2638">
    <cfRule type="cellIs" dxfId="1000" priority="989" stopIfTrue="1" operator="equal">
      <formula>"Fail"</formula>
    </cfRule>
    <cfRule type="cellIs" dxfId="999" priority="990" stopIfTrue="1" operator="equal">
      <formula>"Pass"</formula>
    </cfRule>
  </conditionalFormatting>
  <conditionalFormatting sqref="W2633 S2633:U2635">
    <cfRule type="cellIs" dxfId="998" priority="987" stopIfTrue="1" operator="equal">
      <formula>"Fail"</formula>
    </cfRule>
    <cfRule type="cellIs" dxfId="997" priority="988" stopIfTrue="1" operator="equal">
      <formula>"Pass"</formula>
    </cfRule>
  </conditionalFormatting>
  <conditionalFormatting sqref="S2627:U2632">
    <cfRule type="cellIs" dxfId="996" priority="985" stopIfTrue="1" operator="equal">
      <formula>"Fail"</formula>
    </cfRule>
    <cfRule type="cellIs" dxfId="995" priority="986" stopIfTrue="1" operator="equal">
      <formula>"Pass"</formula>
    </cfRule>
  </conditionalFormatting>
  <conditionalFormatting sqref="U2633">
    <cfRule type="cellIs" dxfId="994" priority="983" stopIfTrue="1" operator="equal">
      <formula>"Fail"</formula>
    </cfRule>
    <cfRule type="cellIs" dxfId="993" priority="984" stopIfTrue="1" operator="equal">
      <formula>"Pass"</formula>
    </cfRule>
  </conditionalFormatting>
  <conditionalFormatting sqref="U2636">
    <cfRule type="cellIs" dxfId="992" priority="981" stopIfTrue="1" operator="equal">
      <formula>"Fail"</formula>
    </cfRule>
    <cfRule type="cellIs" dxfId="991" priority="982" stopIfTrue="1" operator="equal">
      <formula>"Pass"</formula>
    </cfRule>
  </conditionalFormatting>
  <conditionalFormatting sqref="T2627">
    <cfRule type="cellIs" dxfId="990" priority="979" stopIfTrue="1" operator="equal">
      <formula>"Fail"</formula>
    </cfRule>
    <cfRule type="cellIs" dxfId="989" priority="980" stopIfTrue="1" operator="equal">
      <formula>"Pass"</formula>
    </cfRule>
  </conditionalFormatting>
  <conditionalFormatting sqref="T2627">
    <cfRule type="cellIs" dxfId="988" priority="977" stopIfTrue="1" operator="equal">
      <formula>"Fail"</formula>
    </cfRule>
    <cfRule type="cellIs" dxfId="987" priority="978" stopIfTrue="1" operator="equal">
      <formula>"Pass"</formula>
    </cfRule>
  </conditionalFormatting>
  <conditionalFormatting sqref="T2630">
    <cfRule type="cellIs" dxfId="986" priority="975" stopIfTrue="1" operator="equal">
      <formula>"Fail"</formula>
    </cfRule>
    <cfRule type="cellIs" dxfId="985" priority="976" stopIfTrue="1" operator="equal">
      <formula>"Pass"</formula>
    </cfRule>
  </conditionalFormatting>
  <conditionalFormatting sqref="T2630">
    <cfRule type="cellIs" dxfId="984" priority="973" stopIfTrue="1" operator="equal">
      <formula>"Fail"</formula>
    </cfRule>
    <cfRule type="cellIs" dxfId="983" priority="974" stopIfTrue="1" operator="equal">
      <formula>"Pass"</formula>
    </cfRule>
  </conditionalFormatting>
  <conditionalFormatting sqref="T2633">
    <cfRule type="cellIs" dxfId="982" priority="971" stopIfTrue="1" operator="equal">
      <formula>"Fail"</formula>
    </cfRule>
    <cfRule type="cellIs" dxfId="981" priority="972" stopIfTrue="1" operator="equal">
      <formula>"Pass"</formula>
    </cfRule>
  </conditionalFormatting>
  <conditionalFormatting sqref="T2633">
    <cfRule type="cellIs" dxfId="980" priority="969" stopIfTrue="1" operator="equal">
      <formula>"Fail"</formula>
    </cfRule>
    <cfRule type="cellIs" dxfId="979" priority="970" stopIfTrue="1" operator="equal">
      <formula>"Pass"</formula>
    </cfRule>
  </conditionalFormatting>
  <conditionalFormatting sqref="T2636">
    <cfRule type="cellIs" dxfId="978" priority="967" stopIfTrue="1" operator="equal">
      <formula>"Fail"</formula>
    </cfRule>
    <cfRule type="cellIs" dxfId="977" priority="968" stopIfTrue="1" operator="equal">
      <formula>"Pass"</formula>
    </cfRule>
  </conditionalFormatting>
  <conditionalFormatting sqref="T2636">
    <cfRule type="cellIs" dxfId="976" priority="965" stopIfTrue="1" operator="equal">
      <formula>"Fail"</formula>
    </cfRule>
    <cfRule type="cellIs" dxfId="975" priority="966" stopIfTrue="1" operator="equal">
      <formula>"Pass"</formula>
    </cfRule>
  </conditionalFormatting>
  <conditionalFormatting sqref="T2630">
    <cfRule type="cellIs" dxfId="974" priority="963" stopIfTrue="1" operator="equal">
      <formula>"Fail"</formula>
    </cfRule>
    <cfRule type="cellIs" dxfId="973" priority="964" stopIfTrue="1" operator="equal">
      <formula>"Pass"</formula>
    </cfRule>
  </conditionalFormatting>
  <conditionalFormatting sqref="T2630">
    <cfRule type="cellIs" dxfId="972" priority="961" stopIfTrue="1" operator="equal">
      <formula>"Fail"</formula>
    </cfRule>
    <cfRule type="cellIs" dxfId="971" priority="962" stopIfTrue="1" operator="equal">
      <formula>"Pass"</formula>
    </cfRule>
  </conditionalFormatting>
  <conditionalFormatting sqref="T2633">
    <cfRule type="cellIs" dxfId="970" priority="959" stopIfTrue="1" operator="equal">
      <formula>"Fail"</formula>
    </cfRule>
    <cfRule type="cellIs" dxfId="969" priority="960" stopIfTrue="1" operator="equal">
      <formula>"Pass"</formula>
    </cfRule>
  </conditionalFormatting>
  <conditionalFormatting sqref="T2633">
    <cfRule type="cellIs" dxfId="968" priority="957" stopIfTrue="1" operator="equal">
      <formula>"Fail"</formula>
    </cfRule>
    <cfRule type="cellIs" dxfId="967" priority="958" stopIfTrue="1" operator="equal">
      <formula>"Pass"</formula>
    </cfRule>
  </conditionalFormatting>
  <conditionalFormatting sqref="T2633">
    <cfRule type="cellIs" dxfId="966" priority="955" stopIfTrue="1" operator="equal">
      <formula>"Fail"</formula>
    </cfRule>
    <cfRule type="cellIs" dxfId="965" priority="956" stopIfTrue="1" operator="equal">
      <formula>"Pass"</formula>
    </cfRule>
  </conditionalFormatting>
  <conditionalFormatting sqref="T2636">
    <cfRule type="cellIs" dxfId="964" priority="953" stopIfTrue="1" operator="equal">
      <formula>"Fail"</formula>
    </cfRule>
    <cfRule type="cellIs" dxfId="963" priority="954" stopIfTrue="1" operator="equal">
      <formula>"Pass"</formula>
    </cfRule>
  </conditionalFormatting>
  <conditionalFormatting sqref="T2636">
    <cfRule type="cellIs" dxfId="962" priority="951" stopIfTrue="1" operator="equal">
      <formula>"Fail"</formula>
    </cfRule>
    <cfRule type="cellIs" dxfId="961" priority="952" stopIfTrue="1" operator="equal">
      <formula>"Pass"</formula>
    </cfRule>
  </conditionalFormatting>
  <conditionalFormatting sqref="T2636">
    <cfRule type="cellIs" dxfId="960" priority="949" stopIfTrue="1" operator="equal">
      <formula>"Fail"</formula>
    </cfRule>
    <cfRule type="cellIs" dxfId="959" priority="950" stopIfTrue="1" operator="equal">
      <formula>"Pass"</formula>
    </cfRule>
  </conditionalFormatting>
  <conditionalFormatting sqref="U2633">
    <cfRule type="cellIs" dxfId="958" priority="947" stopIfTrue="1" operator="equal">
      <formula>"Fail"</formula>
    </cfRule>
    <cfRule type="cellIs" dxfId="957" priority="948" stopIfTrue="1" operator="equal">
      <formula>"Pass"</formula>
    </cfRule>
  </conditionalFormatting>
  <conditionalFormatting sqref="U2636">
    <cfRule type="cellIs" dxfId="956" priority="945" stopIfTrue="1" operator="equal">
      <formula>"Fail"</formula>
    </cfRule>
    <cfRule type="cellIs" dxfId="955" priority="946" stopIfTrue="1" operator="equal">
      <formula>"Pass"</formula>
    </cfRule>
  </conditionalFormatting>
  <conditionalFormatting sqref="U2636">
    <cfRule type="cellIs" dxfId="954" priority="943" stopIfTrue="1" operator="equal">
      <formula>"Fail"</formula>
    </cfRule>
    <cfRule type="cellIs" dxfId="953" priority="944" stopIfTrue="1" operator="equal">
      <formula>"Pass"</formula>
    </cfRule>
  </conditionalFormatting>
  <conditionalFormatting sqref="U2636">
    <cfRule type="cellIs" dxfId="952" priority="941" stopIfTrue="1" operator="equal">
      <formula>"Fail"</formula>
    </cfRule>
    <cfRule type="cellIs" dxfId="951" priority="942" stopIfTrue="1" operator="equal">
      <formula>"Pass"</formula>
    </cfRule>
  </conditionalFormatting>
  <conditionalFormatting sqref="B2648:C2650 A2649:A2650 W2645 S2648:S2650 S2639:U2647 T2648:U2648">
    <cfRule type="cellIs" dxfId="950" priority="939" stopIfTrue="1" operator="equal">
      <formula>"Fail"</formula>
    </cfRule>
    <cfRule type="cellIs" dxfId="949" priority="940" stopIfTrue="1" operator="equal">
      <formula>"Pass"</formula>
    </cfRule>
  </conditionalFormatting>
  <conditionalFormatting sqref="T2648:U2648 S2648:S2650">
    <cfRule type="cellIs" dxfId="948" priority="937" stopIfTrue="1" operator="equal">
      <formula>"Fail"</formula>
    </cfRule>
    <cfRule type="cellIs" dxfId="947" priority="938" stopIfTrue="1" operator="equal">
      <formula>"Pass"</formula>
    </cfRule>
  </conditionalFormatting>
  <conditionalFormatting sqref="W2645 S2645:U2647">
    <cfRule type="cellIs" dxfId="946" priority="935" stopIfTrue="1" operator="equal">
      <formula>"Fail"</formula>
    </cfRule>
    <cfRule type="cellIs" dxfId="945" priority="936" stopIfTrue="1" operator="equal">
      <formula>"Pass"</formula>
    </cfRule>
  </conditionalFormatting>
  <conditionalFormatting sqref="S2639:U2644">
    <cfRule type="cellIs" dxfId="944" priority="933" stopIfTrue="1" operator="equal">
      <formula>"Fail"</formula>
    </cfRule>
    <cfRule type="cellIs" dxfId="943" priority="934" stopIfTrue="1" operator="equal">
      <formula>"Pass"</formula>
    </cfRule>
  </conditionalFormatting>
  <conditionalFormatting sqref="U2645">
    <cfRule type="cellIs" dxfId="942" priority="931" stopIfTrue="1" operator="equal">
      <formula>"Fail"</formula>
    </cfRule>
    <cfRule type="cellIs" dxfId="941" priority="932" stopIfTrue="1" operator="equal">
      <formula>"Pass"</formula>
    </cfRule>
  </conditionalFormatting>
  <conditionalFormatting sqref="U2648">
    <cfRule type="cellIs" dxfId="940" priority="929" stopIfTrue="1" operator="equal">
      <formula>"Fail"</formula>
    </cfRule>
    <cfRule type="cellIs" dxfId="939" priority="930" stopIfTrue="1" operator="equal">
      <formula>"Pass"</formula>
    </cfRule>
  </conditionalFormatting>
  <conditionalFormatting sqref="T2639">
    <cfRule type="cellIs" dxfId="938" priority="927" stopIfTrue="1" operator="equal">
      <formula>"Fail"</formula>
    </cfRule>
    <cfRule type="cellIs" dxfId="937" priority="928" stopIfTrue="1" operator="equal">
      <formula>"Pass"</formula>
    </cfRule>
  </conditionalFormatting>
  <conditionalFormatting sqref="T2639">
    <cfRule type="cellIs" dxfId="936" priority="925" stopIfTrue="1" operator="equal">
      <formula>"Fail"</formula>
    </cfRule>
    <cfRule type="cellIs" dxfId="935" priority="926" stopIfTrue="1" operator="equal">
      <formula>"Pass"</formula>
    </cfRule>
  </conditionalFormatting>
  <conditionalFormatting sqref="T2642">
    <cfRule type="cellIs" dxfId="934" priority="923" stopIfTrue="1" operator="equal">
      <formula>"Fail"</formula>
    </cfRule>
    <cfRule type="cellIs" dxfId="933" priority="924" stopIfTrue="1" operator="equal">
      <formula>"Pass"</formula>
    </cfRule>
  </conditionalFormatting>
  <conditionalFormatting sqref="T2642">
    <cfRule type="cellIs" dxfId="932" priority="921" stopIfTrue="1" operator="equal">
      <formula>"Fail"</formula>
    </cfRule>
    <cfRule type="cellIs" dxfId="931" priority="922" stopIfTrue="1" operator="equal">
      <formula>"Pass"</formula>
    </cfRule>
  </conditionalFormatting>
  <conditionalFormatting sqref="T2645">
    <cfRule type="cellIs" dxfId="930" priority="919" stopIfTrue="1" operator="equal">
      <formula>"Fail"</formula>
    </cfRule>
    <cfRule type="cellIs" dxfId="929" priority="920" stopIfTrue="1" operator="equal">
      <formula>"Pass"</formula>
    </cfRule>
  </conditionalFormatting>
  <conditionalFormatting sqref="T2645">
    <cfRule type="cellIs" dxfId="928" priority="917" stopIfTrue="1" operator="equal">
      <formula>"Fail"</formula>
    </cfRule>
    <cfRule type="cellIs" dxfId="927" priority="918" stopIfTrue="1" operator="equal">
      <formula>"Pass"</formula>
    </cfRule>
  </conditionalFormatting>
  <conditionalFormatting sqref="T2648">
    <cfRule type="cellIs" dxfId="926" priority="915" stopIfTrue="1" operator="equal">
      <formula>"Fail"</formula>
    </cfRule>
    <cfRule type="cellIs" dxfId="925" priority="916" stopIfTrue="1" operator="equal">
      <formula>"Pass"</formula>
    </cfRule>
  </conditionalFormatting>
  <conditionalFormatting sqref="T2648">
    <cfRule type="cellIs" dxfId="924" priority="913" stopIfTrue="1" operator="equal">
      <formula>"Fail"</formula>
    </cfRule>
    <cfRule type="cellIs" dxfId="923" priority="914" stopIfTrue="1" operator="equal">
      <formula>"Pass"</formula>
    </cfRule>
  </conditionalFormatting>
  <conditionalFormatting sqref="T2642">
    <cfRule type="cellIs" dxfId="922" priority="911" stopIfTrue="1" operator="equal">
      <formula>"Fail"</formula>
    </cfRule>
    <cfRule type="cellIs" dxfId="921" priority="912" stopIfTrue="1" operator="equal">
      <formula>"Pass"</formula>
    </cfRule>
  </conditionalFormatting>
  <conditionalFormatting sqref="T2642">
    <cfRule type="cellIs" dxfId="920" priority="909" stopIfTrue="1" operator="equal">
      <formula>"Fail"</formula>
    </cfRule>
    <cfRule type="cellIs" dxfId="919" priority="910" stopIfTrue="1" operator="equal">
      <formula>"Pass"</formula>
    </cfRule>
  </conditionalFormatting>
  <conditionalFormatting sqref="T2645">
    <cfRule type="cellIs" dxfId="918" priority="907" stopIfTrue="1" operator="equal">
      <formula>"Fail"</formula>
    </cfRule>
    <cfRule type="cellIs" dxfId="917" priority="908" stopIfTrue="1" operator="equal">
      <formula>"Pass"</formula>
    </cfRule>
  </conditionalFormatting>
  <conditionalFormatting sqref="T2645">
    <cfRule type="cellIs" dxfId="916" priority="905" stopIfTrue="1" operator="equal">
      <formula>"Fail"</formula>
    </cfRule>
    <cfRule type="cellIs" dxfId="915" priority="906" stopIfTrue="1" operator="equal">
      <formula>"Pass"</formula>
    </cfRule>
  </conditionalFormatting>
  <conditionalFormatting sqref="T2645">
    <cfRule type="cellIs" dxfId="914" priority="903" stopIfTrue="1" operator="equal">
      <formula>"Fail"</formula>
    </cfRule>
    <cfRule type="cellIs" dxfId="913" priority="904" stopIfTrue="1" operator="equal">
      <formula>"Pass"</formula>
    </cfRule>
  </conditionalFormatting>
  <conditionalFormatting sqref="T2648">
    <cfRule type="cellIs" dxfId="912" priority="901" stopIfTrue="1" operator="equal">
      <formula>"Fail"</formula>
    </cfRule>
    <cfRule type="cellIs" dxfId="911" priority="902" stopIfTrue="1" operator="equal">
      <formula>"Pass"</formula>
    </cfRule>
  </conditionalFormatting>
  <conditionalFormatting sqref="T2648">
    <cfRule type="cellIs" dxfId="910" priority="899" stopIfTrue="1" operator="equal">
      <formula>"Fail"</formula>
    </cfRule>
    <cfRule type="cellIs" dxfId="909" priority="900" stopIfTrue="1" operator="equal">
      <formula>"Pass"</formula>
    </cfRule>
  </conditionalFormatting>
  <conditionalFormatting sqref="T2648">
    <cfRule type="cellIs" dxfId="908" priority="897" stopIfTrue="1" operator="equal">
      <formula>"Fail"</formula>
    </cfRule>
    <cfRule type="cellIs" dxfId="907" priority="898" stopIfTrue="1" operator="equal">
      <formula>"Pass"</formula>
    </cfRule>
  </conditionalFormatting>
  <conditionalFormatting sqref="U2645">
    <cfRule type="cellIs" dxfId="906" priority="895" stopIfTrue="1" operator="equal">
      <formula>"Fail"</formula>
    </cfRule>
    <cfRule type="cellIs" dxfId="905" priority="896" stopIfTrue="1" operator="equal">
      <formula>"Pass"</formula>
    </cfRule>
  </conditionalFormatting>
  <conditionalFormatting sqref="U2648">
    <cfRule type="cellIs" dxfId="904" priority="893" stopIfTrue="1" operator="equal">
      <formula>"Fail"</formula>
    </cfRule>
    <cfRule type="cellIs" dxfId="903" priority="894" stopIfTrue="1" operator="equal">
      <formula>"Pass"</formula>
    </cfRule>
  </conditionalFormatting>
  <conditionalFormatting sqref="U2648">
    <cfRule type="cellIs" dxfId="902" priority="891" stopIfTrue="1" operator="equal">
      <formula>"Fail"</formula>
    </cfRule>
    <cfRule type="cellIs" dxfId="901" priority="892" stopIfTrue="1" operator="equal">
      <formula>"Pass"</formula>
    </cfRule>
  </conditionalFormatting>
  <conditionalFormatting sqref="U2648">
    <cfRule type="cellIs" dxfId="900" priority="889" stopIfTrue="1" operator="equal">
      <formula>"Fail"</formula>
    </cfRule>
    <cfRule type="cellIs" dxfId="899" priority="890" stopIfTrue="1" operator="equal">
      <formula>"Pass"</formula>
    </cfRule>
  </conditionalFormatting>
  <conditionalFormatting sqref="B2660:C2662 A2661:A2662 W2657 S2660:S2662 S2651:U2659 T2660:U2660">
    <cfRule type="cellIs" dxfId="898" priority="887" stopIfTrue="1" operator="equal">
      <formula>"Fail"</formula>
    </cfRule>
    <cfRule type="cellIs" dxfId="897" priority="888" stopIfTrue="1" operator="equal">
      <formula>"Pass"</formula>
    </cfRule>
  </conditionalFormatting>
  <conditionalFormatting sqref="T2660:U2660 S2660:S2662">
    <cfRule type="cellIs" dxfId="896" priority="885" stopIfTrue="1" operator="equal">
      <formula>"Fail"</formula>
    </cfRule>
    <cfRule type="cellIs" dxfId="895" priority="886" stopIfTrue="1" operator="equal">
      <formula>"Pass"</formula>
    </cfRule>
  </conditionalFormatting>
  <conditionalFormatting sqref="W2657 S2657:U2659 S2645">
    <cfRule type="cellIs" dxfId="894" priority="883" stopIfTrue="1" operator="equal">
      <formula>"Fail"</formula>
    </cfRule>
    <cfRule type="cellIs" dxfId="893" priority="884" stopIfTrue="1" operator="equal">
      <formula>"Pass"</formula>
    </cfRule>
  </conditionalFormatting>
  <conditionalFormatting sqref="S2651:U2656">
    <cfRule type="cellIs" dxfId="892" priority="881" stopIfTrue="1" operator="equal">
      <formula>"Fail"</formula>
    </cfRule>
    <cfRule type="cellIs" dxfId="891" priority="882" stopIfTrue="1" operator="equal">
      <formula>"Pass"</formula>
    </cfRule>
  </conditionalFormatting>
  <conditionalFormatting sqref="U2657">
    <cfRule type="cellIs" dxfId="890" priority="879" stopIfTrue="1" operator="equal">
      <formula>"Fail"</formula>
    </cfRule>
    <cfRule type="cellIs" dxfId="889" priority="880" stopIfTrue="1" operator="equal">
      <formula>"Pass"</formula>
    </cfRule>
  </conditionalFormatting>
  <conditionalFormatting sqref="U2660">
    <cfRule type="cellIs" dxfId="888" priority="877" stopIfTrue="1" operator="equal">
      <formula>"Fail"</formula>
    </cfRule>
    <cfRule type="cellIs" dxfId="887" priority="878" stopIfTrue="1" operator="equal">
      <formula>"Pass"</formula>
    </cfRule>
  </conditionalFormatting>
  <conditionalFormatting sqref="T2651">
    <cfRule type="cellIs" dxfId="886" priority="875" stopIfTrue="1" operator="equal">
      <formula>"Fail"</formula>
    </cfRule>
    <cfRule type="cellIs" dxfId="885" priority="876" stopIfTrue="1" operator="equal">
      <formula>"Pass"</formula>
    </cfRule>
  </conditionalFormatting>
  <conditionalFormatting sqref="T2651">
    <cfRule type="cellIs" dxfId="884" priority="873" stopIfTrue="1" operator="equal">
      <formula>"Fail"</formula>
    </cfRule>
    <cfRule type="cellIs" dxfId="883" priority="874" stopIfTrue="1" operator="equal">
      <formula>"Pass"</formula>
    </cfRule>
  </conditionalFormatting>
  <conditionalFormatting sqref="T2654">
    <cfRule type="cellIs" dxfId="882" priority="871" stopIfTrue="1" operator="equal">
      <formula>"Fail"</formula>
    </cfRule>
    <cfRule type="cellIs" dxfId="881" priority="872" stopIfTrue="1" operator="equal">
      <formula>"Pass"</formula>
    </cfRule>
  </conditionalFormatting>
  <conditionalFormatting sqref="T2654">
    <cfRule type="cellIs" dxfId="880" priority="869" stopIfTrue="1" operator="equal">
      <formula>"Fail"</formula>
    </cfRule>
    <cfRule type="cellIs" dxfId="879" priority="870" stopIfTrue="1" operator="equal">
      <formula>"Pass"</formula>
    </cfRule>
  </conditionalFormatting>
  <conditionalFormatting sqref="T2657">
    <cfRule type="cellIs" dxfId="878" priority="867" stopIfTrue="1" operator="equal">
      <formula>"Fail"</formula>
    </cfRule>
    <cfRule type="cellIs" dxfId="877" priority="868" stopIfTrue="1" operator="equal">
      <formula>"Pass"</formula>
    </cfRule>
  </conditionalFormatting>
  <conditionalFormatting sqref="T2657">
    <cfRule type="cellIs" dxfId="876" priority="865" stopIfTrue="1" operator="equal">
      <formula>"Fail"</formula>
    </cfRule>
    <cfRule type="cellIs" dxfId="875" priority="866" stopIfTrue="1" operator="equal">
      <formula>"Pass"</formula>
    </cfRule>
  </conditionalFormatting>
  <conditionalFormatting sqref="T2660">
    <cfRule type="cellIs" dxfId="874" priority="863" stopIfTrue="1" operator="equal">
      <formula>"Fail"</formula>
    </cfRule>
    <cfRule type="cellIs" dxfId="873" priority="864" stopIfTrue="1" operator="equal">
      <formula>"Pass"</formula>
    </cfRule>
  </conditionalFormatting>
  <conditionalFormatting sqref="T2660">
    <cfRule type="cellIs" dxfId="872" priority="861" stopIfTrue="1" operator="equal">
      <formula>"Fail"</formula>
    </cfRule>
    <cfRule type="cellIs" dxfId="871" priority="862" stopIfTrue="1" operator="equal">
      <formula>"Pass"</formula>
    </cfRule>
  </conditionalFormatting>
  <conditionalFormatting sqref="T2654">
    <cfRule type="cellIs" dxfId="870" priority="859" stopIfTrue="1" operator="equal">
      <formula>"Fail"</formula>
    </cfRule>
    <cfRule type="cellIs" dxfId="869" priority="860" stopIfTrue="1" operator="equal">
      <formula>"Pass"</formula>
    </cfRule>
  </conditionalFormatting>
  <conditionalFormatting sqref="T2654">
    <cfRule type="cellIs" dxfId="868" priority="857" stopIfTrue="1" operator="equal">
      <formula>"Fail"</formula>
    </cfRule>
    <cfRule type="cellIs" dxfId="867" priority="858" stopIfTrue="1" operator="equal">
      <formula>"Pass"</formula>
    </cfRule>
  </conditionalFormatting>
  <conditionalFormatting sqref="T2657">
    <cfRule type="cellIs" dxfId="866" priority="855" stopIfTrue="1" operator="equal">
      <formula>"Fail"</formula>
    </cfRule>
    <cfRule type="cellIs" dxfId="865" priority="856" stopIfTrue="1" operator="equal">
      <formula>"Pass"</formula>
    </cfRule>
  </conditionalFormatting>
  <conditionalFormatting sqref="T2657">
    <cfRule type="cellIs" dxfId="864" priority="853" stopIfTrue="1" operator="equal">
      <formula>"Fail"</formula>
    </cfRule>
    <cfRule type="cellIs" dxfId="863" priority="854" stopIfTrue="1" operator="equal">
      <formula>"Pass"</formula>
    </cfRule>
  </conditionalFormatting>
  <conditionalFormatting sqref="T2657">
    <cfRule type="cellIs" dxfId="862" priority="851" stopIfTrue="1" operator="equal">
      <formula>"Fail"</formula>
    </cfRule>
    <cfRule type="cellIs" dxfId="861" priority="852" stopIfTrue="1" operator="equal">
      <formula>"Pass"</formula>
    </cfRule>
  </conditionalFormatting>
  <conditionalFormatting sqref="T2660">
    <cfRule type="cellIs" dxfId="860" priority="849" stopIfTrue="1" operator="equal">
      <formula>"Fail"</formula>
    </cfRule>
    <cfRule type="cellIs" dxfId="859" priority="850" stopIfTrue="1" operator="equal">
      <formula>"Pass"</formula>
    </cfRule>
  </conditionalFormatting>
  <conditionalFormatting sqref="T2660">
    <cfRule type="cellIs" dxfId="858" priority="847" stopIfTrue="1" operator="equal">
      <formula>"Fail"</formula>
    </cfRule>
    <cfRule type="cellIs" dxfId="857" priority="848" stopIfTrue="1" operator="equal">
      <formula>"Pass"</formula>
    </cfRule>
  </conditionalFormatting>
  <conditionalFormatting sqref="T2660">
    <cfRule type="cellIs" dxfId="856" priority="845" stopIfTrue="1" operator="equal">
      <formula>"Fail"</formula>
    </cfRule>
    <cfRule type="cellIs" dxfId="855" priority="846" stopIfTrue="1" operator="equal">
      <formula>"Pass"</formula>
    </cfRule>
  </conditionalFormatting>
  <conditionalFormatting sqref="U2657">
    <cfRule type="cellIs" dxfId="854" priority="843" stopIfTrue="1" operator="equal">
      <formula>"Fail"</formula>
    </cfRule>
    <cfRule type="cellIs" dxfId="853" priority="844" stopIfTrue="1" operator="equal">
      <formula>"Pass"</formula>
    </cfRule>
  </conditionalFormatting>
  <conditionalFormatting sqref="U2660">
    <cfRule type="cellIs" dxfId="852" priority="841" stopIfTrue="1" operator="equal">
      <formula>"Fail"</formula>
    </cfRule>
    <cfRule type="cellIs" dxfId="851" priority="842" stopIfTrue="1" operator="equal">
      <formula>"Pass"</formula>
    </cfRule>
  </conditionalFormatting>
  <conditionalFormatting sqref="U2660">
    <cfRule type="cellIs" dxfId="850" priority="839" stopIfTrue="1" operator="equal">
      <formula>"Fail"</formula>
    </cfRule>
    <cfRule type="cellIs" dxfId="849" priority="840" stopIfTrue="1" operator="equal">
      <formula>"Pass"</formula>
    </cfRule>
  </conditionalFormatting>
  <conditionalFormatting sqref="U2660">
    <cfRule type="cellIs" dxfId="848" priority="837" stopIfTrue="1" operator="equal">
      <formula>"Fail"</formula>
    </cfRule>
    <cfRule type="cellIs" dxfId="847" priority="838" stopIfTrue="1" operator="equal">
      <formula>"Pass"</formula>
    </cfRule>
  </conditionalFormatting>
  <conditionalFormatting sqref="B2672:C2674 A2673:A2674 W2669 S2672:S2674 S2663:U2671 T2672:U2672">
    <cfRule type="cellIs" dxfId="846" priority="835" stopIfTrue="1" operator="equal">
      <formula>"Fail"</formula>
    </cfRule>
    <cfRule type="cellIs" dxfId="845" priority="836" stopIfTrue="1" operator="equal">
      <formula>"Pass"</formula>
    </cfRule>
  </conditionalFormatting>
  <conditionalFormatting sqref="T2672:U2672 S2672:S2674">
    <cfRule type="cellIs" dxfId="844" priority="833" stopIfTrue="1" operator="equal">
      <formula>"Fail"</formula>
    </cfRule>
    <cfRule type="cellIs" dxfId="843" priority="834" stopIfTrue="1" operator="equal">
      <formula>"Pass"</formula>
    </cfRule>
  </conditionalFormatting>
  <conditionalFormatting sqref="W2669 S2669:U2671">
    <cfRule type="cellIs" dxfId="842" priority="831" stopIfTrue="1" operator="equal">
      <formula>"Fail"</formula>
    </cfRule>
    <cfRule type="cellIs" dxfId="841" priority="832" stopIfTrue="1" operator="equal">
      <formula>"Pass"</formula>
    </cfRule>
  </conditionalFormatting>
  <conditionalFormatting sqref="S2663:U2668">
    <cfRule type="cellIs" dxfId="840" priority="829" stopIfTrue="1" operator="equal">
      <formula>"Fail"</formula>
    </cfRule>
    <cfRule type="cellIs" dxfId="839" priority="830" stopIfTrue="1" operator="equal">
      <formula>"Pass"</formula>
    </cfRule>
  </conditionalFormatting>
  <conditionalFormatting sqref="U2669">
    <cfRule type="cellIs" dxfId="838" priority="827" stopIfTrue="1" operator="equal">
      <formula>"Fail"</formula>
    </cfRule>
    <cfRule type="cellIs" dxfId="837" priority="828" stopIfTrue="1" operator="equal">
      <formula>"Pass"</formula>
    </cfRule>
  </conditionalFormatting>
  <conditionalFormatting sqref="U2672">
    <cfRule type="cellIs" dxfId="836" priority="825" stopIfTrue="1" operator="equal">
      <formula>"Fail"</formula>
    </cfRule>
    <cfRule type="cellIs" dxfId="835" priority="826" stopIfTrue="1" operator="equal">
      <formula>"Pass"</formula>
    </cfRule>
  </conditionalFormatting>
  <conditionalFormatting sqref="T2663">
    <cfRule type="cellIs" dxfId="834" priority="823" stopIfTrue="1" operator="equal">
      <formula>"Fail"</formula>
    </cfRule>
    <cfRule type="cellIs" dxfId="833" priority="824" stopIfTrue="1" operator="equal">
      <formula>"Pass"</formula>
    </cfRule>
  </conditionalFormatting>
  <conditionalFormatting sqref="T2663">
    <cfRule type="cellIs" dxfId="832" priority="821" stopIfTrue="1" operator="equal">
      <formula>"Fail"</formula>
    </cfRule>
    <cfRule type="cellIs" dxfId="831" priority="822" stopIfTrue="1" operator="equal">
      <formula>"Pass"</formula>
    </cfRule>
  </conditionalFormatting>
  <conditionalFormatting sqref="T2666">
    <cfRule type="cellIs" dxfId="830" priority="819" stopIfTrue="1" operator="equal">
      <formula>"Fail"</formula>
    </cfRule>
    <cfRule type="cellIs" dxfId="829" priority="820" stopIfTrue="1" operator="equal">
      <formula>"Pass"</formula>
    </cfRule>
  </conditionalFormatting>
  <conditionalFormatting sqref="T2666">
    <cfRule type="cellIs" dxfId="828" priority="817" stopIfTrue="1" operator="equal">
      <formula>"Fail"</formula>
    </cfRule>
    <cfRule type="cellIs" dxfId="827" priority="818" stopIfTrue="1" operator="equal">
      <formula>"Pass"</formula>
    </cfRule>
  </conditionalFormatting>
  <conditionalFormatting sqref="T2669">
    <cfRule type="cellIs" dxfId="826" priority="815" stopIfTrue="1" operator="equal">
      <formula>"Fail"</formula>
    </cfRule>
    <cfRule type="cellIs" dxfId="825" priority="816" stopIfTrue="1" operator="equal">
      <formula>"Pass"</formula>
    </cfRule>
  </conditionalFormatting>
  <conditionalFormatting sqref="T2669">
    <cfRule type="cellIs" dxfId="824" priority="813" stopIfTrue="1" operator="equal">
      <formula>"Fail"</formula>
    </cfRule>
    <cfRule type="cellIs" dxfId="823" priority="814" stopIfTrue="1" operator="equal">
      <formula>"Pass"</formula>
    </cfRule>
  </conditionalFormatting>
  <conditionalFormatting sqref="T2672">
    <cfRule type="cellIs" dxfId="822" priority="811" stopIfTrue="1" operator="equal">
      <formula>"Fail"</formula>
    </cfRule>
    <cfRule type="cellIs" dxfId="821" priority="812" stopIfTrue="1" operator="equal">
      <formula>"Pass"</formula>
    </cfRule>
  </conditionalFormatting>
  <conditionalFormatting sqref="T2672">
    <cfRule type="cellIs" dxfId="820" priority="809" stopIfTrue="1" operator="equal">
      <formula>"Fail"</formula>
    </cfRule>
    <cfRule type="cellIs" dxfId="819" priority="810" stopIfTrue="1" operator="equal">
      <formula>"Pass"</formula>
    </cfRule>
  </conditionalFormatting>
  <conditionalFormatting sqref="T2666">
    <cfRule type="cellIs" dxfId="818" priority="807" stopIfTrue="1" operator="equal">
      <formula>"Fail"</formula>
    </cfRule>
    <cfRule type="cellIs" dxfId="817" priority="808" stopIfTrue="1" operator="equal">
      <formula>"Pass"</formula>
    </cfRule>
  </conditionalFormatting>
  <conditionalFormatting sqref="T2666">
    <cfRule type="cellIs" dxfId="816" priority="805" stopIfTrue="1" operator="equal">
      <formula>"Fail"</formula>
    </cfRule>
    <cfRule type="cellIs" dxfId="815" priority="806" stopIfTrue="1" operator="equal">
      <formula>"Pass"</formula>
    </cfRule>
  </conditionalFormatting>
  <conditionalFormatting sqref="T2669">
    <cfRule type="cellIs" dxfId="814" priority="803" stopIfTrue="1" operator="equal">
      <formula>"Fail"</formula>
    </cfRule>
    <cfRule type="cellIs" dxfId="813" priority="804" stopIfTrue="1" operator="equal">
      <formula>"Pass"</formula>
    </cfRule>
  </conditionalFormatting>
  <conditionalFormatting sqref="T2669">
    <cfRule type="cellIs" dxfId="812" priority="801" stopIfTrue="1" operator="equal">
      <formula>"Fail"</formula>
    </cfRule>
    <cfRule type="cellIs" dxfId="811" priority="802" stopIfTrue="1" operator="equal">
      <formula>"Pass"</formula>
    </cfRule>
  </conditionalFormatting>
  <conditionalFormatting sqref="T2669">
    <cfRule type="cellIs" dxfId="810" priority="799" stopIfTrue="1" operator="equal">
      <formula>"Fail"</formula>
    </cfRule>
    <cfRule type="cellIs" dxfId="809" priority="800" stopIfTrue="1" operator="equal">
      <formula>"Pass"</formula>
    </cfRule>
  </conditionalFormatting>
  <conditionalFormatting sqref="T2672">
    <cfRule type="cellIs" dxfId="808" priority="797" stopIfTrue="1" operator="equal">
      <formula>"Fail"</formula>
    </cfRule>
    <cfRule type="cellIs" dxfId="807" priority="798" stopIfTrue="1" operator="equal">
      <formula>"Pass"</formula>
    </cfRule>
  </conditionalFormatting>
  <conditionalFormatting sqref="T2672">
    <cfRule type="cellIs" dxfId="806" priority="795" stopIfTrue="1" operator="equal">
      <formula>"Fail"</formula>
    </cfRule>
    <cfRule type="cellIs" dxfId="805" priority="796" stopIfTrue="1" operator="equal">
      <formula>"Pass"</formula>
    </cfRule>
  </conditionalFormatting>
  <conditionalFormatting sqref="T2672">
    <cfRule type="cellIs" dxfId="804" priority="793" stopIfTrue="1" operator="equal">
      <formula>"Fail"</formula>
    </cfRule>
    <cfRule type="cellIs" dxfId="803" priority="794" stopIfTrue="1" operator="equal">
      <formula>"Pass"</formula>
    </cfRule>
  </conditionalFormatting>
  <conditionalFormatting sqref="U2669">
    <cfRule type="cellIs" dxfId="802" priority="791" stopIfTrue="1" operator="equal">
      <formula>"Fail"</formula>
    </cfRule>
    <cfRule type="cellIs" dxfId="801" priority="792" stopIfTrue="1" operator="equal">
      <formula>"Pass"</formula>
    </cfRule>
  </conditionalFormatting>
  <conditionalFormatting sqref="U2672">
    <cfRule type="cellIs" dxfId="800" priority="789" stopIfTrue="1" operator="equal">
      <formula>"Fail"</formula>
    </cfRule>
    <cfRule type="cellIs" dxfId="799" priority="790" stopIfTrue="1" operator="equal">
      <formula>"Pass"</formula>
    </cfRule>
  </conditionalFormatting>
  <conditionalFormatting sqref="U2672">
    <cfRule type="cellIs" dxfId="798" priority="787" stopIfTrue="1" operator="equal">
      <formula>"Fail"</formula>
    </cfRule>
    <cfRule type="cellIs" dxfId="797" priority="788" stopIfTrue="1" operator="equal">
      <formula>"Pass"</formula>
    </cfRule>
  </conditionalFormatting>
  <conditionalFormatting sqref="U2672">
    <cfRule type="cellIs" dxfId="796" priority="785" stopIfTrue="1" operator="equal">
      <formula>"Fail"</formula>
    </cfRule>
    <cfRule type="cellIs" dxfId="795" priority="786" stopIfTrue="1" operator="equal">
      <formula>"Pass"</formula>
    </cfRule>
  </conditionalFormatting>
  <conditionalFormatting sqref="B2684:C2686 A2685:A2686 W2681 S2684:S2686 S2675:U2683 T2684:U2684">
    <cfRule type="cellIs" dxfId="794" priority="783" stopIfTrue="1" operator="equal">
      <formula>"Fail"</formula>
    </cfRule>
    <cfRule type="cellIs" dxfId="793" priority="784" stopIfTrue="1" operator="equal">
      <formula>"Pass"</formula>
    </cfRule>
  </conditionalFormatting>
  <conditionalFormatting sqref="T2684:U2684 S2684:S2686">
    <cfRule type="cellIs" dxfId="792" priority="781" stopIfTrue="1" operator="equal">
      <formula>"Fail"</formula>
    </cfRule>
    <cfRule type="cellIs" dxfId="791" priority="782" stopIfTrue="1" operator="equal">
      <formula>"Pass"</formula>
    </cfRule>
  </conditionalFormatting>
  <conditionalFormatting sqref="W2681 S2681:U2683">
    <cfRule type="cellIs" dxfId="790" priority="779" stopIfTrue="1" operator="equal">
      <formula>"Fail"</formula>
    </cfRule>
    <cfRule type="cellIs" dxfId="789" priority="780" stopIfTrue="1" operator="equal">
      <formula>"Pass"</formula>
    </cfRule>
  </conditionalFormatting>
  <conditionalFormatting sqref="S2675:U2680">
    <cfRule type="cellIs" dxfId="788" priority="777" stopIfTrue="1" operator="equal">
      <formula>"Fail"</formula>
    </cfRule>
    <cfRule type="cellIs" dxfId="787" priority="778" stopIfTrue="1" operator="equal">
      <formula>"Pass"</formula>
    </cfRule>
  </conditionalFormatting>
  <conditionalFormatting sqref="U2681">
    <cfRule type="cellIs" dxfId="786" priority="775" stopIfTrue="1" operator="equal">
      <formula>"Fail"</formula>
    </cfRule>
    <cfRule type="cellIs" dxfId="785" priority="776" stopIfTrue="1" operator="equal">
      <formula>"Pass"</formula>
    </cfRule>
  </conditionalFormatting>
  <conditionalFormatting sqref="U2684">
    <cfRule type="cellIs" dxfId="784" priority="773" stopIfTrue="1" operator="equal">
      <formula>"Fail"</formula>
    </cfRule>
    <cfRule type="cellIs" dxfId="783" priority="774" stopIfTrue="1" operator="equal">
      <formula>"Pass"</formula>
    </cfRule>
  </conditionalFormatting>
  <conditionalFormatting sqref="T2675">
    <cfRule type="cellIs" dxfId="782" priority="771" stopIfTrue="1" operator="equal">
      <formula>"Fail"</formula>
    </cfRule>
    <cfRule type="cellIs" dxfId="781" priority="772" stopIfTrue="1" operator="equal">
      <formula>"Pass"</formula>
    </cfRule>
  </conditionalFormatting>
  <conditionalFormatting sqref="T2675">
    <cfRule type="cellIs" dxfId="780" priority="769" stopIfTrue="1" operator="equal">
      <formula>"Fail"</formula>
    </cfRule>
    <cfRule type="cellIs" dxfId="779" priority="770" stopIfTrue="1" operator="equal">
      <formula>"Pass"</formula>
    </cfRule>
  </conditionalFormatting>
  <conditionalFormatting sqref="T2678">
    <cfRule type="cellIs" dxfId="778" priority="767" stopIfTrue="1" operator="equal">
      <formula>"Fail"</formula>
    </cfRule>
    <cfRule type="cellIs" dxfId="777" priority="768" stopIfTrue="1" operator="equal">
      <formula>"Pass"</formula>
    </cfRule>
  </conditionalFormatting>
  <conditionalFormatting sqref="T2678">
    <cfRule type="cellIs" dxfId="776" priority="765" stopIfTrue="1" operator="equal">
      <formula>"Fail"</formula>
    </cfRule>
    <cfRule type="cellIs" dxfId="775" priority="766" stopIfTrue="1" operator="equal">
      <formula>"Pass"</formula>
    </cfRule>
  </conditionalFormatting>
  <conditionalFormatting sqref="T2681">
    <cfRule type="cellIs" dxfId="774" priority="763" stopIfTrue="1" operator="equal">
      <formula>"Fail"</formula>
    </cfRule>
    <cfRule type="cellIs" dxfId="773" priority="764" stopIfTrue="1" operator="equal">
      <formula>"Pass"</formula>
    </cfRule>
  </conditionalFormatting>
  <conditionalFormatting sqref="T2681">
    <cfRule type="cellIs" dxfId="772" priority="761" stopIfTrue="1" operator="equal">
      <formula>"Fail"</formula>
    </cfRule>
    <cfRule type="cellIs" dxfId="771" priority="762" stopIfTrue="1" operator="equal">
      <formula>"Pass"</formula>
    </cfRule>
  </conditionalFormatting>
  <conditionalFormatting sqref="T2684">
    <cfRule type="cellIs" dxfId="770" priority="759" stopIfTrue="1" operator="equal">
      <formula>"Fail"</formula>
    </cfRule>
    <cfRule type="cellIs" dxfId="769" priority="760" stopIfTrue="1" operator="equal">
      <formula>"Pass"</formula>
    </cfRule>
  </conditionalFormatting>
  <conditionalFormatting sqref="T2684">
    <cfRule type="cellIs" dxfId="768" priority="757" stopIfTrue="1" operator="equal">
      <formula>"Fail"</formula>
    </cfRule>
    <cfRule type="cellIs" dxfId="767" priority="758" stopIfTrue="1" operator="equal">
      <formula>"Pass"</formula>
    </cfRule>
  </conditionalFormatting>
  <conditionalFormatting sqref="T2678">
    <cfRule type="cellIs" dxfId="766" priority="755" stopIfTrue="1" operator="equal">
      <formula>"Fail"</formula>
    </cfRule>
    <cfRule type="cellIs" dxfId="765" priority="756" stopIfTrue="1" operator="equal">
      <formula>"Pass"</formula>
    </cfRule>
  </conditionalFormatting>
  <conditionalFormatting sqref="T2678">
    <cfRule type="cellIs" dxfId="764" priority="753" stopIfTrue="1" operator="equal">
      <formula>"Fail"</formula>
    </cfRule>
    <cfRule type="cellIs" dxfId="763" priority="754" stopIfTrue="1" operator="equal">
      <formula>"Pass"</formula>
    </cfRule>
  </conditionalFormatting>
  <conditionalFormatting sqref="T2681">
    <cfRule type="cellIs" dxfId="762" priority="751" stopIfTrue="1" operator="equal">
      <formula>"Fail"</formula>
    </cfRule>
    <cfRule type="cellIs" dxfId="761" priority="752" stopIfTrue="1" operator="equal">
      <formula>"Pass"</formula>
    </cfRule>
  </conditionalFormatting>
  <conditionalFormatting sqref="T2681">
    <cfRule type="cellIs" dxfId="760" priority="749" stopIfTrue="1" operator="equal">
      <formula>"Fail"</formula>
    </cfRule>
    <cfRule type="cellIs" dxfId="759" priority="750" stopIfTrue="1" operator="equal">
      <formula>"Pass"</formula>
    </cfRule>
  </conditionalFormatting>
  <conditionalFormatting sqref="T2681">
    <cfRule type="cellIs" dxfId="758" priority="747" stopIfTrue="1" operator="equal">
      <formula>"Fail"</formula>
    </cfRule>
    <cfRule type="cellIs" dxfId="757" priority="748" stopIfTrue="1" operator="equal">
      <formula>"Pass"</formula>
    </cfRule>
  </conditionalFormatting>
  <conditionalFormatting sqref="T2684">
    <cfRule type="cellIs" dxfId="756" priority="745" stopIfTrue="1" operator="equal">
      <formula>"Fail"</formula>
    </cfRule>
    <cfRule type="cellIs" dxfId="755" priority="746" stopIfTrue="1" operator="equal">
      <formula>"Pass"</formula>
    </cfRule>
  </conditionalFormatting>
  <conditionalFormatting sqref="T2684">
    <cfRule type="cellIs" dxfId="754" priority="743" stopIfTrue="1" operator="equal">
      <formula>"Fail"</formula>
    </cfRule>
    <cfRule type="cellIs" dxfId="753" priority="744" stopIfTrue="1" operator="equal">
      <formula>"Pass"</formula>
    </cfRule>
  </conditionalFormatting>
  <conditionalFormatting sqref="T2684">
    <cfRule type="cellIs" dxfId="752" priority="741" stopIfTrue="1" operator="equal">
      <formula>"Fail"</formula>
    </cfRule>
    <cfRule type="cellIs" dxfId="751" priority="742" stopIfTrue="1" operator="equal">
      <formula>"Pass"</formula>
    </cfRule>
  </conditionalFormatting>
  <conditionalFormatting sqref="U2681">
    <cfRule type="cellIs" dxfId="750" priority="739" stopIfTrue="1" operator="equal">
      <formula>"Fail"</formula>
    </cfRule>
    <cfRule type="cellIs" dxfId="749" priority="740" stopIfTrue="1" operator="equal">
      <formula>"Pass"</formula>
    </cfRule>
  </conditionalFormatting>
  <conditionalFormatting sqref="U2684">
    <cfRule type="cellIs" dxfId="748" priority="737" stopIfTrue="1" operator="equal">
      <formula>"Fail"</formula>
    </cfRule>
    <cfRule type="cellIs" dxfId="747" priority="738" stopIfTrue="1" operator="equal">
      <formula>"Pass"</formula>
    </cfRule>
  </conditionalFormatting>
  <conditionalFormatting sqref="U2684">
    <cfRule type="cellIs" dxfId="746" priority="735" stopIfTrue="1" operator="equal">
      <formula>"Fail"</formula>
    </cfRule>
    <cfRule type="cellIs" dxfId="745" priority="736" stopIfTrue="1" operator="equal">
      <formula>"Pass"</formula>
    </cfRule>
  </conditionalFormatting>
  <conditionalFormatting sqref="U2684">
    <cfRule type="cellIs" dxfId="744" priority="733" stopIfTrue="1" operator="equal">
      <formula>"Fail"</formula>
    </cfRule>
    <cfRule type="cellIs" dxfId="743" priority="734" stopIfTrue="1" operator="equal">
      <formula>"Pass"</formula>
    </cfRule>
  </conditionalFormatting>
  <conditionalFormatting sqref="U2669">
    <cfRule type="cellIs" dxfId="742" priority="731" stopIfTrue="1" operator="equal">
      <formula>"Fail"</formula>
    </cfRule>
    <cfRule type="cellIs" dxfId="741" priority="732" stopIfTrue="1" operator="equal">
      <formula>"Pass"</formula>
    </cfRule>
  </conditionalFormatting>
  <conditionalFormatting sqref="U2672">
    <cfRule type="cellIs" dxfId="740" priority="729" stopIfTrue="1" operator="equal">
      <formula>"Fail"</formula>
    </cfRule>
    <cfRule type="cellIs" dxfId="739" priority="730" stopIfTrue="1" operator="equal">
      <formula>"Pass"</formula>
    </cfRule>
  </conditionalFormatting>
  <conditionalFormatting sqref="B2696:C2698 A2697:A2698 W2693 S2696:S2698 S2687:U2695 T2696:U2696">
    <cfRule type="cellIs" dxfId="738" priority="727" stopIfTrue="1" operator="equal">
      <formula>"Fail"</formula>
    </cfRule>
    <cfRule type="cellIs" dxfId="737" priority="728" stopIfTrue="1" operator="equal">
      <formula>"Pass"</formula>
    </cfRule>
  </conditionalFormatting>
  <conditionalFormatting sqref="T2696:U2696 S2696:S2698">
    <cfRule type="cellIs" dxfId="736" priority="725" stopIfTrue="1" operator="equal">
      <formula>"Fail"</formula>
    </cfRule>
    <cfRule type="cellIs" dxfId="735" priority="726" stopIfTrue="1" operator="equal">
      <formula>"Pass"</formula>
    </cfRule>
  </conditionalFormatting>
  <conditionalFormatting sqref="W2693 S2693:U2695">
    <cfRule type="cellIs" dxfId="734" priority="723" stopIfTrue="1" operator="equal">
      <formula>"Fail"</formula>
    </cfRule>
    <cfRule type="cellIs" dxfId="733" priority="724" stopIfTrue="1" operator="equal">
      <formula>"Pass"</formula>
    </cfRule>
  </conditionalFormatting>
  <conditionalFormatting sqref="S2687:U2692">
    <cfRule type="cellIs" dxfId="732" priority="721" stopIfTrue="1" operator="equal">
      <formula>"Fail"</formula>
    </cfRule>
    <cfRule type="cellIs" dxfId="731" priority="722" stopIfTrue="1" operator="equal">
      <formula>"Pass"</formula>
    </cfRule>
  </conditionalFormatting>
  <conditionalFormatting sqref="U2693">
    <cfRule type="cellIs" dxfId="730" priority="719" stopIfTrue="1" operator="equal">
      <formula>"Fail"</formula>
    </cfRule>
    <cfRule type="cellIs" dxfId="729" priority="720" stopIfTrue="1" operator="equal">
      <formula>"Pass"</formula>
    </cfRule>
  </conditionalFormatting>
  <conditionalFormatting sqref="U2696">
    <cfRule type="cellIs" dxfId="728" priority="717" stopIfTrue="1" operator="equal">
      <formula>"Fail"</formula>
    </cfRule>
    <cfRule type="cellIs" dxfId="727" priority="718" stopIfTrue="1" operator="equal">
      <formula>"Pass"</formula>
    </cfRule>
  </conditionalFormatting>
  <conditionalFormatting sqref="T2687">
    <cfRule type="cellIs" dxfId="726" priority="715" stopIfTrue="1" operator="equal">
      <formula>"Fail"</formula>
    </cfRule>
    <cfRule type="cellIs" dxfId="725" priority="716" stopIfTrue="1" operator="equal">
      <formula>"Pass"</formula>
    </cfRule>
  </conditionalFormatting>
  <conditionalFormatting sqref="T2687">
    <cfRule type="cellIs" dxfId="724" priority="713" stopIfTrue="1" operator="equal">
      <formula>"Fail"</formula>
    </cfRule>
    <cfRule type="cellIs" dxfId="723" priority="714" stopIfTrue="1" operator="equal">
      <formula>"Pass"</formula>
    </cfRule>
  </conditionalFormatting>
  <conditionalFormatting sqref="T2690">
    <cfRule type="cellIs" dxfId="722" priority="711" stopIfTrue="1" operator="equal">
      <formula>"Fail"</formula>
    </cfRule>
    <cfRule type="cellIs" dxfId="721" priority="712" stopIfTrue="1" operator="equal">
      <formula>"Pass"</formula>
    </cfRule>
  </conditionalFormatting>
  <conditionalFormatting sqref="T2690">
    <cfRule type="cellIs" dxfId="720" priority="709" stopIfTrue="1" operator="equal">
      <formula>"Fail"</formula>
    </cfRule>
    <cfRule type="cellIs" dxfId="719" priority="710" stopIfTrue="1" operator="equal">
      <formula>"Pass"</formula>
    </cfRule>
  </conditionalFormatting>
  <conditionalFormatting sqref="T2693">
    <cfRule type="cellIs" dxfId="718" priority="707" stopIfTrue="1" operator="equal">
      <formula>"Fail"</formula>
    </cfRule>
    <cfRule type="cellIs" dxfId="717" priority="708" stopIfTrue="1" operator="equal">
      <formula>"Pass"</formula>
    </cfRule>
  </conditionalFormatting>
  <conditionalFormatting sqref="T2693">
    <cfRule type="cellIs" dxfId="716" priority="705" stopIfTrue="1" operator="equal">
      <formula>"Fail"</formula>
    </cfRule>
    <cfRule type="cellIs" dxfId="715" priority="706" stopIfTrue="1" operator="equal">
      <formula>"Pass"</formula>
    </cfRule>
  </conditionalFormatting>
  <conditionalFormatting sqref="T2696">
    <cfRule type="cellIs" dxfId="714" priority="703" stopIfTrue="1" operator="equal">
      <formula>"Fail"</formula>
    </cfRule>
    <cfRule type="cellIs" dxfId="713" priority="704" stopIfTrue="1" operator="equal">
      <formula>"Pass"</formula>
    </cfRule>
  </conditionalFormatting>
  <conditionalFormatting sqref="T2696">
    <cfRule type="cellIs" dxfId="712" priority="701" stopIfTrue="1" operator="equal">
      <formula>"Fail"</formula>
    </cfRule>
    <cfRule type="cellIs" dxfId="711" priority="702" stopIfTrue="1" operator="equal">
      <formula>"Pass"</formula>
    </cfRule>
  </conditionalFormatting>
  <conditionalFormatting sqref="T2690">
    <cfRule type="cellIs" dxfId="710" priority="699" stopIfTrue="1" operator="equal">
      <formula>"Fail"</formula>
    </cfRule>
    <cfRule type="cellIs" dxfId="709" priority="700" stopIfTrue="1" operator="equal">
      <formula>"Pass"</formula>
    </cfRule>
  </conditionalFormatting>
  <conditionalFormatting sqref="T2690">
    <cfRule type="cellIs" dxfId="708" priority="697" stopIfTrue="1" operator="equal">
      <formula>"Fail"</formula>
    </cfRule>
    <cfRule type="cellIs" dxfId="707" priority="698" stopIfTrue="1" operator="equal">
      <formula>"Pass"</formula>
    </cfRule>
  </conditionalFormatting>
  <conditionalFormatting sqref="T2693">
    <cfRule type="cellIs" dxfId="706" priority="695" stopIfTrue="1" operator="equal">
      <formula>"Fail"</formula>
    </cfRule>
    <cfRule type="cellIs" dxfId="705" priority="696" stopIfTrue="1" operator="equal">
      <formula>"Pass"</formula>
    </cfRule>
  </conditionalFormatting>
  <conditionalFormatting sqref="T2693">
    <cfRule type="cellIs" dxfId="704" priority="693" stopIfTrue="1" operator="equal">
      <formula>"Fail"</formula>
    </cfRule>
    <cfRule type="cellIs" dxfId="703" priority="694" stopIfTrue="1" operator="equal">
      <formula>"Pass"</formula>
    </cfRule>
  </conditionalFormatting>
  <conditionalFormatting sqref="T2693">
    <cfRule type="cellIs" dxfId="702" priority="691" stopIfTrue="1" operator="equal">
      <formula>"Fail"</formula>
    </cfRule>
    <cfRule type="cellIs" dxfId="701" priority="692" stopIfTrue="1" operator="equal">
      <formula>"Pass"</formula>
    </cfRule>
  </conditionalFormatting>
  <conditionalFormatting sqref="T2696">
    <cfRule type="cellIs" dxfId="700" priority="689" stopIfTrue="1" operator="equal">
      <formula>"Fail"</formula>
    </cfRule>
    <cfRule type="cellIs" dxfId="699" priority="690" stopIfTrue="1" operator="equal">
      <formula>"Pass"</formula>
    </cfRule>
  </conditionalFormatting>
  <conditionalFormatting sqref="T2696">
    <cfRule type="cellIs" dxfId="698" priority="687" stopIfTrue="1" operator="equal">
      <formula>"Fail"</formula>
    </cfRule>
    <cfRule type="cellIs" dxfId="697" priority="688" stopIfTrue="1" operator="equal">
      <formula>"Pass"</formula>
    </cfRule>
  </conditionalFormatting>
  <conditionalFormatting sqref="T2696">
    <cfRule type="cellIs" dxfId="696" priority="685" stopIfTrue="1" operator="equal">
      <formula>"Fail"</formula>
    </cfRule>
    <cfRule type="cellIs" dxfId="695" priority="686" stopIfTrue="1" operator="equal">
      <formula>"Pass"</formula>
    </cfRule>
  </conditionalFormatting>
  <conditionalFormatting sqref="U2693">
    <cfRule type="cellIs" dxfId="694" priority="683" stopIfTrue="1" operator="equal">
      <formula>"Fail"</formula>
    </cfRule>
    <cfRule type="cellIs" dxfId="693" priority="684" stopIfTrue="1" operator="equal">
      <formula>"Pass"</formula>
    </cfRule>
  </conditionalFormatting>
  <conditionalFormatting sqref="U2696">
    <cfRule type="cellIs" dxfId="692" priority="681" stopIfTrue="1" operator="equal">
      <formula>"Fail"</formula>
    </cfRule>
    <cfRule type="cellIs" dxfId="691" priority="682" stopIfTrue="1" operator="equal">
      <formula>"Pass"</formula>
    </cfRule>
  </conditionalFormatting>
  <conditionalFormatting sqref="U2696">
    <cfRule type="cellIs" dxfId="690" priority="679" stopIfTrue="1" operator="equal">
      <formula>"Fail"</formula>
    </cfRule>
    <cfRule type="cellIs" dxfId="689" priority="680" stopIfTrue="1" operator="equal">
      <formula>"Pass"</formula>
    </cfRule>
  </conditionalFormatting>
  <conditionalFormatting sqref="U2696">
    <cfRule type="cellIs" dxfId="688" priority="677" stopIfTrue="1" operator="equal">
      <formula>"Fail"</formula>
    </cfRule>
    <cfRule type="cellIs" dxfId="687" priority="678" stopIfTrue="1" operator="equal">
      <formula>"Pass"</formula>
    </cfRule>
  </conditionalFormatting>
  <conditionalFormatting sqref="B2708:C2710 A2709:A2710 W2705 S2708:S2710 S2699:U2707 T2708:U2708">
    <cfRule type="cellIs" dxfId="686" priority="675" stopIfTrue="1" operator="equal">
      <formula>"Fail"</formula>
    </cfRule>
    <cfRule type="cellIs" dxfId="685" priority="676" stopIfTrue="1" operator="equal">
      <formula>"Pass"</formula>
    </cfRule>
  </conditionalFormatting>
  <conditionalFormatting sqref="T2708:U2708 S2708:S2710">
    <cfRule type="cellIs" dxfId="684" priority="673" stopIfTrue="1" operator="equal">
      <formula>"Fail"</formula>
    </cfRule>
    <cfRule type="cellIs" dxfId="683" priority="674" stopIfTrue="1" operator="equal">
      <formula>"Pass"</formula>
    </cfRule>
  </conditionalFormatting>
  <conditionalFormatting sqref="W2705 S2705:U2707">
    <cfRule type="cellIs" dxfId="682" priority="671" stopIfTrue="1" operator="equal">
      <formula>"Fail"</formula>
    </cfRule>
    <cfRule type="cellIs" dxfId="681" priority="672" stopIfTrue="1" operator="equal">
      <formula>"Pass"</formula>
    </cfRule>
  </conditionalFormatting>
  <conditionalFormatting sqref="S2699:U2704 S2687 S2675 S2663 S2651 S2639 S2627 S2615 S2603 S2588 S2576 S2564 S2552 S2540 S2528 S2516 S2504">
    <cfRule type="cellIs" dxfId="680" priority="669" stopIfTrue="1" operator="equal">
      <formula>"Fail"</formula>
    </cfRule>
    <cfRule type="cellIs" dxfId="679" priority="670" stopIfTrue="1" operator="equal">
      <formula>"Pass"</formula>
    </cfRule>
  </conditionalFormatting>
  <conditionalFormatting sqref="U2705">
    <cfRule type="cellIs" dxfId="678" priority="667" stopIfTrue="1" operator="equal">
      <formula>"Fail"</formula>
    </cfRule>
    <cfRule type="cellIs" dxfId="677" priority="668" stopIfTrue="1" operator="equal">
      <formula>"Pass"</formula>
    </cfRule>
  </conditionalFormatting>
  <conditionalFormatting sqref="U2708">
    <cfRule type="cellIs" dxfId="676" priority="665" stopIfTrue="1" operator="equal">
      <formula>"Fail"</formula>
    </cfRule>
    <cfRule type="cellIs" dxfId="675" priority="666" stopIfTrue="1" operator="equal">
      <formula>"Pass"</formula>
    </cfRule>
  </conditionalFormatting>
  <conditionalFormatting sqref="T2699">
    <cfRule type="cellIs" dxfId="674" priority="663" stopIfTrue="1" operator="equal">
      <formula>"Fail"</formula>
    </cfRule>
    <cfRule type="cellIs" dxfId="673" priority="664" stopIfTrue="1" operator="equal">
      <formula>"Pass"</formula>
    </cfRule>
  </conditionalFormatting>
  <conditionalFormatting sqref="T2699">
    <cfRule type="cellIs" dxfId="672" priority="661" stopIfTrue="1" operator="equal">
      <formula>"Fail"</formula>
    </cfRule>
    <cfRule type="cellIs" dxfId="671" priority="662" stopIfTrue="1" operator="equal">
      <formula>"Pass"</formula>
    </cfRule>
  </conditionalFormatting>
  <conditionalFormatting sqref="T2702">
    <cfRule type="cellIs" dxfId="670" priority="659" stopIfTrue="1" operator="equal">
      <formula>"Fail"</formula>
    </cfRule>
    <cfRule type="cellIs" dxfId="669" priority="660" stopIfTrue="1" operator="equal">
      <formula>"Pass"</formula>
    </cfRule>
  </conditionalFormatting>
  <conditionalFormatting sqref="T2702">
    <cfRule type="cellIs" dxfId="668" priority="657" stopIfTrue="1" operator="equal">
      <formula>"Fail"</formula>
    </cfRule>
    <cfRule type="cellIs" dxfId="667" priority="658" stopIfTrue="1" operator="equal">
      <formula>"Pass"</formula>
    </cfRule>
  </conditionalFormatting>
  <conditionalFormatting sqref="T2705">
    <cfRule type="cellIs" dxfId="666" priority="655" stopIfTrue="1" operator="equal">
      <formula>"Fail"</formula>
    </cfRule>
    <cfRule type="cellIs" dxfId="665" priority="656" stopIfTrue="1" operator="equal">
      <formula>"Pass"</formula>
    </cfRule>
  </conditionalFormatting>
  <conditionalFormatting sqref="T2705">
    <cfRule type="cellIs" dxfId="664" priority="653" stopIfTrue="1" operator="equal">
      <formula>"Fail"</formula>
    </cfRule>
    <cfRule type="cellIs" dxfId="663" priority="654" stopIfTrue="1" operator="equal">
      <formula>"Pass"</formula>
    </cfRule>
  </conditionalFormatting>
  <conditionalFormatting sqref="T2708">
    <cfRule type="cellIs" dxfId="662" priority="651" stopIfTrue="1" operator="equal">
      <formula>"Fail"</formula>
    </cfRule>
    <cfRule type="cellIs" dxfId="661" priority="652" stopIfTrue="1" operator="equal">
      <formula>"Pass"</formula>
    </cfRule>
  </conditionalFormatting>
  <conditionalFormatting sqref="T2708">
    <cfRule type="cellIs" dxfId="660" priority="649" stopIfTrue="1" operator="equal">
      <formula>"Fail"</formula>
    </cfRule>
    <cfRule type="cellIs" dxfId="659" priority="650" stopIfTrue="1" operator="equal">
      <formula>"Pass"</formula>
    </cfRule>
  </conditionalFormatting>
  <conditionalFormatting sqref="T2702">
    <cfRule type="cellIs" dxfId="658" priority="647" stopIfTrue="1" operator="equal">
      <formula>"Fail"</formula>
    </cfRule>
    <cfRule type="cellIs" dxfId="657" priority="648" stopIfTrue="1" operator="equal">
      <formula>"Pass"</formula>
    </cfRule>
  </conditionalFormatting>
  <conditionalFormatting sqref="T2702">
    <cfRule type="cellIs" dxfId="656" priority="645" stopIfTrue="1" operator="equal">
      <formula>"Fail"</formula>
    </cfRule>
    <cfRule type="cellIs" dxfId="655" priority="646" stopIfTrue="1" operator="equal">
      <formula>"Pass"</formula>
    </cfRule>
  </conditionalFormatting>
  <conditionalFormatting sqref="T2705">
    <cfRule type="cellIs" dxfId="654" priority="643" stopIfTrue="1" operator="equal">
      <formula>"Fail"</formula>
    </cfRule>
    <cfRule type="cellIs" dxfId="653" priority="644" stopIfTrue="1" operator="equal">
      <formula>"Pass"</formula>
    </cfRule>
  </conditionalFormatting>
  <conditionalFormatting sqref="T2705">
    <cfRule type="cellIs" dxfId="652" priority="641" stopIfTrue="1" operator="equal">
      <formula>"Fail"</formula>
    </cfRule>
    <cfRule type="cellIs" dxfId="651" priority="642" stopIfTrue="1" operator="equal">
      <formula>"Pass"</formula>
    </cfRule>
  </conditionalFormatting>
  <conditionalFormatting sqref="T2705">
    <cfRule type="cellIs" dxfId="650" priority="639" stopIfTrue="1" operator="equal">
      <formula>"Fail"</formula>
    </cfRule>
    <cfRule type="cellIs" dxfId="649" priority="640" stopIfTrue="1" operator="equal">
      <formula>"Pass"</formula>
    </cfRule>
  </conditionalFormatting>
  <conditionalFormatting sqref="T2708">
    <cfRule type="cellIs" dxfId="648" priority="637" stopIfTrue="1" operator="equal">
      <formula>"Fail"</formula>
    </cfRule>
    <cfRule type="cellIs" dxfId="647" priority="638" stopIfTrue="1" operator="equal">
      <formula>"Pass"</formula>
    </cfRule>
  </conditionalFormatting>
  <conditionalFormatting sqref="T2708">
    <cfRule type="cellIs" dxfId="646" priority="635" stopIfTrue="1" operator="equal">
      <formula>"Fail"</formula>
    </cfRule>
    <cfRule type="cellIs" dxfId="645" priority="636" stopIfTrue="1" operator="equal">
      <formula>"Pass"</formula>
    </cfRule>
  </conditionalFormatting>
  <conditionalFormatting sqref="T2708">
    <cfRule type="cellIs" dxfId="644" priority="633" stopIfTrue="1" operator="equal">
      <formula>"Fail"</formula>
    </cfRule>
    <cfRule type="cellIs" dxfId="643" priority="634" stopIfTrue="1" operator="equal">
      <formula>"Pass"</formula>
    </cfRule>
  </conditionalFormatting>
  <conditionalFormatting sqref="U2705">
    <cfRule type="cellIs" dxfId="642" priority="631" stopIfTrue="1" operator="equal">
      <formula>"Fail"</formula>
    </cfRule>
    <cfRule type="cellIs" dxfId="641" priority="632" stopIfTrue="1" operator="equal">
      <formula>"Pass"</formula>
    </cfRule>
  </conditionalFormatting>
  <conditionalFormatting sqref="U2708">
    <cfRule type="cellIs" dxfId="640" priority="629" stopIfTrue="1" operator="equal">
      <formula>"Fail"</formula>
    </cfRule>
    <cfRule type="cellIs" dxfId="639" priority="630" stopIfTrue="1" operator="equal">
      <formula>"Pass"</formula>
    </cfRule>
  </conditionalFormatting>
  <conditionalFormatting sqref="U2708">
    <cfRule type="cellIs" dxfId="638" priority="627" stopIfTrue="1" operator="equal">
      <formula>"Fail"</formula>
    </cfRule>
    <cfRule type="cellIs" dxfId="637" priority="628" stopIfTrue="1" operator="equal">
      <formula>"Pass"</formula>
    </cfRule>
  </conditionalFormatting>
  <conditionalFormatting sqref="U2708">
    <cfRule type="cellIs" dxfId="636" priority="625" stopIfTrue="1" operator="equal">
      <formula>"Fail"</formula>
    </cfRule>
    <cfRule type="cellIs" dxfId="635" priority="626" stopIfTrue="1" operator="equal">
      <formula>"Pass"</formula>
    </cfRule>
  </conditionalFormatting>
  <conditionalFormatting sqref="U2705">
    <cfRule type="cellIs" dxfId="634" priority="623" stopIfTrue="1" operator="equal">
      <formula>"Fail"</formula>
    </cfRule>
    <cfRule type="cellIs" dxfId="633" priority="624" stopIfTrue="1" operator="equal">
      <formula>"Pass"</formula>
    </cfRule>
  </conditionalFormatting>
  <conditionalFormatting sqref="U2708">
    <cfRule type="cellIs" dxfId="632" priority="621" stopIfTrue="1" operator="equal">
      <formula>"Fail"</formula>
    </cfRule>
    <cfRule type="cellIs" dxfId="631" priority="622" stopIfTrue="1" operator="equal">
      <formula>"Pass"</formula>
    </cfRule>
  </conditionalFormatting>
  <conditionalFormatting sqref="B2720:C2722 A2721:A2722 W2717 S2720:S2722 S2711:U2719 T2720:U2720">
    <cfRule type="cellIs" dxfId="630" priority="619" stopIfTrue="1" operator="equal">
      <formula>"Fail"</formula>
    </cfRule>
    <cfRule type="cellIs" dxfId="629" priority="620" stopIfTrue="1" operator="equal">
      <formula>"Pass"</formula>
    </cfRule>
  </conditionalFormatting>
  <conditionalFormatting sqref="T2720:U2720 S2720:S2722">
    <cfRule type="cellIs" dxfId="628" priority="617" stopIfTrue="1" operator="equal">
      <formula>"Fail"</formula>
    </cfRule>
    <cfRule type="cellIs" dxfId="627" priority="618" stopIfTrue="1" operator="equal">
      <formula>"Pass"</formula>
    </cfRule>
  </conditionalFormatting>
  <conditionalFormatting sqref="W2717 S2717:U2719">
    <cfRule type="cellIs" dxfId="626" priority="615" stopIfTrue="1" operator="equal">
      <formula>"Fail"</formula>
    </cfRule>
    <cfRule type="cellIs" dxfId="625" priority="616" stopIfTrue="1" operator="equal">
      <formula>"Pass"</formula>
    </cfRule>
  </conditionalFormatting>
  <conditionalFormatting sqref="S2711:U2716">
    <cfRule type="cellIs" dxfId="624" priority="613" stopIfTrue="1" operator="equal">
      <formula>"Fail"</formula>
    </cfRule>
    <cfRule type="cellIs" dxfId="623" priority="614" stopIfTrue="1" operator="equal">
      <formula>"Pass"</formula>
    </cfRule>
  </conditionalFormatting>
  <conditionalFormatting sqref="U2717">
    <cfRule type="cellIs" dxfId="622" priority="611" stopIfTrue="1" operator="equal">
      <formula>"Fail"</formula>
    </cfRule>
    <cfRule type="cellIs" dxfId="621" priority="612" stopIfTrue="1" operator="equal">
      <formula>"Pass"</formula>
    </cfRule>
  </conditionalFormatting>
  <conditionalFormatting sqref="U2720">
    <cfRule type="cellIs" dxfId="620" priority="609" stopIfTrue="1" operator="equal">
      <formula>"Fail"</formula>
    </cfRule>
    <cfRule type="cellIs" dxfId="619" priority="610" stopIfTrue="1" operator="equal">
      <formula>"Pass"</formula>
    </cfRule>
  </conditionalFormatting>
  <conditionalFormatting sqref="T2711">
    <cfRule type="cellIs" dxfId="618" priority="607" stopIfTrue="1" operator="equal">
      <formula>"Fail"</formula>
    </cfRule>
    <cfRule type="cellIs" dxfId="617" priority="608" stopIfTrue="1" operator="equal">
      <formula>"Pass"</formula>
    </cfRule>
  </conditionalFormatting>
  <conditionalFormatting sqref="T2711">
    <cfRule type="cellIs" dxfId="616" priority="605" stopIfTrue="1" operator="equal">
      <formula>"Fail"</formula>
    </cfRule>
    <cfRule type="cellIs" dxfId="615" priority="606" stopIfTrue="1" operator="equal">
      <formula>"Pass"</formula>
    </cfRule>
  </conditionalFormatting>
  <conditionalFormatting sqref="T2714">
    <cfRule type="cellIs" dxfId="614" priority="603" stopIfTrue="1" operator="equal">
      <formula>"Fail"</formula>
    </cfRule>
    <cfRule type="cellIs" dxfId="613" priority="604" stopIfTrue="1" operator="equal">
      <formula>"Pass"</formula>
    </cfRule>
  </conditionalFormatting>
  <conditionalFormatting sqref="T2714">
    <cfRule type="cellIs" dxfId="612" priority="601" stopIfTrue="1" operator="equal">
      <formula>"Fail"</formula>
    </cfRule>
    <cfRule type="cellIs" dxfId="611" priority="602" stopIfTrue="1" operator="equal">
      <formula>"Pass"</formula>
    </cfRule>
  </conditionalFormatting>
  <conditionalFormatting sqref="T2717">
    <cfRule type="cellIs" dxfId="610" priority="599" stopIfTrue="1" operator="equal">
      <formula>"Fail"</formula>
    </cfRule>
    <cfRule type="cellIs" dxfId="609" priority="600" stopIfTrue="1" operator="equal">
      <formula>"Pass"</formula>
    </cfRule>
  </conditionalFormatting>
  <conditionalFormatting sqref="T2717">
    <cfRule type="cellIs" dxfId="608" priority="597" stopIfTrue="1" operator="equal">
      <formula>"Fail"</formula>
    </cfRule>
    <cfRule type="cellIs" dxfId="607" priority="598" stopIfTrue="1" operator="equal">
      <formula>"Pass"</formula>
    </cfRule>
  </conditionalFormatting>
  <conditionalFormatting sqref="T2720">
    <cfRule type="cellIs" dxfId="606" priority="595" stopIfTrue="1" operator="equal">
      <formula>"Fail"</formula>
    </cfRule>
    <cfRule type="cellIs" dxfId="605" priority="596" stopIfTrue="1" operator="equal">
      <formula>"Pass"</formula>
    </cfRule>
  </conditionalFormatting>
  <conditionalFormatting sqref="T2720">
    <cfRule type="cellIs" dxfId="604" priority="593" stopIfTrue="1" operator="equal">
      <formula>"Fail"</formula>
    </cfRule>
    <cfRule type="cellIs" dxfId="603" priority="594" stopIfTrue="1" operator="equal">
      <formula>"Pass"</formula>
    </cfRule>
  </conditionalFormatting>
  <conditionalFormatting sqref="T2714">
    <cfRule type="cellIs" dxfId="602" priority="591" stopIfTrue="1" operator="equal">
      <formula>"Fail"</formula>
    </cfRule>
    <cfRule type="cellIs" dxfId="601" priority="592" stopIfTrue="1" operator="equal">
      <formula>"Pass"</formula>
    </cfRule>
  </conditionalFormatting>
  <conditionalFormatting sqref="T2714">
    <cfRule type="cellIs" dxfId="600" priority="589" stopIfTrue="1" operator="equal">
      <formula>"Fail"</formula>
    </cfRule>
    <cfRule type="cellIs" dxfId="599" priority="590" stopIfTrue="1" operator="equal">
      <formula>"Pass"</formula>
    </cfRule>
  </conditionalFormatting>
  <conditionalFormatting sqref="T2717">
    <cfRule type="cellIs" dxfId="598" priority="587" stopIfTrue="1" operator="equal">
      <formula>"Fail"</formula>
    </cfRule>
    <cfRule type="cellIs" dxfId="597" priority="588" stopIfTrue="1" operator="equal">
      <formula>"Pass"</formula>
    </cfRule>
  </conditionalFormatting>
  <conditionalFormatting sqref="T2717">
    <cfRule type="cellIs" dxfId="596" priority="585" stopIfTrue="1" operator="equal">
      <formula>"Fail"</formula>
    </cfRule>
    <cfRule type="cellIs" dxfId="595" priority="586" stopIfTrue="1" operator="equal">
      <formula>"Pass"</formula>
    </cfRule>
  </conditionalFormatting>
  <conditionalFormatting sqref="T2717">
    <cfRule type="cellIs" dxfId="594" priority="583" stopIfTrue="1" operator="equal">
      <formula>"Fail"</formula>
    </cfRule>
    <cfRule type="cellIs" dxfId="593" priority="584" stopIfTrue="1" operator="equal">
      <formula>"Pass"</formula>
    </cfRule>
  </conditionalFormatting>
  <conditionalFormatting sqref="T2720">
    <cfRule type="cellIs" dxfId="592" priority="581" stopIfTrue="1" operator="equal">
      <formula>"Fail"</formula>
    </cfRule>
    <cfRule type="cellIs" dxfId="591" priority="582" stopIfTrue="1" operator="equal">
      <formula>"Pass"</formula>
    </cfRule>
  </conditionalFormatting>
  <conditionalFormatting sqref="T2720">
    <cfRule type="cellIs" dxfId="590" priority="579" stopIfTrue="1" operator="equal">
      <formula>"Fail"</formula>
    </cfRule>
    <cfRule type="cellIs" dxfId="589" priority="580" stopIfTrue="1" operator="equal">
      <formula>"Pass"</formula>
    </cfRule>
  </conditionalFormatting>
  <conditionalFormatting sqref="T2720">
    <cfRule type="cellIs" dxfId="588" priority="577" stopIfTrue="1" operator="equal">
      <formula>"Fail"</formula>
    </cfRule>
    <cfRule type="cellIs" dxfId="587" priority="578" stopIfTrue="1" operator="equal">
      <formula>"Pass"</formula>
    </cfRule>
  </conditionalFormatting>
  <conditionalFormatting sqref="U2717">
    <cfRule type="cellIs" dxfId="586" priority="575" stopIfTrue="1" operator="equal">
      <formula>"Fail"</formula>
    </cfRule>
    <cfRule type="cellIs" dxfId="585" priority="576" stopIfTrue="1" operator="equal">
      <formula>"Pass"</formula>
    </cfRule>
  </conditionalFormatting>
  <conditionalFormatting sqref="U2720">
    <cfRule type="cellIs" dxfId="584" priority="573" stopIfTrue="1" operator="equal">
      <formula>"Fail"</formula>
    </cfRule>
    <cfRule type="cellIs" dxfId="583" priority="574" stopIfTrue="1" operator="equal">
      <formula>"Pass"</formula>
    </cfRule>
  </conditionalFormatting>
  <conditionalFormatting sqref="U2720">
    <cfRule type="cellIs" dxfId="582" priority="571" stopIfTrue="1" operator="equal">
      <formula>"Fail"</formula>
    </cfRule>
    <cfRule type="cellIs" dxfId="581" priority="572" stopIfTrue="1" operator="equal">
      <formula>"Pass"</formula>
    </cfRule>
  </conditionalFormatting>
  <conditionalFormatting sqref="U2720">
    <cfRule type="cellIs" dxfId="580" priority="569" stopIfTrue="1" operator="equal">
      <formula>"Fail"</formula>
    </cfRule>
    <cfRule type="cellIs" dxfId="579" priority="570" stopIfTrue="1" operator="equal">
      <formula>"Pass"</formula>
    </cfRule>
  </conditionalFormatting>
  <conditionalFormatting sqref="U2717">
    <cfRule type="cellIs" dxfId="578" priority="567" stopIfTrue="1" operator="equal">
      <formula>"Fail"</formula>
    </cfRule>
    <cfRule type="cellIs" dxfId="577" priority="568" stopIfTrue="1" operator="equal">
      <formula>"Pass"</formula>
    </cfRule>
  </conditionalFormatting>
  <conditionalFormatting sqref="U2720">
    <cfRule type="cellIs" dxfId="576" priority="565" stopIfTrue="1" operator="equal">
      <formula>"Fail"</formula>
    </cfRule>
    <cfRule type="cellIs" dxfId="575" priority="566" stopIfTrue="1" operator="equal">
      <formula>"Pass"</formula>
    </cfRule>
  </conditionalFormatting>
  <conditionalFormatting sqref="U2717">
    <cfRule type="cellIs" dxfId="574" priority="563" stopIfTrue="1" operator="equal">
      <formula>"Fail"</formula>
    </cfRule>
    <cfRule type="cellIs" dxfId="573" priority="564" stopIfTrue="1" operator="equal">
      <formula>"Pass"</formula>
    </cfRule>
  </conditionalFormatting>
  <conditionalFormatting sqref="U2720">
    <cfRule type="cellIs" dxfId="572" priority="561" stopIfTrue="1" operator="equal">
      <formula>"Fail"</formula>
    </cfRule>
    <cfRule type="cellIs" dxfId="571" priority="562" stopIfTrue="1" operator="equal">
      <formula>"Pass"</formula>
    </cfRule>
  </conditionalFormatting>
  <conditionalFormatting sqref="B2732:C2734 A2733:A2734 W2729 S2732:S2734 S2723:U2731 T2732:U2732">
    <cfRule type="cellIs" dxfId="570" priority="559" stopIfTrue="1" operator="equal">
      <formula>"Fail"</formula>
    </cfRule>
    <cfRule type="cellIs" dxfId="569" priority="560" stopIfTrue="1" operator="equal">
      <formula>"Pass"</formula>
    </cfRule>
  </conditionalFormatting>
  <conditionalFormatting sqref="T2732:U2732 S2732:S2734">
    <cfRule type="cellIs" dxfId="568" priority="557" stopIfTrue="1" operator="equal">
      <formula>"Fail"</formula>
    </cfRule>
    <cfRule type="cellIs" dxfId="567" priority="558" stopIfTrue="1" operator="equal">
      <formula>"Pass"</formula>
    </cfRule>
  </conditionalFormatting>
  <conditionalFormatting sqref="W2729 S2729:U2731">
    <cfRule type="cellIs" dxfId="566" priority="555" stopIfTrue="1" operator="equal">
      <formula>"Fail"</formula>
    </cfRule>
    <cfRule type="cellIs" dxfId="565" priority="556" stopIfTrue="1" operator="equal">
      <formula>"Pass"</formula>
    </cfRule>
  </conditionalFormatting>
  <conditionalFormatting sqref="S2723:U2728">
    <cfRule type="cellIs" dxfId="564" priority="553" stopIfTrue="1" operator="equal">
      <formula>"Fail"</formula>
    </cfRule>
    <cfRule type="cellIs" dxfId="563" priority="554" stopIfTrue="1" operator="equal">
      <formula>"Pass"</formula>
    </cfRule>
  </conditionalFormatting>
  <conditionalFormatting sqref="U2729">
    <cfRule type="cellIs" dxfId="562" priority="551" stopIfTrue="1" operator="equal">
      <formula>"Fail"</formula>
    </cfRule>
    <cfRule type="cellIs" dxfId="561" priority="552" stopIfTrue="1" operator="equal">
      <formula>"Pass"</formula>
    </cfRule>
  </conditionalFormatting>
  <conditionalFormatting sqref="U2732">
    <cfRule type="cellIs" dxfId="560" priority="549" stopIfTrue="1" operator="equal">
      <formula>"Fail"</formula>
    </cfRule>
    <cfRule type="cellIs" dxfId="559" priority="550" stopIfTrue="1" operator="equal">
      <formula>"Pass"</formula>
    </cfRule>
  </conditionalFormatting>
  <conditionalFormatting sqref="T2723">
    <cfRule type="cellIs" dxfId="558" priority="547" stopIfTrue="1" operator="equal">
      <formula>"Fail"</formula>
    </cfRule>
    <cfRule type="cellIs" dxfId="557" priority="548" stopIfTrue="1" operator="equal">
      <formula>"Pass"</formula>
    </cfRule>
  </conditionalFormatting>
  <conditionalFormatting sqref="T2723">
    <cfRule type="cellIs" dxfId="556" priority="545" stopIfTrue="1" operator="equal">
      <formula>"Fail"</formula>
    </cfRule>
    <cfRule type="cellIs" dxfId="555" priority="546" stopIfTrue="1" operator="equal">
      <formula>"Pass"</formula>
    </cfRule>
  </conditionalFormatting>
  <conditionalFormatting sqref="T2726">
    <cfRule type="cellIs" dxfId="554" priority="543" stopIfTrue="1" operator="equal">
      <formula>"Fail"</formula>
    </cfRule>
    <cfRule type="cellIs" dxfId="553" priority="544" stopIfTrue="1" operator="equal">
      <formula>"Pass"</formula>
    </cfRule>
  </conditionalFormatting>
  <conditionalFormatting sqref="T2726">
    <cfRule type="cellIs" dxfId="552" priority="541" stopIfTrue="1" operator="equal">
      <formula>"Fail"</formula>
    </cfRule>
    <cfRule type="cellIs" dxfId="551" priority="542" stopIfTrue="1" operator="equal">
      <formula>"Pass"</formula>
    </cfRule>
  </conditionalFormatting>
  <conditionalFormatting sqref="T2729">
    <cfRule type="cellIs" dxfId="550" priority="539" stopIfTrue="1" operator="equal">
      <formula>"Fail"</formula>
    </cfRule>
    <cfRule type="cellIs" dxfId="549" priority="540" stopIfTrue="1" operator="equal">
      <formula>"Pass"</formula>
    </cfRule>
  </conditionalFormatting>
  <conditionalFormatting sqref="T2729">
    <cfRule type="cellIs" dxfId="548" priority="537" stopIfTrue="1" operator="equal">
      <formula>"Fail"</formula>
    </cfRule>
    <cfRule type="cellIs" dxfId="547" priority="538" stopIfTrue="1" operator="equal">
      <formula>"Pass"</formula>
    </cfRule>
  </conditionalFormatting>
  <conditionalFormatting sqref="T2732">
    <cfRule type="cellIs" dxfId="546" priority="535" stopIfTrue="1" operator="equal">
      <formula>"Fail"</formula>
    </cfRule>
    <cfRule type="cellIs" dxfId="545" priority="536" stopIfTrue="1" operator="equal">
      <formula>"Pass"</formula>
    </cfRule>
  </conditionalFormatting>
  <conditionalFormatting sqref="T2732">
    <cfRule type="cellIs" dxfId="544" priority="533" stopIfTrue="1" operator="equal">
      <formula>"Fail"</formula>
    </cfRule>
    <cfRule type="cellIs" dxfId="543" priority="534" stopIfTrue="1" operator="equal">
      <formula>"Pass"</formula>
    </cfRule>
  </conditionalFormatting>
  <conditionalFormatting sqref="T2726">
    <cfRule type="cellIs" dxfId="542" priority="531" stopIfTrue="1" operator="equal">
      <formula>"Fail"</formula>
    </cfRule>
    <cfRule type="cellIs" dxfId="541" priority="532" stopIfTrue="1" operator="equal">
      <formula>"Pass"</formula>
    </cfRule>
  </conditionalFormatting>
  <conditionalFormatting sqref="T2726">
    <cfRule type="cellIs" dxfId="540" priority="529" stopIfTrue="1" operator="equal">
      <formula>"Fail"</formula>
    </cfRule>
    <cfRule type="cellIs" dxfId="539" priority="530" stopIfTrue="1" operator="equal">
      <formula>"Pass"</formula>
    </cfRule>
  </conditionalFormatting>
  <conditionalFormatting sqref="T2729">
    <cfRule type="cellIs" dxfId="538" priority="527" stopIfTrue="1" operator="equal">
      <formula>"Fail"</formula>
    </cfRule>
    <cfRule type="cellIs" dxfId="537" priority="528" stopIfTrue="1" operator="equal">
      <formula>"Pass"</formula>
    </cfRule>
  </conditionalFormatting>
  <conditionalFormatting sqref="T2729">
    <cfRule type="cellIs" dxfId="536" priority="525" stopIfTrue="1" operator="equal">
      <formula>"Fail"</formula>
    </cfRule>
    <cfRule type="cellIs" dxfId="535" priority="526" stopIfTrue="1" operator="equal">
      <formula>"Pass"</formula>
    </cfRule>
  </conditionalFormatting>
  <conditionalFormatting sqref="T2729">
    <cfRule type="cellIs" dxfId="534" priority="523" stopIfTrue="1" operator="equal">
      <formula>"Fail"</formula>
    </cfRule>
    <cfRule type="cellIs" dxfId="533" priority="524" stopIfTrue="1" operator="equal">
      <formula>"Pass"</formula>
    </cfRule>
  </conditionalFormatting>
  <conditionalFormatting sqref="T2732">
    <cfRule type="cellIs" dxfId="532" priority="521" stopIfTrue="1" operator="equal">
      <formula>"Fail"</formula>
    </cfRule>
    <cfRule type="cellIs" dxfId="531" priority="522" stopIfTrue="1" operator="equal">
      <formula>"Pass"</formula>
    </cfRule>
  </conditionalFormatting>
  <conditionalFormatting sqref="T2732">
    <cfRule type="cellIs" dxfId="530" priority="519" stopIfTrue="1" operator="equal">
      <formula>"Fail"</formula>
    </cfRule>
    <cfRule type="cellIs" dxfId="529" priority="520" stopIfTrue="1" operator="equal">
      <formula>"Pass"</formula>
    </cfRule>
  </conditionalFormatting>
  <conditionalFormatting sqref="T2732">
    <cfRule type="cellIs" dxfId="528" priority="517" stopIfTrue="1" operator="equal">
      <formula>"Fail"</formula>
    </cfRule>
    <cfRule type="cellIs" dxfId="527" priority="518" stopIfTrue="1" operator="equal">
      <formula>"Pass"</formula>
    </cfRule>
  </conditionalFormatting>
  <conditionalFormatting sqref="U2729">
    <cfRule type="cellIs" dxfId="526" priority="515" stopIfTrue="1" operator="equal">
      <formula>"Fail"</formula>
    </cfRule>
    <cfRule type="cellIs" dxfId="525" priority="516" stopIfTrue="1" operator="equal">
      <formula>"Pass"</formula>
    </cfRule>
  </conditionalFormatting>
  <conditionalFormatting sqref="U2732">
    <cfRule type="cellIs" dxfId="524" priority="513" stopIfTrue="1" operator="equal">
      <formula>"Fail"</formula>
    </cfRule>
    <cfRule type="cellIs" dxfId="523" priority="514" stopIfTrue="1" operator="equal">
      <formula>"Pass"</formula>
    </cfRule>
  </conditionalFormatting>
  <conditionalFormatting sqref="U2732">
    <cfRule type="cellIs" dxfId="522" priority="511" stopIfTrue="1" operator="equal">
      <formula>"Fail"</formula>
    </cfRule>
    <cfRule type="cellIs" dxfId="521" priority="512" stopIfTrue="1" operator="equal">
      <formula>"Pass"</formula>
    </cfRule>
  </conditionalFormatting>
  <conditionalFormatting sqref="U2732">
    <cfRule type="cellIs" dxfId="520" priority="509" stopIfTrue="1" operator="equal">
      <formula>"Fail"</formula>
    </cfRule>
    <cfRule type="cellIs" dxfId="519" priority="510" stopIfTrue="1" operator="equal">
      <formula>"Pass"</formula>
    </cfRule>
  </conditionalFormatting>
  <conditionalFormatting sqref="U2729">
    <cfRule type="cellIs" dxfId="518" priority="507" stopIfTrue="1" operator="equal">
      <formula>"Fail"</formula>
    </cfRule>
    <cfRule type="cellIs" dxfId="517" priority="508" stopIfTrue="1" operator="equal">
      <formula>"Pass"</formula>
    </cfRule>
  </conditionalFormatting>
  <conditionalFormatting sqref="U2732">
    <cfRule type="cellIs" dxfId="516" priority="505" stopIfTrue="1" operator="equal">
      <formula>"Fail"</formula>
    </cfRule>
    <cfRule type="cellIs" dxfId="515" priority="506" stopIfTrue="1" operator="equal">
      <formula>"Pass"</formula>
    </cfRule>
  </conditionalFormatting>
  <conditionalFormatting sqref="U2729">
    <cfRule type="cellIs" dxfId="514" priority="503" stopIfTrue="1" operator="equal">
      <formula>"Fail"</formula>
    </cfRule>
    <cfRule type="cellIs" dxfId="513" priority="504" stopIfTrue="1" operator="equal">
      <formula>"Pass"</formula>
    </cfRule>
  </conditionalFormatting>
  <conditionalFormatting sqref="U2732">
    <cfRule type="cellIs" dxfId="512" priority="501" stopIfTrue="1" operator="equal">
      <formula>"Fail"</formula>
    </cfRule>
    <cfRule type="cellIs" dxfId="511" priority="502" stopIfTrue="1" operator="equal">
      <formula>"Pass"</formula>
    </cfRule>
  </conditionalFormatting>
  <conditionalFormatting sqref="B2744:C2746 A2745:A2746 W2741 S2744:S2746 S2735:U2743 T2744:U2744">
    <cfRule type="cellIs" dxfId="510" priority="499" stopIfTrue="1" operator="equal">
      <formula>"Fail"</formula>
    </cfRule>
    <cfRule type="cellIs" dxfId="509" priority="500" stopIfTrue="1" operator="equal">
      <formula>"Pass"</formula>
    </cfRule>
  </conditionalFormatting>
  <conditionalFormatting sqref="T2744:U2744 S2744:S2746">
    <cfRule type="cellIs" dxfId="508" priority="497" stopIfTrue="1" operator="equal">
      <formula>"Fail"</formula>
    </cfRule>
    <cfRule type="cellIs" dxfId="507" priority="498" stopIfTrue="1" operator="equal">
      <formula>"Pass"</formula>
    </cfRule>
  </conditionalFormatting>
  <conditionalFormatting sqref="W2741 S2741:U2743">
    <cfRule type="cellIs" dxfId="506" priority="495" stopIfTrue="1" operator="equal">
      <formula>"Fail"</formula>
    </cfRule>
    <cfRule type="cellIs" dxfId="505" priority="496" stopIfTrue="1" operator="equal">
      <formula>"Pass"</formula>
    </cfRule>
  </conditionalFormatting>
  <conditionalFormatting sqref="S2735:U2740">
    <cfRule type="cellIs" dxfId="504" priority="493" stopIfTrue="1" operator="equal">
      <formula>"Fail"</formula>
    </cfRule>
    <cfRule type="cellIs" dxfId="503" priority="494" stopIfTrue="1" operator="equal">
      <formula>"Pass"</formula>
    </cfRule>
  </conditionalFormatting>
  <conditionalFormatting sqref="U2741">
    <cfRule type="cellIs" dxfId="502" priority="491" stopIfTrue="1" operator="equal">
      <formula>"Fail"</formula>
    </cfRule>
    <cfRule type="cellIs" dxfId="501" priority="492" stopIfTrue="1" operator="equal">
      <formula>"Pass"</formula>
    </cfRule>
  </conditionalFormatting>
  <conditionalFormatting sqref="U2744">
    <cfRule type="cellIs" dxfId="500" priority="489" stopIfTrue="1" operator="equal">
      <formula>"Fail"</formula>
    </cfRule>
    <cfRule type="cellIs" dxfId="499" priority="490" stopIfTrue="1" operator="equal">
      <formula>"Pass"</formula>
    </cfRule>
  </conditionalFormatting>
  <conditionalFormatting sqref="T2735">
    <cfRule type="cellIs" dxfId="498" priority="487" stopIfTrue="1" operator="equal">
      <formula>"Fail"</formula>
    </cfRule>
    <cfRule type="cellIs" dxfId="497" priority="488" stopIfTrue="1" operator="equal">
      <formula>"Pass"</formula>
    </cfRule>
  </conditionalFormatting>
  <conditionalFormatting sqref="T2735">
    <cfRule type="cellIs" dxfId="496" priority="485" stopIfTrue="1" operator="equal">
      <formula>"Fail"</formula>
    </cfRule>
    <cfRule type="cellIs" dxfId="495" priority="486" stopIfTrue="1" operator="equal">
      <formula>"Pass"</formula>
    </cfRule>
  </conditionalFormatting>
  <conditionalFormatting sqref="T2738">
    <cfRule type="cellIs" dxfId="494" priority="483" stopIfTrue="1" operator="equal">
      <formula>"Fail"</formula>
    </cfRule>
    <cfRule type="cellIs" dxfId="493" priority="484" stopIfTrue="1" operator="equal">
      <formula>"Pass"</formula>
    </cfRule>
  </conditionalFormatting>
  <conditionalFormatting sqref="T2738">
    <cfRule type="cellIs" dxfId="492" priority="481" stopIfTrue="1" operator="equal">
      <formula>"Fail"</formula>
    </cfRule>
    <cfRule type="cellIs" dxfId="491" priority="482" stopIfTrue="1" operator="equal">
      <formula>"Pass"</formula>
    </cfRule>
  </conditionalFormatting>
  <conditionalFormatting sqref="T2741">
    <cfRule type="cellIs" dxfId="490" priority="479" stopIfTrue="1" operator="equal">
      <formula>"Fail"</formula>
    </cfRule>
    <cfRule type="cellIs" dxfId="489" priority="480" stopIfTrue="1" operator="equal">
      <formula>"Pass"</formula>
    </cfRule>
  </conditionalFormatting>
  <conditionalFormatting sqref="T2741">
    <cfRule type="cellIs" dxfId="488" priority="477" stopIfTrue="1" operator="equal">
      <formula>"Fail"</formula>
    </cfRule>
    <cfRule type="cellIs" dxfId="487" priority="478" stopIfTrue="1" operator="equal">
      <formula>"Pass"</formula>
    </cfRule>
  </conditionalFormatting>
  <conditionalFormatting sqref="T2744">
    <cfRule type="cellIs" dxfId="486" priority="475" stopIfTrue="1" operator="equal">
      <formula>"Fail"</formula>
    </cfRule>
    <cfRule type="cellIs" dxfId="485" priority="476" stopIfTrue="1" operator="equal">
      <formula>"Pass"</formula>
    </cfRule>
  </conditionalFormatting>
  <conditionalFormatting sqref="T2744">
    <cfRule type="cellIs" dxfId="484" priority="473" stopIfTrue="1" operator="equal">
      <formula>"Fail"</formula>
    </cfRule>
    <cfRule type="cellIs" dxfId="483" priority="474" stopIfTrue="1" operator="equal">
      <formula>"Pass"</formula>
    </cfRule>
  </conditionalFormatting>
  <conditionalFormatting sqref="T2738">
    <cfRule type="cellIs" dxfId="482" priority="471" stopIfTrue="1" operator="equal">
      <formula>"Fail"</formula>
    </cfRule>
    <cfRule type="cellIs" dxfId="481" priority="472" stopIfTrue="1" operator="equal">
      <formula>"Pass"</formula>
    </cfRule>
  </conditionalFormatting>
  <conditionalFormatting sqref="T2738">
    <cfRule type="cellIs" dxfId="480" priority="469" stopIfTrue="1" operator="equal">
      <formula>"Fail"</formula>
    </cfRule>
    <cfRule type="cellIs" dxfId="479" priority="470" stopIfTrue="1" operator="equal">
      <formula>"Pass"</formula>
    </cfRule>
  </conditionalFormatting>
  <conditionalFormatting sqref="T2741">
    <cfRule type="cellIs" dxfId="478" priority="467" stopIfTrue="1" operator="equal">
      <formula>"Fail"</formula>
    </cfRule>
    <cfRule type="cellIs" dxfId="477" priority="468" stopIfTrue="1" operator="equal">
      <formula>"Pass"</formula>
    </cfRule>
  </conditionalFormatting>
  <conditionalFormatting sqref="T2741">
    <cfRule type="cellIs" dxfId="476" priority="465" stopIfTrue="1" operator="equal">
      <formula>"Fail"</formula>
    </cfRule>
    <cfRule type="cellIs" dxfId="475" priority="466" stopIfTrue="1" operator="equal">
      <formula>"Pass"</formula>
    </cfRule>
  </conditionalFormatting>
  <conditionalFormatting sqref="T2741">
    <cfRule type="cellIs" dxfId="474" priority="463" stopIfTrue="1" operator="equal">
      <formula>"Fail"</formula>
    </cfRule>
    <cfRule type="cellIs" dxfId="473" priority="464" stopIfTrue="1" operator="equal">
      <formula>"Pass"</formula>
    </cfRule>
  </conditionalFormatting>
  <conditionalFormatting sqref="T2744">
    <cfRule type="cellIs" dxfId="472" priority="461" stopIfTrue="1" operator="equal">
      <formula>"Fail"</formula>
    </cfRule>
    <cfRule type="cellIs" dxfId="471" priority="462" stopIfTrue="1" operator="equal">
      <formula>"Pass"</formula>
    </cfRule>
  </conditionalFormatting>
  <conditionalFormatting sqref="T2744">
    <cfRule type="cellIs" dxfId="470" priority="459" stopIfTrue="1" operator="equal">
      <formula>"Fail"</formula>
    </cfRule>
    <cfRule type="cellIs" dxfId="469" priority="460" stopIfTrue="1" operator="equal">
      <formula>"Pass"</formula>
    </cfRule>
  </conditionalFormatting>
  <conditionalFormatting sqref="T2744">
    <cfRule type="cellIs" dxfId="468" priority="457" stopIfTrue="1" operator="equal">
      <formula>"Fail"</formula>
    </cfRule>
    <cfRule type="cellIs" dxfId="467" priority="458" stopIfTrue="1" operator="equal">
      <formula>"Pass"</formula>
    </cfRule>
  </conditionalFormatting>
  <conditionalFormatting sqref="U2741">
    <cfRule type="cellIs" dxfId="466" priority="455" stopIfTrue="1" operator="equal">
      <formula>"Fail"</formula>
    </cfRule>
    <cfRule type="cellIs" dxfId="465" priority="456" stopIfTrue="1" operator="equal">
      <formula>"Pass"</formula>
    </cfRule>
  </conditionalFormatting>
  <conditionalFormatting sqref="U2744">
    <cfRule type="cellIs" dxfId="464" priority="453" stopIfTrue="1" operator="equal">
      <formula>"Fail"</formula>
    </cfRule>
    <cfRule type="cellIs" dxfId="463" priority="454" stopIfTrue="1" operator="equal">
      <formula>"Pass"</formula>
    </cfRule>
  </conditionalFormatting>
  <conditionalFormatting sqref="U2744">
    <cfRule type="cellIs" dxfId="462" priority="451" stopIfTrue="1" operator="equal">
      <formula>"Fail"</formula>
    </cfRule>
    <cfRule type="cellIs" dxfId="461" priority="452" stopIfTrue="1" operator="equal">
      <formula>"Pass"</formula>
    </cfRule>
  </conditionalFormatting>
  <conditionalFormatting sqref="U2744">
    <cfRule type="cellIs" dxfId="460" priority="449" stopIfTrue="1" operator="equal">
      <formula>"Fail"</formula>
    </cfRule>
    <cfRule type="cellIs" dxfId="459" priority="450" stopIfTrue="1" operator="equal">
      <formula>"Pass"</formula>
    </cfRule>
  </conditionalFormatting>
  <conditionalFormatting sqref="U2741">
    <cfRule type="cellIs" dxfId="458" priority="447" stopIfTrue="1" operator="equal">
      <formula>"Fail"</formula>
    </cfRule>
    <cfRule type="cellIs" dxfId="457" priority="448" stopIfTrue="1" operator="equal">
      <formula>"Pass"</formula>
    </cfRule>
  </conditionalFormatting>
  <conditionalFormatting sqref="U2744">
    <cfRule type="cellIs" dxfId="456" priority="445" stopIfTrue="1" operator="equal">
      <formula>"Fail"</formula>
    </cfRule>
    <cfRule type="cellIs" dxfId="455" priority="446" stopIfTrue="1" operator="equal">
      <formula>"Pass"</formula>
    </cfRule>
  </conditionalFormatting>
  <conditionalFormatting sqref="U2741">
    <cfRule type="cellIs" dxfId="454" priority="443" stopIfTrue="1" operator="equal">
      <formula>"Fail"</formula>
    </cfRule>
    <cfRule type="cellIs" dxfId="453" priority="444" stopIfTrue="1" operator="equal">
      <formula>"Pass"</formula>
    </cfRule>
  </conditionalFormatting>
  <conditionalFormatting sqref="U2744">
    <cfRule type="cellIs" dxfId="452" priority="441" stopIfTrue="1" operator="equal">
      <formula>"Fail"</formula>
    </cfRule>
    <cfRule type="cellIs" dxfId="451" priority="442" stopIfTrue="1" operator="equal">
      <formula>"Pass"</formula>
    </cfRule>
  </conditionalFormatting>
  <conditionalFormatting sqref="T2738">
    <cfRule type="cellIs" dxfId="450" priority="439" stopIfTrue="1" operator="equal">
      <formula>"Fail"</formula>
    </cfRule>
    <cfRule type="cellIs" dxfId="449" priority="440" stopIfTrue="1" operator="equal">
      <formula>"Pass"</formula>
    </cfRule>
  </conditionalFormatting>
  <conditionalFormatting sqref="T2738">
    <cfRule type="cellIs" dxfId="448" priority="437" stopIfTrue="1" operator="equal">
      <formula>"Fail"</formula>
    </cfRule>
    <cfRule type="cellIs" dxfId="447" priority="438" stopIfTrue="1" operator="equal">
      <formula>"Pass"</formula>
    </cfRule>
  </conditionalFormatting>
  <conditionalFormatting sqref="T2741:U2741">
    <cfRule type="cellIs" dxfId="446" priority="435" stopIfTrue="1" operator="equal">
      <formula>"Fail"</formula>
    </cfRule>
    <cfRule type="cellIs" dxfId="445" priority="436" stopIfTrue="1" operator="equal">
      <formula>"Pass"</formula>
    </cfRule>
  </conditionalFormatting>
  <conditionalFormatting sqref="T2741">
    <cfRule type="cellIs" dxfId="444" priority="433" stopIfTrue="1" operator="equal">
      <formula>"Fail"</formula>
    </cfRule>
    <cfRule type="cellIs" dxfId="443" priority="434" stopIfTrue="1" operator="equal">
      <formula>"Pass"</formula>
    </cfRule>
  </conditionalFormatting>
  <conditionalFormatting sqref="T2741">
    <cfRule type="cellIs" dxfId="442" priority="431" stopIfTrue="1" operator="equal">
      <formula>"Fail"</formula>
    </cfRule>
    <cfRule type="cellIs" dxfId="441" priority="432" stopIfTrue="1" operator="equal">
      <formula>"Pass"</formula>
    </cfRule>
  </conditionalFormatting>
  <conditionalFormatting sqref="T2744:U2744">
    <cfRule type="cellIs" dxfId="440" priority="429" stopIfTrue="1" operator="equal">
      <formula>"Fail"</formula>
    </cfRule>
    <cfRule type="cellIs" dxfId="439" priority="430" stopIfTrue="1" operator="equal">
      <formula>"Pass"</formula>
    </cfRule>
  </conditionalFormatting>
  <conditionalFormatting sqref="T2744">
    <cfRule type="cellIs" dxfId="438" priority="427" stopIfTrue="1" operator="equal">
      <formula>"Fail"</formula>
    </cfRule>
    <cfRule type="cellIs" dxfId="437" priority="428" stopIfTrue="1" operator="equal">
      <formula>"Pass"</formula>
    </cfRule>
  </conditionalFormatting>
  <conditionalFormatting sqref="T2744">
    <cfRule type="cellIs" dxfId="436" priority="425" stopIfTrue="1" operator="equal">
      <formula>"Fail"</formula>
    </cfRule>
    <cfRule type="cellIs" dxfId="435" priority="426" stopIfTrue="1" operator="equal">
      <formula>"Pass"</formula>
    </cfRule>
  </conditionalFormatting>
  <conditionalFormatting sqref="B2756:C2758 A2757:A2758 W2753 S2756:S2758 S2747:U2755 T2756:U2756">
    <cfRule type="cellIs" dxfId="434" priority="423" stopIfTrue="1" operator="equal">
      <formula>"Fail"</formula>
    </cfRule>
    <cfRule type="cellIs" dxfId="433" priority="424" stopIfTrue="1" operator="equal">
      <formula>"Pass"</formula>
    </cfRule>
  </conditionalFormatting>
  <conditionalFormatting sqref="T2756:U2756 S2756:S2758">
    <cfRule type="cellIs" dxfId="432" priority="421" stopIfTrue="1" operator="equal">
      <formula>"Fail"</formula>
    </cfRule>
    <cfRule type="cellIs" dxfId="431" priority="422" stopIfTrue="1" operator="equal">
      <formula>"Pass"</formula>
    </cfRule>
  </conditionalFormatting>
  <conditionalFormatting sqref="W2753 S2753:U2755">
    <cfRule type="cellIs" dxfId="430" priority="419" stopIfTrue="1" operator="equal">
      <formula>"Fail"</formula>
    </cfRule>
    <cfRule type="cellIs" dxfId="429" priority="420" stopIfTrue="1" operator="equal">
      <formula>"Pass"</formula>
    </cfRule>
  </conditionalFormatting>
  <conditionalFormatting sqref="S2747:U2752">
    <cfRule type="cellIs" dxfId="428" priority="417" stopIfTrue="1" operator="equal">
      <formula>"Fail"</formula>
    </cfRule>
    <cfRule type="cellIs" dxfId="427" priority="418" stopIfTrue="1" operator="equal">
      <formula>"Pass"</formula>
    </cfRule>
  </conditionalFormatting>
  <conditionalFormatting sqref="U2753">
    <cfRule type="cellIs" dxfId="426" priority="415" stopIfTrue="1" operator="equal">
      <formula>"Fail"</formula>
    </cfRule>
    <cfRule type="cellIs" dxfId="425" priority="416" stopIfTrue="1" operator="equal">
      <formula>"Pass"</formula>
    </cfRule>
  </conditionalFormatting>
  <conditionalFormatting sqref="U2756">
    <cfRule type="cellIs" dxfId="424" priority="413" stopIfTrue="1" operator="equal">
      <formula>"Fail"</formula>
    </cfRule>
    <cfRule type="cellIs" dxfId="423" priority="414" stopIfTrue="1" operator="equal">
      <formula>"Pass"</formula>
    </cfRule>
  </conditionalFormatting>
  <conditionalFormatting sqref="T2747">
    <cfRule type="cellIs" dxfId="422" priority="411" stopIfTrue="1" operator="equal">
      <formula>"Fail"</formula>
    </cfRule>
    <cfRule type="cellIs" dxfId="421" priority="412" stopIfTrue="1" operator="equal">
      <formula>"Pass"</formula>
    </cfRule>
  </conditionalFormatting>
  <conditionalFormatting sqref="T2747">
    <cfRule type="cellIs" dxfId="420" priority="409" stopIfTrue="1" operator="equal">
      <formula>"Fail"</formula>
    </cfRule>
    <cfRule type="cellIs" dxfId="419" priority="410" stopIfTrue="1" operator="equal">
      <formula>"Pass"</formula>
    </cfRule>
  </conditionalFormatting>
  <conditionalFormatting sqref="T2750">
    <cfRule type="cellIs" dxfId="418" priority="407" stopIfTrue="1" operator="equal">
      <formula>"Fail"</formula>
    </cfRule>
    <cfRule type="cellIs" dxfId="417" priority="408" stopIfTrue="1" operator="equal">
      <formula>"Pass"</formula>
    </cfRule>
  </conditionalFormatting>
  <conditionalFormatting sqref="T2750">
    <cfRule type="cellIs" dxfId="416" priority="405" stopIfTrue="1" operator="equal">
      <formula>"Fail"</formula>
    </cfRule>
    <cfRule type="cellIs" dxfId="415" priority="406" stopIfTrue="1" operator="equal">
      <formula>"Pass"</formula>
    </cfRule>
  </conditionalFormatting>
  <conditionalFormatting sqref="T2753">
    <cfRule type="cellIs" dxfId="414" priority="403" stopIfTrue="1" operator="equal">
      <formula>"Fail"</formula>
    </cfRule>
    <cfRule type="cellIs" dxfId="413" priority="404" stopIfTrue="1" operator="equal">
      <formula>"Pass"</formula>
    </cfRule>
  </conditionalFormatting>
  <conditionalFormatting sqref="T2753">
    <cfRule type="cellIs" dxfId="412" priority="401" stopIfTrue="1" operator="equal">
      <formula>"Fail"</formula>
    </cfRule>
    <cfRule type="cellIs" dxfId="411" priority="402" stopIfTrue="1" operator="equal">
      <formula>"Pass"</formula>
    </cfRule>
  </conditionalFormatting>
  <conditionalFormatting sqref="T2756">
    <cfRule type="cellIs" dxfId="410" priority="399" stopIfTrue="1" operator="equal">
      <formula>"Fail"</formula>
    </cfRule>
    <cfRule type="cellIs" dxfId="409" priority="400" stopIfTrue="1" operator="equal">
      <formula>"Pass"</formula>
    </cfRule>
  </conditionalFormatting>
  <conditionalFormatting sqref="T2756">
    <cfRule type="cellIs" dxfId="408" priority="397" stopIfTrue="1" operator="equal">
      <formula>"Fail"</formula>
    </cfRule>
    <cfRule type="cellIs" dxfId="407" priority="398" stopIfTrue="1" operator="equal">
      <formula>"Pass"</formula>
    </cfRule>
  </conditionalFormatting>
  <conditionalFormatting sqref="T2750">
    <cfRule type="cellIs" dxfId="406" priority="395" stopIfTrue="1" operator="equal">
      <formula>"Fail"</formula>
    </cfRule>
    <cfRule type="cellIs" dxfId="405" priority="396" stopIfTrue="1" operator="equal">
      <formula>"Pass"</formula>
    </cfRule>
  </conditionalFormatting>
  <conditionalFormatting sqref="T2750">
    <cfRule type="cellIs" dxfId="404" priority="393" stopIfTrue="1" operator="equal">
      <formula>"Fail"</formula>
    </cfRule>
    <cfRule type="cellIs" dxfId="403" priority="394" stopIfTrue="1" operator="equal">
      <formula>"Pass"</formula>
    </cfRule>
  </conditionalFormatting>
  <conditionalFormatting sqref="T2753">
    <cfRule type="cellIs" dxfId="402" priority="391" stopIfTrue="1" operator="equal">
      <formula>"Fail"</formula>
    </cfRule>
    <cfRule type="cellIs" dxfId="401" priority="392" stopIfTrue="1" operator="equal">
      <formula>"Pass"</formula>
    </cfRule>
  </conditionalFormatting>
  <conditionalFormatting sqref="T2753">
    <cfRule type="cellIs" dxfId="400" priority="389" stopIfTrue="1" operator="equal">
      <formula>"Fail"</formula>
    </cfRule>
    <cfRule type="cellIs" dxfId="399" priority="390" stopIfTrue="1" operator="equal">
      <formula>"Pass"</formula>
    </cfRule>
  </conditionalFormatting>
  <conditionalFormatting sqref="T2753">
    <cfRule type="cellIs" dxfId="398" priority="387" stopIfTrue="1" operator="equal">
      <formula>"Fail"</formula>
    </cfRule>
    <cfRule type="cellIs" dxfId="397" priority="388" stopIfTrue="1" operator="equal">
      <formula>"Pass"</formula>
    </cfRule>
  </conditionalFormatting>
  <conditionalFormatting sqref="T2756">
    <cfRule type="cellIs" dxfId="396" priority="385" stopIfTrue="1" operator="equal">
      <formula>"Fail"</formula>
    </cfRule>
    <cfRule type="cellIs" dxfId="395" priority="386" stopIfTrue="1" operator="equal">
      <formula>"Pass"</formula>
    </cfRule>
  </conditionalFormatting>
  <conditionalFormatting sqref="T2756">
    <cfRule type="cellIs" dxfId="394" priority="383" stopIfTrue="1" operator="equal">
      <formula>"Fail"</formula>
    </cfRule>
    <cfRule type="cellIs" dxfId="393" priority="384" stopIfTrue="1" operator="equal">
      <formula>"Pass"</formula>
    </cfRule>
  </conditionalFormatting>
  <conditionalFormatting sqref="T2756">
    <cfRule type="cellIs" dxfId="392" priority="381" stopIfTrue="1" operator="equal">
      <formula>"Fail"</formula>
    </cfRule>
    <cfRule type="cellIs" dxfId="391" priority="382" stopIfTrue="1" operator="equal">
      <formula>"Pass"</formula>
    </cfRule>
  </conditionalFormatting>
  <conditionalFormatting sqref="U2753">
    <cfRule type="cellIs" dxfId="390" priority="379" stopIfTrue="1" operator="equal">
      <formula>"Fail"</formula>
    </cfRule>
    <cfRule type="cellIs" dxfId="389" priority="380" stopIfTrue="1" operator="equal">
      <formula>"Pass"</formula>
    </cfRule>
  </conditionalFormatting>
  <conditionalFormatting sqref="U2756">
    <cfRule type="cellIs" dxfId="388" priority="377" stopIfTrue="1" operator="equal">
      <formula>"Fail"</formula>
    </cfRule>
    <cfRule type="cellIs" dxfId="387" priority="378" stopIfTrue="1" operator="equal">
      <formula>"Pass"</formula>
    </cfRule>
  </conditionalFormatting>
  <conditionalFormatting sqref="U2756">
    <cfRule type="cellIs" dxfId="386" priority="375" stopIfTrue="1" operator="equal">
      <formula>"Fail"</formula>
    </cfRule>
    <cfRule type="cellIs" dxfId="385" priority="376" stopIfTrue="1" operator="equal">
      <formula>"Pass"</formula>
    </cfRule>
  </conditionalFormatting>
  <conditionalFormatting sqref="U2756">
    <cfRule type="cellIs" dxfId="384" priority="373" stopIfTrue="1" operator="equal">
      <formula>"Fail"</formula>
    </cfRule>
    <cfRule type="cellIs" dxfId="383" priority="374" stopIfTrue="1" operator="equal">
      <formula>"Pass"</formula>
    </cfRule>
  </conditionalFormatting>
  <conditionalFormatting sqref="U2753">
    <cfRule type="cellIs" dxfId="382" priority="371" stopIfTrue="1" operator="equal">
      <formula>"Fail"</formula>
    </cfRule>
    <cfRule type="cellIs" dxfId="381" priority="372" stopIfTrue="1" operator="equal">
      <formula>"Pass"</formula>
    </cfRule>
  </conditionalFormatting>
  <conditionalFormatting sqref="U2756">
    <cfRule type="cellIs" dxfId="380" priority="369" stopIfTrue="1" operator="equal">
      <formula>"Fail"</formula>
    </cfRule>
    <cfRule type="cellIs" dxfId="379" priority="370" stopIfTrue="1" operator="equal">
      <formula>"Pass"</formula>
    </cfRule>
  </conditionalFormatting>
  <conditionalFormatting sqref="U2753">
    <cfRule type="cellIs" dxfId="378" priority="367" stopIfTrue="1" operator="equal">
      <formula>"Fail"</formula>
    </cfRule>
    <cfRule type="cellIs" dxfId="377" priority="368" stopIfTrue="1" operator="equal">
      <formula>"Pass"</formula>
    </cfRule>
  </conditionalFormatting>
  <conditionalFormatting sqref="U2756">
    <cfRule type="cellIs" dxfId="376" priority="365" stopIfTrue="1" operator="equal">
      <formula>"Fail"</formula>
    </cfRule>
    <cfRule type="cellIs" dxfId="375" priority="366" stopIfTrue="1" operator="equal">
      <formula>"Pass"</formula>
    </cfRule>
  </conditionalFormatting>
  <conditionalFormatting sqref="T2750">
    <cfRule type="cellIs" dxfId="374" priority="363" stopIfTrue="1" operator="equal">
      <formula>"Fail"</formula>
    </cfRule>
    <cfRule type="cellIs" dxfId="373" priority="364" stopIfTrue="1" operator="equal">
      <formula>"Pass"</formula>
    </cfRule>
  </conditionalFormatting>
  <conditionalFormatting sqref="T2750">
    <cfRule type="cellIs" dxfId="372" priority="361" stopIfTrue="1" operator="equal">
      <formula>"Fail"</formula>
    </cfRule>
    <cfRule type="cellIs" dxfId="371" priority="362" stopIfTrue="1" operator="equal">
      <formula>"Pass"</formula>
    </cfRule>
  </conditionalFormatting>
  <conditionalFormatting sqref="T2753:U2753">
    <cfRule type="cellIs" dxfId="370" priority="359" stopIfTrue="1" operator="equal">
      <formula>"Fail"</formula>
    </cfRule>
    <cfRule type="cellIs" dxfId="369" priority="360" stopIfTrue="1" operator="equal">
      <formula>"Pass"</formula>
    </cfRule>
  </conditionalFormatting>
  <conditionalFormatting sqref="T2753">
    <cfRule type="cellIs" dxfId="368" priority="357" stopIfTrue="1" operator="equal">
      <formula>"Fail"</formula>
    </cfRule>
    <cfRule type="cellIs" dxfId="367" priority="358" stopIfTrue="1" operator="equal">
      <formula>"Pass"</formula>
    </cfRule>
  </conditionalFormatting>
  <conditionalFormatting sqref="T2753">
    <cfRule type="cellIs" dxfId="366" priority="355" stopIfTrue="1" operator="equal">
      <formula>"Fail"</formula>
    </cfRule>
    <cfRule type="cellIs" dxfId="365" priority="356" stopIfTrue="1" operator="equal">
      <formula>"Pass"</formula>
    </cfRule>
  </conditionalFormatting>
  <conditionalFormatting sqref="T2756:U2756">
    <cfRule type="cellIs" dxfId="364" priority="353" stopIfTrue="1" operator="equal">
      <formula>"Fail"</formula>
    </cfRule>
    <cfRule type="cellIs" dxfId="363" priority="354" stopIfTrue="1" operator="equal">
      <formula>"Pass"</formula>
    </cfRule>
  </conditionalFormatting>
  <conditionalFormatting sqref="T2756">
    <cfRule type="cellIs" dxfId="362" priority="351" stopIfTrue="1" operator="equal">
      <formula>"Fail"</formula>
    </cfRule>
    <cfRule type="cellIs" dxfId="361" priority="352" stopIfTrue="1" operator="equal">
      <formula>"Pass"</formula>
    </cfRule>
  </conditionalFormatting>
  <conditionalFormatting sqref="T2756">
    <cfRule type="cellIs" dxfId="360" priority="349" stopIfTrue="1" operator="equal">
      <formula>"Fail"</formula>
    </cfRule>
    <cfRule type="cellIs" dxfId="359" priority="350" stopIfTrue="1" operator="equal">
      <formula>"Pass"</formula>
    </cfRule>
  </conditionalFormatting>
  <conditionalFormatting sqref="B2762:C2764 A2763:A2764 W2759 S2762:S2764 S2759:U2761 T2762:U2762">
    <cfRule type="cellIs" dxfId="358" priority="347" stopIfTrue="1" operator="equal">
      <formula>"Fail"</formula>
    </cfRule>
    <cfRule type="cellIs" dxfId="357" priority="348" stopIfTrue="1" operator="equal">
      <formula>"Pass"</formula>
    </cfRule>
  </conditionalFormatting>
  <conditionalFormatting sqref="T2762:U2762 S2762:S2764">
    <cfRule type="cellIs" dxfId="356" priority="345" stopIfTrue="1" operator="equal">
      <formula>"Fail"</formula>
    </cfRule>
    <cfRule type="cellIs" dxfId="355" priority="346" stopIfTrue="1" operator="equal">
      <formula>"Pass"</formula>
    </cfRule>
  </conditionalFormatting>
  <conditionalFormatting sqref="W2759 S2759:U2761">
    <cfRule type="cellIs" dxfId="354" priority="343" stopIfTrue="1" operator="equal">
      <formula>"Fail"</formula>
    </cfRule>
    <cfRule type="cellIs" dxfId="353" priority="344" stopIfTrue="1" operator="equal">
      <formula>"Pass"</formula>
    </cfRule>
  </conditionalFormatting>
  <conditionalFormatting sqref="U2759">
    <cfRule type="cellIs" dxfId="352" priority="341" stopIfTrue="1" operator="equal">
      <formula>"Fail"</formula>
    </cfRule>
    <cfRule type="cellIs" dxfId="351" priority="342" stopIfTrue="1" operator="equal">
      <formula>"Pass"</formula>
    </cfRule>
  </conditionalFormatting>
  <conditionalFormatting sqref="U2762">
    <cfRule type="cellIs" dxfId="350" priority="339" stopIfTrue="1" operator="equal">
      <formula>"Fail"</formula>
    </cfRule>
    <cfRule type="cellIs" dxfId="349" priority="340" stopIfTrue="1" operator="equal">
      <formula>"Pass"</formula>
    </cfRule>
  </conditionalFormatting>
  <conditionalFormatting sqref="T2759">
    <cfRule type="cellIs" dxfId="348" priority="337" stopIfTrue="1" operator="equal">
      <formula>"Fail"</formula>
    </cfRule>
    <cfRule type="cellIs" dxfId="347" priority="338" stopIfTrue="1" operator="equal">
      <formula>"Pass"</formula>
    </cfRule>
  </conditionalFormatting>
  <conditionalFormatting sqref="T2759">
    <cfRule type="cellIs" dxfId="346" priority="335" stopIfTrue="1" operator="equal">
      <formula>"Fail"</formula>
    </cfRule>
    <cfRule type="cellIs" dxfId="345" priority="336" stopIfTrue="1" operator="equal">
      <formula>"Pass"</formula>
    </cfRule>
  </conditionalFormatting>
  <conditionalFormatting sqref="T2762">
    <cfRule type="cellIs" dxfId="344" priority="333" stopIfTrue="1" operator="equal">
      <formula>"Fail"</formula>
    </cfRule>
    <cfRule type="cellIs" dxfId="343" priority="334" stopIfTrue="1" operator="equal">
      <formula>"Pass"</formula>
    </cfRule>
  </conditionalFormatting>
  <conditionalFormatting sqref="T2762">
    <cfRule type="cellIs" dxfId="342" priority="331" stopIfTrue="1" operator="equal">
      <formula>"Fail"</formula>
    </cfRule>
    <cfRule type="cellIs" dxfId="341" priority="332" stopIfTrue="1" operator="equal">
      <formula>"Pass"</formula>
    </cfRule>
  </conditionalFormatting>
  <conditionalFormatting sqref="T2759">
    <cfRule type="cellIs" dxfId="340" priority="329" stopIfTrue="1" operator="equal">
      <formula>"Fail"</formula>
    </cfRule>
    <cfRule type="cellIs" dxfId="339" priority="330" stopIfTrue="1" operator="equal">
      <formula>"Pass"</formula>
    </cfRule>
  </conditionalFormatting>
  <conditionalFormatting sqref="T2759">
    <cfRule type="cellIs" dxfId="338" priority="327" stopIfTrue="1" operator="equal">
      <formula>"Fail"</formula>
    </cfRule>
    <cfRule type="cellIs" dxfId="337" priority="328" stopIfTrue="1" operator="equal">
      <formula>"Pass"</formula>
    </cfRule>
  </conditionalFormatting>
  <conditionalFormatting sqref="T2759">
    <cfRule type="cellIs" dxfId="336" priority="325" stopIfTrue="1" operator="equal">
      <formula>"Fail"</formula>
    </cfRule>
    <cfRule type="cellIs" dxfId="335" priority="326" stopIfTrue="1" operator="equal">
      <formula>"Pass"</formula>
    </cfRule>
  </conditionalFormatting>
  <conditionalFormatting sqref="T2762">
    <cfRule type="cellIs" dxfId="334" priority="323" stopIfTrue="1" operator="equal">
      <formula>"Fail"</formula>
    </cfRule>
    <cfRule type="cellIs" dxfId="333" priority="324" stopIfTrue="1" operator="equal">
      <formula>"Pass"</formula>
    </cfRule>
  </conditionalFormatting>
  <conditionalFormatting sqref="T2762">
    <cfRule type="cellIs" dxfId="332" priority="321" stopIfTrue="1" operator="equal">
      <formula>"Fail"</formula>
    </cfRule>
    <cfRule type="cellIs" dxfId="331" priority="322" stopIfTrue="1" operator="equal">
      <formula>"Pass"</formula>
    </cfRule>
  </conditionalFormatting>
  <conditionalFormatting sqref="T2762">
    <cfRule type="cellIs" dxfId="330" priority="319" stopIfTrue="1" operator="equal">
      <formula>"Fail"</formula>
    </cfRule>
    <cfRule type="cellIs" dxfId="329" priority="320" stopIfTrue="1" operator="equal">
      <formula>"Pass"</formula>
    </cfRule>
  </conditionalFormatting>
  <conditionalFormatting sqref="U2759">
    <cfRule type="cellIs" dxfId="328" priority="317" stopIfTrue="1" operator="equal">
      <formula>"Fail"</formula>
    </cfRule>
    <cfRule type="cellIs" dxfId="327" priority="318" stopIfTrue="1" operator="equal">
      <formula>"Pass"</formula>
    </cfRule>
  </conditionalFormatting>
  <conditionalFormatting sqref="U2762">
    <cfRule type="cellIs" dxfId="326" priority="315" stopIfTrue="1" operator="equal">
      <formula>"Fail"</formula>
    </cfRule>
    <cfRule type="cellIs" dxfId="325" priority="316" stopIfTrue="1" operator="equal">
      <formula>"Pass"</formula>
    </cfRule>
  </conditionalFormatting>
  <conditionalFormatting sqref="U2762">
    <cfRule type="cellIs" dxfId="324" priority="313" stopIfTrue="1" operator="equal">
      <formula>"Fail"</formula>
    </cfRule>
    <cfRule type="cellIs" dxfId="323" priority="314" stopIfTrue="1" operator="equal">
      <formula>"Pass"</formula>
    </cfRule>
  </conditionalFormatting>
  <conditionalFormatting sqref="U2762">
    <cfRule type="cellIs" dxfId="322" priority="311" stopIfTrue="1" operator="equal">
      <formula>"Fail"</formula>
    </cfRule>
    <cfRule type="cellIs" dxfId="321" priority="312" stopIfTrue="1" operator="equal">
      <formula>"Pass"</formula>
    </cfRule>
  </conditionalFormatting>
  <conditionalFormatting sqref="U2759">
    <cfRule type="cellIs" dxfId="320" priority="309" stopIfTrue="1" operator="equal">
      <formula>"Fail"</formula>
    </cfRule>
    <cfRule type="cellIs" dxfId="319" priority="310" stopIfTrue="1" operator="equal">
      <formula>"Pass"</formula>
    </cfRule>
  </conditionalFormatting>
  <conditionalFormatting sqref="U2762">
    <cfRule type="cellIs" dxfId="318" priority="307" stopIfTrue="1" operator="equal">
      <formula>"Fail"</formula>
    </cfRule>
    <cfRule type="cellIs" dxfId="317" priority="308" stopIfTrue="1" operator="equal">
      <formula>"Pass"</formula>
    </cfRule>
  </conditionalFormatting>
  <conditionalFormatting sqref="U2759">
    <cfRule type="cellIs" dxfId="316" priority="305" stopIfTrue="1" operator="equal">
      <formula>"Fail"</formula>
    </cfRule>
    <cfRule type="cellIs" dxfId="315" priority="306" stopIfTrue="1" operator="equal">
      <formula>"Pass"</formula>
    </cfRule>
  </conditionalFormatting>
  <conditionalFormatting sqref="U2762">
    <cfRule type="cellIs" dxfId="314" priority="303" stopIfTrue="1" operator="equal">
      <formula>"Fail"</formula>
    </cfRule>
    <cfRule type="cellIs" dxfId="313" priority="304" stopIfTrue="1" operator="equal">
      <formula>"Pass"</formula>
    </cfRule>
  </conditionalFormatting>
  <conditionalFormatting sqref="T2759:U2759">
    <cfRule type="cellIs" dxfId="312" priority="301" stopIfTrue="1" operator="equal">
      <formula>"Fail"</formula>
    </cfRule>
    <cfRule type="cellIs" dxfId="311" priority="302" stopIfTrue="1" operator="equal">
      <formula>"Pass"</formula>
    </cfRule>
  </conditionalFormatting>
  <conditionalFormatting sqref="T2759">
    <cfRule type="cellIs" dxfId="310" priority="299" stopIfTrue="1" operator="equal">
      <formula>"Fail"</formula>
    </cfRule>
    <cfRule type="cellIs" dxfId="309" priority="300" stopIfTrue="1" operator="equal">
      <formula>"Pass"</formula>
    </cfRule>
  </conditionalFormatting>
  <conditionalFormatting sqref="T2759">
    <cfRule type="cellIs" dxfId="308" priority="297" stopIfTrue="1" operator="equal">
      <formula>"Fail"</formula>
    </cfRule>
    <cfRule type="cellIs" dxfId="307" priority="298" stopIfTrue="1" operator="equal">
      <formula>"Pass"</formula>
    </cfRule>
  </conditionalFormatting>
  <conditionalFormatting sqref="T2762:U2762">
    <cfRule type="cellIs" dxfId="306" priority="295" stopIfTrue="1" operator="equal">
      <formula>"Fail"</formula>
    </cfRule>
    <cfRule type="cellIs" dxfId="305" priority="296" stopIfTrue="1" operator="equal">
      <formula>"Pass"</formula>
    </cfRule>
  </conditionalFormatting>
  <conditionalFormatting sqref="T2762">
    <cfRule type="cellIs" dxfId="304" priority="293" stopIfTrue="1" operator="equal">
      <formula>"Fail"</formula>
    </cfRule>
    <cfRule type="cellIs" dxfId="303" priority="294" stopIfTrue="1" operator="equal">
      <formula>"Pass"</formula>
    </cfRule>
  </conditionalFormatting>
  <conditionalFormatting sqref="T2762">
    <cfRule type="cellIs" dxfId="302" priority="291" stopIfTrue="1" operator="equal">
      <formula>"Fail"</formula>
    </cfRule>
    <cfRule type="cellIs" dxfId="301" priority="292" stopIfTrue="1" operator="equal">
      <formula>"Pass"</formula>
    </cfRule>
  </conditionalFormatting>
  <conditionalFormatting sqref="U2753">
    <cfRule type="cellIs" dxfId="300" priority="289" stopIfTrue="1" operator="equal">
      <formula>"Fail"</formula>
    </cfRule>
    <cfRule type="cellIs" dxfId="299" priority="290" stopIfTrue="1" operator="equal">
      <formula>"Pass"</formula>
    </cfRule>
  </conditionalFormatting>
  <conditionalFormatting sqref="U2756">
    <cfRule type="cellIs" dxfId="298" priority="287" stopIfTrue="1" operator="equal">
      <formula>"Fail"</formula>
    </cfRule>
    <cfRule type="cellIs" dxfId="297" priority="288" stopIfTrue="1" operator="equal">
      <formula>"Pass"</formula>
    </cfRule>
  </conditionalFormatting>
  <conditionalFormatting sqref="U2759">
    <cfRule type="cellIs" dxfId="296" priority="285" stopIfTrue="1" operator="equal">
      <formula>"Fail"</formula>
    </cfRule>
    <cfRule type="cellIs" dxfId="295" priority="286" stopIfTrue="1" operator="equal">
      <formula>"Pass"</formula>
    </cfRule>
  </conditionalFormatting>
  <conditionalFormatting sqref="U2759">
    <cfRule type="cellIs" dxfId="294" priority="283" stopIfTrue="1" operator="equal">
      <formula>"Fail"</formula>
    </cfRule>
    <cfRule type="cellIs" dxfId="293" priority="284" stopIfTrue="1" operator="equal">
      <formula>"Pass"</formula>
    </cfRule>
  </conditionalFormatting>
  <conditionalFormatting sqref="U2762">
    <cfRule type="cellIs" dxfId="292" priority="281" stopIfTrue="1" operator="equal">
      <formula>"Fail"</formula>
    </cfRule>
    <cfRule type="cellIs" dxfId="291" priority="282" stopIfTrue="1" operator="equal">
      <formula>"Pass"</formula>
    </cfRule>
  </conditionalFormatting>
  <conditionalFormatting sqref="U2762">
    <cfRule type="cellIs" dxfId="290" priority="279" stopIfTrue="1" operator="equal">
      <formula>"Fail"</formula>
    </cfRule>
    <cfRule type="cellIs" dxfId="289" priority="280" stopIfTrue="1" operator="equal">
      <formula>"Pass"</formula>
    </cfRule>
  </conditionalFormatting>
  <conditionalFormatting sqref="B2768:C2770 A2769:A2770 W2765 S2768:S2770 S2765:U2767 T2768:U2768">
    <cfRule type="cellIs" dxfId="288" priority="277" stopIfTrue="1" operator="equal">
      <formula>"Fail"</formula>
    </cfRule>
    <cfRule type="cellIs" dxfId="287" priority="278" stopIfTrue="1" operator="equal">
      <formula>"Pass"</formula>
    </cfRule>
  </conditionalFormatting>
  <conditionalFormatting sqref="T2768:U2768 S2768:S2770">
    <cfRule type="cellIs" dxfId="286" priority="275" stopIfTrue="1" operator="equal">
      <formula>"Fail"</formula>
    </cfRule>
    <cfRule type="cellIs" dxfId="285" priority="276" stopIfTrue="1" operator="equal">
      <formula>"Pass"</formula>
    </cfRule>
  </conditionalFormatting>
  <conditionalFormatting sqref="W2765 S2765:U2767">
    <cfRule type="cellIs" dxfId="284" priority="273" stopIfTrue="1" operator="equal">
      <formula>"Fail"</formula>
    </cfRule>
    <cfRule type="cellIs" dxfId="283" priority="274" stopIfTrue="1" operator="equal">
      <formula>"Pass"</formula>
    </cfRule>
  </conditionalFormatting>
  <conditionalFormatting sqref="U2765">
    <cfRule type="cellIs" dxfId="282" priority="271" stopIfTrue="1" operator="equal">
      <formula>"Fail"</formula>
    </cfRule>
    <cfRule type="cellIs" dxfId="281" priority="272" stopIfTrue="1" operator="equal">
      <formula>"Pass"</formula>
    </cfRule>
  </conditionalFormatting>
  <conditionalFormatting sqref="U2768">
    <cfRule type="cellIs" dxfId="280" priority="269" stopIfTrue="1" operator="equal">
      <formula>"Fail"</formula>
    </cfRule>
    <cfRule type="cellIs" dxfId="279" priority="270" stopIfTrue="1" operator="equal">
      <formula>"Pass"</formula>
    </cfRule>
  </conditionalFormatting>
  <conditionalFormatting sqref="T2765">
    <cfRule type="cellIs" dxfId="278" priority="267" stopIfTrue="1" operator="equal">
      <formula>"Fail"</formula>
    </cfRule>
    <cfRule type="cellIs" dxfId="277" priority="268" stopIfTrue="1" operator="equal">
      <formula>"Pass"</formula>
    </cfRule>
  </conditionalFormatting>
  <conditionalFormatting sqref="T2765">
    <cfRule type="cellIs" dxfId="276" priority="265" stopIfTrue="1" operator="equal">
      <formula>"Fail"</formula>
    </cfRule>
    <cfRule type="cellIs" dxfId="275" priority="266" stopIfTrue="1" operator="equal">
      <formula>"Pass"</formula>
    </cfRule>
  </conditionalFormatting>
  <conditionalFormatting sqref="T2768">
    <cfRule type="cellIs" dxfId="274" priority="263" stopIfTrue="1" operator="equal">
      <formula>"Fail"</formula>
    </cfRule>
    <cfRule type="cellIs" dxfId="273" priority="264" stopIfTrue="1" operator="equal">
      <formula>"Pass"</formula>
    </cfRule>
  </conditionalFormatting>
  <conditionalFormatting sqref="T2768">
    <cfRule type="cellIs" dxfId="272" priority="261" stopIfTrue="1" operator="equal">
      <formula>"Fail"</formula>
    </cfRule>
    <cfRule type="cellIs" dxfId="271" priority="262" stopIfTrue="1" operator="equal">
      <formula>"Pass"</formula>
    </cfRule>
  </conditionalFormatting>
  <conditionalFormatting sqref="T2765">
    <cfRule type="cellIs" dxfId="270" priority="259" stopIfTrue="1" operator="equal">
      <formula>"Fail"</formula>
    </cfRule>
    <cfRule type="cellIs" dxfId="269" priority="260" stopIfTrue="1" operator="equal">
      <formula>"Pass"</formula>
    </cfRule>
  </conditionalFormatting>
  <conditionalFormatting sqref="T2765">
    <cfRule type="cellIs" dxfId="268" priority="257" stopIfTrue="1" operator="equal">
      <formula>"Fail"</formula>
    </cfRule>
    <cfRule type="cellIs" dxfId="267" priority="258" stopIfTrue="1" operator="equal">
      <formula>"Pass"</formula>
    </cfRule>
  </conditionalFormatting>
  <conditionalFormatting sqref="T2765">
    <cfRule type="cellIs" dxfId="266" priority="255" stopIfTrue="1" operator="equal">
      <formula>"Fail"</formula>
    </cfRule>
    <cfRule type="cellIs" dxfId="265" priority="256" stopIfTrue="1" operator="equal">
      <formula>"Pass"</formula>
    </cfRule>
  </conditionalFormatting>
  <conditionalFormatting sqref="T2768">
    <cfRule type="cellIs" dxfId="264" priority="253" stopIfTrue="1" operator="equal">
      <formula>"Fail"</formula>
    </cfRule>
    <cfRule type="cellIs" dxfId="263" priority="254" stopIfTrue="1" operator="equal">
      <formula>"Pass"</formula>
    </cfRule>
  </conditionalFormatting>
  <conditionalFormatting sqref="T2768">
    <cfRule type="cellIs" dxfId="262" priority="251" stopIfTrue="1" operator="equal">
      <formula>"Fail"</formula>
    </cfRule>
    <cfRule type="cellIs" dxfId="261" priority="252" stopIfTrue="1" operator="equal">
      <formula>"Pass"</formula>
    </cfRule>
  </conditionalFormatting>
  <conditionalFormatting sqref="T2768">
    <cfRule type="cellIs" dxfId="260" priority="249" stopIfTrue="1" operator="equal">
      <formula>"Fail"</formula>
    </cfRule>
    <cfRule type="cellIs" dxfId="259" priority="250" stopIfTrue="1" operator="equal">
      <formula>"Pass"</formula>
    </cfRule>
  </conditionalFormatting>
  <conditionalFormatting sqref="U2765">
    <cfRule type="cellIs" dxfId="258" priority="247" stopIfTrue="1" operator="equal">
      <formula>"Fail"</formula>
    </cfRule>
    <cfRule type="cellIs" dxfId="257" priority="248" stopIfTrue="1" operator="equal">
      <formula>"Pass"</formula>
    </cfRule>
  </conditionalFormatting>
  <conditionalFormatting sqref="U2768">
    <cfRule type="cellIs" dxfId="256" priority="245" stopIfTrue="1" operator="equal">
      <formula>"Fail"</formula>
    </cfRule>
    <cfRule type="cellIs" dxfId="255" priority="246" stopIfTrue="1" operator="equal">
      <formula>"Pass"</formula>
    </cfRule>
  </conditionalFormatting>
  <conditionalFormatting sqref="U2768">
    <cfRule type="cellIs" dxfId="254" priority="243" stopIfTrue="1" operator="equal">
      <formula>"Fail"</formula>
    </cfRule>
    <cfRule type="cellIs" dxfId="253" priority="244" stopIfTrue="1" operator="equal">
      <formula>"Pass"</formula>
    </cfRule>
  </conditionalFormatting>
  <conditionalFormatting sqref="U2768">
    <cfRule type="cellIs" dxfId="252" priority="241" stopIfTrue="1" operator="equal">
      <formula>"Fail"</formula>
    </cfRule>
    <cfRule type="cellIs" dxfId="251" priority="242" stopIfTrue="1" operator="equal">
      <formula>"Pass"</formula>
    </cfRule>
  </conditionalFormatting>
  <conditionalFormatting sqref="U2765">
    <cfRule type="cellIs" dxfId="250" priority="239" stopIfTrue="1" operator="equal">
      <formula>"Fail"</formula>
    </cfRule>
    <cfRule type="cellIs" dxfId="249" priority="240" stopIfTrue="1" operator="equal">
      <formula>"Pass"</formula>
    </cfRule>
  </conditionalFormatting>
  <conditionalFormatting sqref="U2768">
    <cfRule type="cellIs" dxfId="248" priority="237" stopIfTrue="1" operator="equal">
      <formula>"Fail"</formula>
    </cfRule>
    <cfRule type="cellIs" dxfId="247" priority="238" stopIfTrue="1" operator="equal">
      <formula>"Pass"</formula>
    </cfRule>
  </conditionalFormatting>
  <conditionalFormatting sqref="U2765">
    <cfRule type="cellIs" dxfId="246" priority="235" stopIfTrue="1" operator="equal">
      <formula>"Fail"</formula>
    </cfRule>
    <cfRule type="cellIs" dxfId="245" priority="236" stopIfTrue="1" operator="equal">
      <formula>"Pass"</formula>
    </cfRule>
  </conditionalFormatting>
  <conditionalFormatting sqref="U2768">
    <cfRule type="cellIs" dxfId="244" priority="233" stopIfTrue="1" operator="equal">
      <formula>"Fail"</formula>
    </cfRule>
    <cfRule type="cellIs" dxfId="243" priority="234" stopIfTrue="1" operator="equal">
      <formula>"Pass"</formula>
    </cfRule>
  </conditionalFormatting>
  <conditionalFormatting sqref="T2765:U2765">
    <cfRule type="cellIs" dxfId="242" priority="231" stopIfTrue="1" operator="equal">
      <formula>"Fail"</formula>
    </cfRule>
    <cfRule type="cellIs" dxfId="241" priority="232" stopIfTrue="1" operator="equal">
      <formula>"Pass"</formula>
    </cfRule>
  </conditionalFormatting>
  <conditionalFormatting sqref="T2765">
    <cfRule type="cellIs" dxfId="240" priority="229" stopIfTrue="1" operator="equal">
      <formula>"Fail"</formula>
    </cfRule>
    <cfRule type="cellIs" dxfId="239" priority="230" stopIfTrue="1" operator="equal">
      <formula>"Pass"</formula>
    </cfRule>
  </conditionalFormatting>
  <conditionalFormatting sqref="T2765">
    <cfRule type="cellIs" dxfId="238" priority="227" stopIfTrue="1" operator="equal">
      <formula>"Fail"</formula>
    </cfRule>
    <cfRule type="cellIs" dxfId="237" priority="228" stopIfTrue="1" operator="equal">
      <formula>"Pass"</formula>
    </cfRule>
  </conditionalFormatting>
  <conditionalFormatting sqref="T2768:U2768">
    <cfRule type="cellIs" dxfId="236" priority="225" stopIfTrue="1" operator="equal">
      <formula>"Fail"</formula>
    </cfRule>
    <cfRule type="cellIs" dxfId="235" priority="226" stopIfTrue="1" operator="equal">
      <formula>"Pass"</formula>
    </cfRule>
  </conditionalFormatting>
  <conditionalFormatting sqref="T2768">
    <cfRule type="cellIs" dxfId="234" priority="223" stopIfTrue="1" operator="equal">
      <formula>"Fail"</formula>
    </cfRule>
    <cfRule type="cellIs" dxfId="233" priority="224" stopIfTrue="1" operator="equal">
      <formula>"Pass"</formula>
    </cfRule>
  </conditionalFormatting>
  <conditionalFormatting sqref="T2768">
    <cfRule type="cellIs" dxfId="232" priority="221" stopIfTrue="1" operator="equal">
      <formula>"Fail"</formula>
    </cfRule>
    <cfRule type="cellIs" dxfId="231" priority="222" stopIfTrue="1" operator="equal">
      <formula>"Pass"</formula>
    </cfRule>
  </conditionalFormatting>
  <conditionalFormatting sqref="B2774:C2776 A2775:A2776 W2771 S2774:S2776 T2774:U2774 S2771:U2773">
    <cfRule type="cellIs" dxfId="230" priority="219" stopIfTrue="1" operator="equal">
      <formula>"Fail"</formula>
    </cfRule>
    <cfRule type="cellIs" dxfId="229" priority="220" stopIfTrue="1" operator="equal">
      <formula>"Pass"</formula>
    </cfRule>
  </conditionalFormatting>
  <conditionalFormatting sqref="T2774:U2774 S2774:S2776">
    <cfRule type="cellIs" dxfId="228" priority="217" stopIfTrue="1" operator="equal">
      <formula>"Fail"</formula>
    </cfRule>
    <cfRule type="cellIs" dxfId="227" priority="218" stopIfTrue="1" operator="equal">
      <formula>"Pass"</formula>
    </cfRule>
  </conditionalFormatting>
  <conditionalFormatting sqref="W2771 S2771:U2773">
    <cfRule type="cellIs" dxfId="226" priority="215" stopIfTrue="1" operator="equal">
      <formula>"Fail"</formula>
    </cfRule>
    <cfRule type="cellIs" dxfId="225" priority="216" stopIfTrue="1" operator="equal">
      <formula>"Pass"</formula>
    </cfRule>
  </conditionalFormatting>
  <conditionalFormatting sqref="U2771">
    <cfRule type="cellIs" dxfId="224" priority="213" stopIfTrue="1" operator="equal">
      <formula>"Fail"</formula>
    </cfRule>
    <cfRule type="cellIs" dxfId="223" priority="214" stopIfTrue="1" operator="equal">
      <formula>"Pass"</formula>
    </cfRule>
  </conditionalFormatting>
  <conditionalFormatting sqref="U2774">
    <cfRule type="cellIs" dxfId="222" priority="211" stopIfTrue="1" operator="equal">
      <formula>"Fail"</formula>
    </cfRule>
    <cfRule type="cellIs" dxfId="221" priority="212" stopIfTrue="1" operator="equal">
      <formula>"Pass"</formula>
    </cfRule>
  </conditionalFormatting>
  <conditionalFormatting sqref="T2771">
    <cfRule type="cellIs" dxfId="220" priority="209" stopIfTrue="1" operator="equal">
      <formula>"Fail"</formula>
    </cfRule>
    <cfRule type="cellIs" dxfId="219" priority="210" stopIfTrue="1" operator="equal">
      <formula>"Pass"</formula>
    </cfRule>
  </conditionalFormatting>
  <conditionalFormatting sqref="T2771">
    <cfRule type="cellIs" dxfId="218" priority="207" stopIfTrue="1" operator="equal">
      <formula>"Fail"</formula>
    </cfRule>
    <cfRule type="cellIs" dxfId="217" priority="208" stopIfTrue="1" operator="equal">
      <formula>"Pass"</formula>
    </cfRule>
  </conditionalFormatting>
  <conditionalFormatting sqref="T2774">
    <cfRule type="cellIs" dxfId="216" priority="205" stopIfTrue="1" operator="equal">
      <formula>"Fail"</formula>
    </cfRule>
    <cfRule type="cellIs" dxfId="215" priority="206" stopIfTrue="1" operator="equal">
      <formula>"Pass"</formula>
    </cfRule>
  </conditionalFormatting>
  <conditionalFormatting sqref="T2774">
    <cfRule type="cellIs" dxfId="214" priority="203" stopIfTrue="1" operator="equal">
      <formula>"Fail"</formula>
    </cfRule>
    <cfRule type="cellIs" dxfId="213" priority="204" stopIfTrue="1" operator="equal">
      <formula>"Pass"</formula>
    </cfRule>
  </conditionalFormatting>
  <conditionalFormatting sqref="T2771">
    <cfRule type="cellIs" dxfId="212" priority="201" stopIfTrue="1" operator="equal">
      <formula>"Fail"</formula>
    </cfRule>
    <cfRule type="cellIs" dxfId="211" priority="202" stopIfTrue="1" operator="equal">
      <formula>"Pass"</formula>
    </cfRule>
  </conditionalFormatting>
  <conditionalFormatting sqref="T2771">
    <cfRule type="cellIs" dxfId="210" priority="199" stopIfTrue="1" operator="equal">
      <formula>"Fail"</formula>
    </cfRule>
    <cfRule type="cellIs" dxfId="209" priority="200" stopIfTrue="1" operator="equal">
      <formula>"Pass"</formula>
    </cfRule>
  </conditionalFormatting>
  <conditionalFormatting sqref="T2771">
    <cfRule type="cellIs" dxfId="208" priority="197" stopIfTrue="1" operator="equal">
      <formula>"Fail"</formula>
    </cfRule>
    <cfRule type="cellIs" dxfId="207" priority="198" stopIfTrue="1" operator="equal">
      <formula>"Pass"</formula>
    </cfRule>
  </conditionalFormatting>
  <conditionalFormatting sqref="T2774">
    <cfRule type="cellIs" dxfId="206" priority="195" stopIfTrue="1" operator="equal">
      <formula>"Fail"</formula>
    </cfRule>
    <cfRule type="cellIs" dxfId="205" priority="196" stopIfTrue="1" operator="equal">
      <formula>"Pass"</formula>
    </cfRule>
  </conditionalFormatting>
  <conditionalFormatting sqref="T2774">
    <cfRule type="cellIs" dxfId="204" priority="193" stopIfTrue="1" operator="equal">
      <formula>"Fail"</formula>
    </cfRule>
    <cfRule type="cellIs" dxfId="203" priority="194" stopIfTrue="1" operator="equal">
      <formula>"Pass"</formula>
    </cfRule>
  </conditionalFormatting>
  <conditionalFormatting sqref="T2774">
    <cfRule type="cellIs" dxfId="202" priority="191" stopIfTrue="1" operator="equal">
      <formula>"Fail"</formula>
    </cfRule>
    <cfRule type="cellIs" dxfId="201" priority="192" stopIfTrue="1" operator="equal">
      <formula>"Pass"</formula>
    </cfRule>
  </conditionalFormatting>
  <conditionalFormatting sqref="U2771">
    <cfRule type="cellIs" dxfId="200" priority="189" stopIfTrue="1" operator="equal">
      <formula>"Fail"</formula>
    </cfRule>
    <cfRule type="cellIs" dxfId="199" priority="190" stopIfTrue="1" operator="equal">
      <formula>"Pass"</formula>
    </cfRule>
  </conditionalFormatting>
  <conditionalFormatting sqref="U2774">
    <cfRule type="cellIs" dxfId="198" priority="187" stopIfTrue="1" operator="equal">
      <formula>"Fail"</formula>
    </cfRule>
    <cfRule type="cellIs" dxfId="197" priority="188" stopIfTrue="1" operator="equal">
      <formula>"Pass"</formula>
    </cfRule>
  </conditionalFormatting>
  <conditionalFormatting sqref="U2774">
    <cfRule type="cellIs" dxfId="196" priority="185" stopIfTrue="1" operator="equal">
      <formula>"Fail"</formula>
    </cfRule>
    <cfRule type="cellIs" dxfId="195" priority="186" stopIfTrue="1" operator="equal">
      <formula>"Pass"</formula>
    </cfRule>
  </conditionalFormatting>
  <conditionalFormatting sqref="U2774">
    <cfRule type="cellIs" dxfId="194" priority="183" stopIfTrue="1" operator="equal">
      <formula>"Fail"</formula>
    </cfRule>
    <cfRule type="cellIs" dxfId="193" priority="184" stopIfTrue="1" operator="equal">
      <formula>"Pass"</formula>
    </cfRule>
  </conditionalFormatting>
  <conditionalFormatting sqref="U2771">
    <cfRule type="cellIs" dxfId="192" priority="181" stopIfTrue="1" operator="equal">
      <formula>"Fail"</formula>
    </cfRule>
    <cfRule type="cellIs" dxfId="191" priority="182" stopIfTrue="1" operator="equal">
      <formula>"Pass"</formula>
    </cfRule>
  </conditionalFormatting>
  <conditionalFormatting sqref="U2774">
    <cfRule type="cellIs" dxfId="190" priority="179" stopIfTrue="1" operator="equal">
      <formula>"Fail"</formula>
    </cfRule>
    <cfRule type="cellIs" dxfId="189" priority="180" stopIfTrue="1" operator="equal">
      <formula>"Pass"</formula>
    </cfRule>
  </conditionalFormatting>
  <conditionalFormatting sqref="U2771">
    <cfRule type="cellIs" dxfId="188" priority="177" stopIfTrue="1" operator="equal">
      <formula>"Fail"</formula>
    </cfRule>
    <cfRule type="cellIs" dxfId="187" priority="178" stopIfTrue="1" operator="equal">
      <formula>"Pass"</formula>
    </cfRule>
  </conditionalFormatting>
  <conditionalFormatting sqref="U2774">
    <cfRule type="cellIs" dxfId="186" priority="175" stopIfTrue="1" operator="equal">
      <formula>"Fail"</formula>
    </cfRule>
    <cfRule type="cellIs" dxfId="185" priority="176" stopIfTrue="1" operator="equal">
      <formula>"Pass"</formula>
    </cfRule>
  </conditionalFormatting>
  <conditionalFormatting sqref="T2771:U2771">
    <cfRule type="cellIs" dxfId="184" priority="173" stopIfTrue="1" operator="equal">
      <formula>"Fail"</formula>
    </cfRule>
    <cfRule type="cellIs" dxfId="183" priority="174" stopIfTrue="1" operator="equal">
      <formula>"Pass"</formula>
    </cfRule>
  </conditionalFormatting>
  <conditionalFormatting sqref="T2771">
    <cfRule type="cellIs" dxfId="182" priority="171" stopIfTrue="1" operator="equal">
      <formula>"Fail"</formula>
    </cfRule>
    <cfRule type="cellIs" dxfId="181" priority="172" stopIfTrue="1" operator="equal">
      <formula>"Pass"</formula>
    </cfRule>
  </conditionalFormatting>
  <conditionalFormatting sqref="T2771">
    <cfRule type="cellIs" dxfId="180" priority="169" stopIfTrue="1" operator="equal">
      <formula>"Fail"</formula>
    </cfRule>
    <cfRule type="cellIs" dxfId="179" priority="170" stopIfTrue="1" operator="equal">
      <formula>"Pass"</formula>
    </cfRule>
  </conditionalFormatting>
  <conditionalFormatting sqref="T2774:U2774">
    <cfRule type="cellIs" dxfId="178" priority="167" stopIfTrue="1" operator="equal">
      <formula>"Fail"</formula>
    </cfRule>
    <cfRule type="cellIs" dxfId="177" priority="168" stopIfTrue="1" operator="equal">
      <formula>"Pass"</formula>
    </cfRule>
  </conditionalFormatting>
  <conditionalFormatting sqref="T2774">
    <cfRule type="cellIs" dxfId="176" priority="165" stopIfTrue="1" operator="equal">
      <formula>"Fail"</formula>
    </cfRule>
    <cfRule type="cellIs" dxfId="175" priority="166" stopIfTrue="1" operator="equal">
      <formula>"Pass"</formula>
    </cfRule>
  </conditionalFormatting>
  <conditionalFormatting sqref="T2774">
    <cfRule type="cellIs" dxfId="174" priority="163" stopIfTrue="1" operator="equal">
      <formula>"Fail"</formula>
    </cfRule>
    <cfRule type="cellIs" dxfId="173" priority="164" stopIfTrue="1" operator="equal">
      <formula>"Pass"</formula>
    </cfRule>
  </conditionalFormatting>
  <conditionalFormatting sqref="U2765">
    <cfRule type="cellIs" dxfId="172" priority="161" stopIfTrue="1" operator="equal">
      <formula>"Fail"</formula>
    </cfRule>
    <cfRule type="cellIs" dxfId="171" priority="162" stopIfTrue="1" operator="equal">
      <formula>"Pass"</formula>
    </cfRule>
  </conditionalFormatting>
  <conditionalFormatting sqref="U2768">
    <cfRule type="cellIs" dxfId="170" priority="159" stopIfTrue="1" operator="equal">
      <formula>"Fail"</formula>
    </cfRule>
    <cfRule type="cellIs" dxfId="169" priority="160" stopIfTrue="1" operator="equal">
      <formula>"Pass"</formula>
    </cfRule>
  </conditionalFormatting>
  <conditionalFormatting sqref="U2771">
    <cfRule type="cellIs" dxfId="168" priority="157" stopIfTrue="1" operator="equal">
      <formula>"Fail"</formula>
    </cfRule>
    <cfRule type="cellIs" dxfId="167" priority="158" stopIfTrue="1" operator="equal">
      <formula>"Pass"</formula>
    </cfRule>
  </conditionalFormatting>
  <conditionalFormatting sqref="U2771">
    <cfRule type="cellIs" dxfId="166" priority="155" stopIfTrue="1" operator="equal">
      <formula>"Fail"</formula>
    </cfRule>
    <cfRule type="cellIs" dxfId="165" priority="156" stopIfTrue="1" operator="equal">
      <formula>"Pass"</formula>
    </cfRule>
  </conditionalFormatting>
  <conditionalFormatting sqref="U2774">
    <cfRule type="cellIs" dxfId="164" priority="153" stopIfTrue="1" operator="equal">
      <formula>"Fail"</formula>
    </cfRule>
    <cfRule type="cellIs" dxfId="163" priority="154" stopIfTrue="1" operator="equal">
      <formula>"Pass"</formula>
    </cfRule>
  </conditionalFormatting>
  <conditionalFormatting sqref="U2774">
    <cfRule type="cellIs" dxfId="162" priority="151" stopIfTrue="1" operator="equal">
      <formula>"Fail"</formula>
    </cfRule>
    <cfRule type="cellIs" dxfId="161" priority="152" stopIfTrue="1" operator="equal">
      <formula>"Pass"</formula>
    </cfRule>
  </conditionalFormatting>
  <conditionalFormatting sqref="S2771:U2776">
    <cfRule type="cellIs" dxfId="160" priority="149" stopIfTrue="1" operator="equal">
      <formula>"Fail"</formula>
    </cfRule>
    <cfRule type="cellIs" dxfId="159" priority="150" stopIfTrue="1" operator="equal">
      <formula>"Pass"</formula>
    </cfRule>
  </conditionalFormatting>
  <conditionalFormatting sqref="S2771:U2776">
    <cfRule type="cellIs" dxfId="158" priority="147" stopIfTrue="1" operator="equal">
      <formula>"Fail"</formula>
    </cfRule>
    <cfRule type="cellIs" dxfId="157" priority="148" stopIfTrue="1" operator="equal">
      <formula>"Pass"</formula>
    </cfRule>
  </conditionalFormatting>
  <conditionalFormatting sqref="T2771">
    <cfRule type="cellIs" dxfId="156" priority="145" stopIfTrue="1" operator="equal">
      <formula>"Fail"</formula>
    </cfRule>
    <cfRule type="cellIs" dxfId="155" priority="146" stopIfTrue="1" operator="equal">
      <formula>"Pass"</formula>
    </cfRule>
  </conditionalFormatting>
  <conditionalFormatting sqref="T2771">
    <cfRule type="cellIs" dxfId="154" priority="143" stopIfTrue="1" operator="equal">
      <formula>"Fail"</formula>
    </cfRule>
    <cfRule type="cellIs" dxfId="153" priority="144" stopIfTrue="1" operator="equal">
      <formula>"Pass"</formula>
    </cfRule>
  </conditionalFormatting>
  <conditionalFormatting sqref="T2774">
    <cfRule type="cellIs" dxfId="152" priority="141" stopIfTrue="1" operator="equal">
      <formula>"Fail"</formula>
    </cfRule>
    <cfRule type="cellIs" dxfId="151" priority="142" stopIfTrue="1" operator="equal">
      <formula>"Pass"</formula>
    </cfRule>
  </conditionalFormatting>
  <conditionalFormatting sqref="T2774">
    <cfRule type="cellIs" dxfId="150" priority="139" stopIfTrue="1" operator="equal">
      <formula>"Fail"</formula>
    </cfRule>
    <cfRule type="cellIs" dxfId="149" priority="140" stopIfTrue="1" operator="equal">
      <formula>"Pass"</formula>
    </cfRule>
  </conditionalFormatting>
  <conditionalFormatting sqref="T2774">
    <cfRule type="cellIs" dxfId="148" priority="137" stopIfTrue="1" operator="equal">
      <formula>"Fail"</formula>
    </cfRule>
    <cfRule type="cellIs" dxfId="147" priority="138" stopIfTrue="1" operator="equal">
      <formula>"Pass"</formula>
    </cfRule>
  </conditionalFormatting>
  <conditionalFormatting sqref="T2774">
    <cfRule type="cellIs" dxfId="146" priority="135" stopIfTrue="1" operator="equal">
      <formula>"Fail"</formula>
    </cfRule>
    <cfRule type="cellIs" dxfId="145" priority="136" stopIfTrue="1" operator="equal">
      <formula>"Pass"</formula>
    </cfRule>
  </conditionalFormatting>
  <conditionalFormatting sqref="T2774">
    <cfRule type="cellIs" dxfId="144" priority="133" stopIfTrue="1" operator="equal">
      <formula>"Fail"</formula>
    </cfRule>
    <cfRule type="cellIs" dxfId="143" priority="134" stopIfTrue="1" operator="equal">
      <formula>"Pass"</formula>
    </cfRule>
  </conditionalFormatting>
  <conditionalFormatting sqref="T2774">
    <cfRule type="cellIs" dxfId="142" priority="131" stopIfTrue="1" operator="equal">
      <formula>"Fail"</formula>
    </cfRule>
    <cfRule type="cellIs" dxfId="141" priority="132" stopIfTrue="1" operator="equal">
      <formula>"Pass"</formula>
    </cfRule>
  </conditionalFormatting>
  <conditionalFormatting sqref="U2774">
    <cfRule type="cellIs" dxfId="140" priority="129" stopIfTrue="1" operator="equal">
      <formula>"Fail"</formula>
    </cfRule>
    <cfRule type="cellIs" dxfId="139" priority="130" stopIfTrue="1" operator="equal">
      <formula>"Pass"</formula>
    </cfRule>
  </conditionalFormatting>
  <conditionalFormatting sqref="U2774">
    <cfRule type="cellIs" dxfId="138" priority="127" stopIfTrue="1" operator="equal">
      <formula>"Fail"</formula>
    </cfRule>
    <cfRule type="cellIs" dxfId="137" priority="128" stopIfTrue="1" operator="equal">
      <formula>"Pass"</formula>
    </cfRule>
  </conditionalFormatting>
  <conditionalFormatting sqref="U2774">
    <cfRule type="cellIs" dxfId="136" priority="125" stopIfTrue="1" operator="equal">
      <formula>"Fail"</formula>
    </cfRule>
    <cfRule type="cellIs" dxfId="135" priority="126" stopIfTrue="1" operator="equal">
      <formula>"Pass"</formula>
    </cfRule>
  </conditionalFormatting>
  <conditionalFormatting sqref="U2774">
    <cfRule type="cellIs" dxfId="134" priority="123" stopIfTrue="1" operator="equal">
      <formula>"Fail"</formula>
    </cfRule>
    <cfRule type="cellIs" dxfId="133" priority="124" stopIfTrue="1" operator="equal">
      <formula>"Pass"</formula>
    </cfRule>
  </conditionalFormatting>
  <conditionalFormatting sqref="U2774">
    <cfRule type="cellIs" dxfId="132" priority="121" stopIfTrue="1" operator="equal">
      <formula>"Fail"</formula>
    </cfRule>
    <cfRule type="cellIs" dxfId="131" priority="122" stopIfTrue="1" operator="equal">
      <formula>"Pass"</formula>
    </cfRule>
  </conditionalFormatting>
  <conditionalFormatting sqref="U2774">
    <cfRule type="cellIs" dxfId="130" priority="119" stopIfTrue="1" operator="equal">
      <formula>"Fail"</formula>
    </cfRule>
    <cfRule type="cellIs" dxfId="129" priority="120" stopIfTrue="1" operator="equal">
      <formula>"Pass"</formula>
    </cfRule>
  </conditionalFormatting>
  <conditionalFormatting sqref="U2774">
    <cfRule type="cellIs" dxfId="128" priority="117" stopIfTrue="1" operator="equal">
      <formula>"Fail"</formula>
    </cfRule>
    <cfRule type="cellIs" dxfId="127" priority="118" stopIfTrue="1" operator="equal">
      <formula>"Pass"</formula>
    </cfRule>
  </conditionalFormatting>
  <conditionalFormatting sqref="U2774">
    <cfRule type="cellIs" dxfId="126" priority="115" stopIfTrue="1" operator="equal">
      <formula>"Fail"</formula>
    </cfRule>
    <cfRule type="cellIs" dxfId="125" priority="116" stopIfTrue="1" operator="equal">
      <formula>"Pass"</formula>
    </cfRule>
  </conditionalFormatting>
  <conditionalFormatting sqref="S2771:U2773">
    <cfRule type="cellIs" dxfId="124" priority="113" stopIfTrue="1" operator="equal">
      <formula>"Fail"</formula>
    </cfRule>
    <cfRule type="cellIs" dxfId="123" priority="114" stopIfTrue="1" operator="equal">
      <formula>"Pass"</formula>
    </cfRule>
  </conditionalFormatting>
  <conditionalFormatting sqref="S2771:U2773">
    <cfRule type="cellIs" dxfId="122" priority="111" stopIfTrue="1" operator="equal">
      <formula>"Fail"</formula>
    </cfRule>
    <cfRule type="cellIs" dxfId="121" priority="112" stopIfTrue="1" operator="equal">
      <formula>"Pass"</formula>
    </cfRule>
  </conditionalFormatting>
  <conditionalFormatting sqref="T2771">
    <cfRule type="cellIs" dxfId="120" priority="109" stopIfTrue="1" operator="equal">
      <formula>"Fail"</formula>
    </cfRule>
    <cfRule type="cellIs" dxfId="119" priority="110" stopIfTrue="1" operator="equal">
      <formula>"Pass"</formula>
    </cfRule>
  </conditionalFormatting>
  <conditionalFormatting sqref="T2771">
    <cfRule type="cellIs" dxfId="118" priority="107" stopIfTrue="1" operator="equal">
      <formula>"Fail"</formula>
    </cfRule>
    <cfRule type="cellIs" dxfId="117" priority="108" stopIfTrue="1" operator="equal">
      <formula>"Pass"</formula>
    </cfRule>
  </conditionalFormatting>
  <conditionalFormatting sqref="U2771">
    <cfRule type="cellIs" dxfId="116" priority="105" stopIfTrue="1" operator="equal">
      <formula>"Fail"</formula>
    </cfRule>
    <cfRule type="cellIs" dxfId="115" priority="106" stopIfTrue="1" operator="equal">
      <formula>"Pass"</formula>
    </cfRule>
  </conditionalFormatting>
  <conditionalFormatting sqref="U2771">
    <cfRule type="cellIs" dxfId="114" priority="103" stopIfTrue="1" operator="equal">
      <formula>"Fail"</formula>
    </cfRule>
    <cfRule type="cellIs" dxfId="113" priority="104" stopIfTrue="1" operator="equal">
      <formula>"Pass"</formula>
    </cfRule>
  </conditionalFormatting>
  <conditionalFormatting sqref="U2771">
    <cfRule type="cellIs" dxfId="112" priority="101" stopIfTrue="1" operator="equal">
      <formula>"Fail"</formula>
    </cfRule>
    <cfRule type="cellIs" dxfId="111" priority="102" stopIfTrue="1" operator="equal">
      <formula>"Pass"</formula>
    </cfRule>
  </conditionalFormatting>
  <conditionalFormatting sqref="U2771">
    <cfRule type="cellIs" dxfId="110" priority="99" stopIfTrue="1" operator="equal">
      <formula>"Fail"</formula>
    </cfRule>
    <cfRule type="cellIs" dxfId="109" priority="100" stopIfTrue="1" operator="equal">
      <formula>"Pass"</formula>
    </cfRule>
  </conditionalFormatting>
  <conditionalFormatting sqref="U2771">
    <cfRule type="cellIs" dxfId="108" priority="97" stopIfTrue="1" operator="equal">
      <formula>"Fail"</formula>
    </cfRule>
    <cfRule type="cellIs" dxfId="107" priority="98" stopIfTrue="1" operator="equal">
      <formula>"Pass"</formula>
    </cfRule>
  </conditionalFormatting>
  <conditionalFormatting sqref="U2771">
    <cfRule type="cellIs" dxfId="106" priority="95" stopIfTrue="1" operator="equal">
      <formula>"Fail"</formula>
    </cfRule>
    <cfRule type="cellIs" dxfId="105" priority="96" stopIfTrue="1" operator="equal">
      <formula>"Pass"</formula>
    </cfRule>
  </conditionalFormatting>
  <conditionalFormatting sqref="U2771">
    <cfRule type="cellIs" dxfId="104" priority="93" stopIfTrue="1" operator="equal">
      <formula>"Fail"</formula>
    </cfRule>
    <cfRule type="cellIs" dxfId="103" priority="94" stopIfTrue="1" operator="equal">
      <formula>"Pass"</formula>
    </cfRule>
  </conditionalFormatting>
  <conditionalFormatting sqref="U2771">
    <cfRule type="cellIs" dxfId="102" priority="91" stopIfTrue="1" operator="equal">
      <formula>"Fail"</formula>
    </cfRule>
    <cfRule type="cellIs" dxfId="101" priority="92" stopIfTrue="1" operator="equal">
      <formula>"Pass"</formula>
    </cfRule>
  </conditionalFormatting>
  <conditionalFormatting sqref="U2771">
    <cfRule type="cellIs" dxfId="100" priority="89" stopIfTrue="1" operator="equal">
      <formula>"Fail"</formula>
    </cfRule>
    <cfRule type="cellIs" dxfId="99" priority="90" stopIfTrue="1" operator="equal">
      <formula>"Pass"</formula>
    </cfRule>
  </conditionalFormatting>
  <conditionalFormatting sqref="U2771">
    <cfRule type="cellIs" dxfId="98" priority="87" stopIfTrue="1" operator="equal">
      <formula>"Fail"</formula>
    </cfRule>
    <cfRule type="cellIs" dxfId="97" priority="88" stopIfTrue="1" operator="equal">
      <formula>"Pass"</formula>
    </cfRule>
  </conditionalFormatting>
  <conditionalFormatting sqref="U2771">
    <cfRule type="cellIs" dxfId="96" priority="85" stopIfTrue="1" operator="equal">
      <formula>"Fail"</formula>
    </cfRule>
    <cfRule type="cellIs" dxfId="95" priority="86" stopIfTrue="1" operator="equal">
      <formula>"Pass"</formula>
    </cfRule>
  </conditionalFormatting>
  <conditionalFormatting sqref="U2771">
    <cfRule type="cellIs" dxfId="94" priority="83" stopIfTrue="1" operator="equal">
      <formula>"Fail"</formula>
    </cfRule>
    <cfRule type="cellIs" dxfId="93" priority="84" stopIfTrue="1" operator="equal">
      <formula>"Pass"</formula>
    </cfRule>
  </conditionalFormatting>
  <conditionalFormatting sqref="U2771">
    <cfRule type="cellIs" dxfId="92" priority="81" stopIfTrue="1" operator="equal">
      <formula>"Fail"</formula>
    </cfRule>
    <cfRule type="cellIs" dxfId="91" priority="82" stopIfTrue="1" operator="equal">
      <formula>"Pass"</formula>
    </cfRule>
  </conditionalFormatting>
  <conditionalFormatting sqref="U2771">
    <cfRule type="cellIs" dxfId="90" priority="79" stopIfTrue="1" operator="equal">
      <formula>"Fail"</formula>
    </cfRule>
    <cfRule type="cellIs" dxfId="89" priority="80" stopIfTrue="1" operator="equal">
      <formula>"Pass"</formula>
    </cfRule>
  </conditionalFormatting>
  <conditionalFormatting sqref="U2771">
    <cfRule type="cellIs" dxfId="88" priority="77" stopIfTrue="1" operator="equal">
      <formula>"Fail"</formula>
    </cfRule>
    <cfRule type="cellIs" dxfId="87" priority="78" stopIfTrue="1" operator="equal">
      <formula>"Pass"</formula>
    </cfRule>
  </conditionalFormatting>
  <conditionalFormatting sqref="U2771">
    <cfRule type="cellIs" dxfId="86" priority="75" stopIfTrue="1" operator="equal">
      <formula>"Fail"</formula>
    </cfRule>
    <cfRule type="cellIs" dxfId="85" priority="76" stopIfTrue="1" operator="equal">
      <formula>"Pass"</formula>
    </cfRule>
  </conditionalFormatting>
  <conditionalFormatting sqref="U2771">
    <cfRule type="cellIs" dxfId="84" priority="73" stopIfTrue="1" operator="equal">
      <formula>"Fail"</formula>
    </cfRule>
    <cfRule type="cellIs" dxfId="83" priority="74" stopIfTrue="1" operator="equal">
      <formula>"Pass"</formula>
    </cfRule>
  </conditionalFormatting>
  <conditionalFormatting sqref="U2771">
    <cfRule type="cellIs" dxfId="82" priority="71" stopIfTrue="1" operator="equal">
      <formula>"Fail"</formula>
    </cfRule>
    <cfRule type="cellIs" dxfId="81" priority="72" stopIfTrue="1" operator="equal">
      <formula>"Pass"</formula>
    </cfRule>
  </conditionalFormatting>
  <conditionalFormatting sqref="B2786:C2788 A2787:A2788 W2783 S2786:S2788 T2786:U2786 S2777:U2785">
    <cfRule type="cellIs" dxfId="80" priority="69" stopIfTrue="1" operator="equal">
      <formula>"Fail"</formula>
    </cfRule>
    <cfRule type="cellIs" dxfId="79" priority="70" stopIfTrue="1" operator="equal">
      <formula>"Pass"</formula>
    </cfRule>
  </conditionalFormatting>
  <conditionalFormatting sqref="S2777">
    <cfRule type="cellIs" dxfId="78" priority="67" stopIfTrue="1" operator="equal">
      <formula>"Fail"</formula>
    </cfRule>
    <cfRule type="cellIs" dxfId="77" priority="68" stopIfTrue="1" operator="equal">
      <formula>"Pass"</formula>
    </cfRule>
  </conditionalFormatting>
  <conditionalFormatting sqref="B2798:C2800 A2799:A2800 W2795 S2798:S2800 U2796:U2797 S2789:T2797 U2790:U2791 U2793:U2794 T2798">
    <cfRule type="cellIs" dxfId="76" priority="65" stopIfTrue="1" operator="equal">
      <formula>"Fail"</formula>
    </cfRule>
    <cfRule type="cellIs" dxfId="75" priority="66" stopIfTrue="1" operator="equal">
      <formula>"Pass"</formula>
    </cfRule>
  </conditionalFormatting>
  <conditionalFormatting sqref="S2789">
    <cfRule type="cellIs" dxfId="74" priority="63" stopIfTrue="1" operator="equal">
      <formula>"Fail"</formula>
    </cfRule>
    <cfRule type="cellIs" dxfId="73" priority="64" stopIfTrue="1" operator="equal">
      <formula>"Pass"</formula>
    </cfRule>
  </conditionalFormatting>
  <conditionalFormatting sqref="U2789">
    <cfRule type="cellIs" dxfId="72" priority="61" stopIfTrue="1" operator="equal">
      <formula>"Fail"</formula>
    </cfRule>
    <cfRule type="cellIs" dxfId="71" priority="62" stopIfTrue="1" operator="equal">
      <formula>"Pass"</formula>
    </cfRule>
  </conditionalFormatting>
  <conditionalFormatting sqref="U2792">
    <cfRule type="cellIs" dxfId="70" priority="59" stopIfTrue="1" operator="equal">
      <formula>"Fail"</formula>
    </cfRule>
    <cfRule type="cellIs" dxfId="69" priority="60" stopIfTrue="1" operator="equal">
      <formula>"Pass"</formula>
    </cfRule>
  </conditionalFormatting>
  <conditionalFormatting sqref="U2795">
    <cfRule type="cellIs" dxfId="68" priority="57" stopIfTrue="1" operator="equal">
      <formula>"Fail"</formula>
    </cfRule>
    <cfRule type="cellIs" dxfId="67" priority="58" stopIfTrue="1" operator="equal">
      <formula>"Pass"</formula>
    </cfRule>
  </conditionalFormatting>
  <conditionalFormatting sqref="U2798">
    <cfRule type="cellIs" dxfId="66" priority="55" stopIfTrue="1" operator="equal">
      <formula>"Fail"</formula>
    </cfRule>
    <cfRule type="cellIs" dxfId="65" priority="56" stopIfTrue="1" operator="equal">
      <formula>"Pass"</formula>
    </cfRule>
  </conditionalFormatting>
  <conditionalFormatting sqref="B2810:C2812 A2811:A2812 W2807 S2810:S2812 U2808:U2809 S2801:T2809 U2802:U2803 U2805:U2806 T2810">
    <cfRule type="cellIs" dxfId="64" priority="53" stopIfTrue="1" operator="equal">
      <formula>"Fail"</formula>
    </cfRule>
    <cfRule type="cellIs" dxfId="63" priority="54" stopIfTrue="1" operator="equal">
      <formula>"Pass"</formula>
    </cfRule>
  </conditionalFormatting>
  <conditionalFormatting sqref="S2801">
    <cfRule type="cellIs" dxfId="62" priority="51" stopIfTrue="1" operator="equal">
      <formula>"Fail"</formula>
    </cfRule>
    <cfRule type="cellIs" dxfId="61" priority="52" stopIfTrue="1" operator="equal">
      <formula>"Pass"</formula>
    </cfRule>
  </conditionalFormatting>
  <conditionalFormatting sqref="U2801">
    <cfRule type="cellIs" dxfId="60" priority="49" stopIfTrue="1" operator="equal">
      <formula>"Fail"</formula>
    </cfRule>
    <cfRule type="cellIs" dxfId="59" priority="50" stopIfTrue="1" operator="equal">
      <formula>"Pass"</formula>
    </cfRule>
  </conditionalFormatting>
  <conditionalFormatting sqref="U2804">
    <cfRule type="cellIs" dxfId="58" priority="47" stopIfTrue="1" operator="equal">
      <formula>"Fail"</formula>
    </cfRule>
    <cfRule type="cellIs" dxfId="57" priority="48" stopIfTrue="1" operator="equal">
      <formula>"Pass"</formula>
    </cfRule>
  </conditionalFormatting>
  <conditionalFormatting sqref="U2807">
    <cfRule type="cellIs" dxfId="56" priority="45" stopIfTrue="1" operator="equal">
      <formula>"Fail"</formula>
    </cfRule>
    <cfRule type="cellIs" dxfId="55" priority="46" stopIfTrue="1" operator="equal">
      <formula>"Pass"</formula>
    </cfRule>
  </conditionalFormatting>
  <conditionalFormatting sqref="U2810">
    <cfRule type="cellIs" dxfId="54" priority="43" stopIfTrue="1" operator="equal">
      <formula>"Fail"</formula>
    </cfRule>
    <cfRule type="cellIs" dxfId="53" priority="44" stopIfTrue="1" operator="equal">
      <formula>"Pass"</formula>
    </cfRule>
  </conditionalFormatting>
  <conditionalFormatting sqref="B2822:C2824 A2823:A2824 W2819 S2822:S2824 U2820:U2821 S2813:T2821 U2814:U2815 U2817:U2818 T2822">
    <cfRule type="cellIs" dxfId="52" priority="41" stopIfTrue="1" operator="equal">
      <formula>"Fail"</formula>
    </cfRule>
    <cfRule type="cellIs" dxfId="51" priority="42" stopIfTrue="1" operator="equal">
      <formula>"Pass"</formula>
    </cfRule>
  </conditionalFormatting>
  <conditionalFormatting sqref="S2813">
    <cfRule type="cellIs" dxfId="50" priority="39" stopIfTrue="1" operator="equal">
      <formula>"Fail"</formula>
    </cfRule>
    <cfRule type="cellIs" dxfId="49" priority="40" stopIfTrue="1" operator="equal">
      <formula>"Pass"</formula>
    </cfRule>
  </conditionalFormatting>
  <conditionalFormatting sqref="U2813">
    <cfRule type="cellIs" dxfId="48" priority="37" stopIfTrue="1" operator="equal">
      <formula>"Fail"</formula>
    </cfRule>
    <cfRule type="cellIs" dxfId="47" priority="38" stopIfTrue="1" operator="equal">
      <formula>"Pass"</formula>
    </cfRule>
  </conditionalFormatting>
  <conditionalFormatting sqref="U2816">
    <cfRule type="cellIs" dxfId="46" priority="35" stopIfTrue="1" operator="equal">
      <formula>"Fail"</formula>
    </cfRule>
    <cfRule type="cellIs" dxfId="45" priority="36" stopIfTrue="1" operator="equal">
      <formula>"Pass"</formula>
    </cfRule>
  </conditionalFormatting>
  <conditionalFormatting sqref="U2819">
    <cfRule type="cellIs" dxfId="44" priority="33" stopIfTrue="1" operator="equal">
      <formula>"Fail"</formula>
    </cfRule>
    <cfRule type="cellIs" dxfId="43" priority="34" stopIfTrue="1" operator="equal">
      <formula>"Pass"</formula>
    </cfRule>
  </conditionalFormatting>
  <conditionalFormatting sqref="U2822">
    <cfRule type="cellIs" dxfId="42" priority="31" stopIfTrue="1" operator="equal">
      <formula>"Fail"</formula>
    </cfRule>
    <cfRule type="cellIs" dxfId="41" priority="32" stopIfTrue="1" operator="equal">
      <formula>"Pass"</formula>
    </cfRule>
  </conditionalFormatting>
  <conditionalFormatting sqref="B2834:C2836 A2835:A2836 W2831 S2834:S2836 U2832:U2833 S2825:T2833 U2826:U2827 U2829:U2830 T2834">
    <cfRule type="cellIs" dxfId="40" priority="29" stopIfTrue="1" operator="equal">
      <formula>"Fail"</formula>
    </cfRule>
    <cfRule type="cellIs" dxfId="39" priority="30" stopIfTrue="1" operator="equal">
      <formula>"Pass"</formula>
    </cfRule>
  </conditionalFormatting>
  <conditionalFormatting sqref="S2825">
    <cfRule type="cellIs" dxfId="38" priority="27" stopIfTrue="1" operator="equal">
      <formula>"Fail"</formula>
    </cfRule>
    <cfRule type="cellIs" dxfId="37" priority="28" stopIfTrue="1" operator="equal">
      <formula>"Pass"</formula>
    </cfRule>
  </conditionalFormatting>
  <conditionalFormatting sqref="U2825">
    <cfRule type="cellIs" dxfId="36" priority="25" stopIfTrue="1" operator="equal">
      <formula>"Fail"</formula>
    </cfRule>
    <cfRule type="cellIs" dxfId="35" priority="26" stopIfTrue="1" operator="equal">
      <formula>"Pass"</formula>
    </cfRule>
  </conditionalFormatting>
  <conditionalFormatting sqref="U2828">
    <cfRule type="cellIs" dxfId="34" priority="23" stopIfTrue="1" operator="equal">
      <formula>"Fail"</formula>
    </cfRule>
    <cfRule type="cellIs" dxfId="33" priority="24" stopIfTrue="1" operator="equal">
      <formula>"Pass"</formula>
    </cfRule>
  </conditionalFormatting>
  <conditionalFormatting sqref="U2831">
    <cfRule type="cellIs" dxfId="32" priority="21" stopIfTrue="1" operator="equal">
      <formula>"Fail"</formula>
    </cfRule>
    <cfRule type="cellIs" dxfId="31" priority="22" stopIfTrue="1" operator="equal">
      <formula>"Pass"</formula>
    </cfRule>
  </conditionalFormatting>
  <conditionalFormatting sqref="U2834">
    <cfRule type="cellIs" dxfId="30" priority="19" stopIfTrue="1" operator="equal">
      <formula>"Fail"</formula>
    </cfRule>
    <cfRule type="cellIs" dxfId="29" priority="20" stopIfTrue="1" operator="equal">
      <formula>"Pass"</formula>
    </cfRule>
  </conditionalFormatting>
  <conditionalFormatting sqref="B2846:C2848 A2847:A2848 W2843 S2846:S2848 U2844:U2845 S2837:T2845 U2838:U2839 U2841:U2842 T2846">
    <cfRule type="cellIs" dxfId="28" priority="17" stopIfTrue="1" operator="equal">
      <formula>"Fail"</formula>
    </cfRule>
    <cfRule type="cellIs" dxfId="27" priority="18" stopIfTrue="1" operator="equal">
      <formula>"Pass"</formula>
    </cfRule>
  </conditionalFormatting>
  <conditionalFormatting sqref="S2837">
    <cfRule type="cellIs" dxfId="26" priority="15" stopIfTrue="1" operator="equal">
      <formula>"Fail"</formula>
    </cfRule>
    <cfRule type="cellIs" dxfId="25" priority="16" stopIfTrue="1" operator="equal">
      <formula>"Pass"</formula>
    </cfRule>
  </conditionalFormatting>
  <conditionalFormatting sqref="U2837">
    <cfRule type="cellIs" dxfId="24" priority="13" stopIfTrue="1" operator="equal">
      <formula>"Fail"</formula>
    </cfRule>
    <cfRule type="cellIs" dxfId="23" priority="14" stopIfTrue="1" operator="equal">
      <formula>"Pass"</formula>
    </cfRule>
  </conditionalFormatting>
  <conditionalFormatting sqref="U2840">
    <cfRule type="cellIs" dxfId="22" priority="11" stopIfTrue="1" operator="equal">
      <formula>"Fail"</formula>
    </cfRule>
    <cfRule type="cellIs" dxfId="21" priority="12" stopIfTrue="1" operator="equal">
      <formula>"Pass"</formula>
    </cfRule>
  </conditionalFormatting>
  <conditionalFormatting sqref="U2843">
    <cfRule type="cellIs" dxfId="20" priority="9" stopIfTrue="1" operator="equal">
      <formula>"Fail"</formula>
    </cfRule>
    <cfRule type="cellIs" dxfId="19" priority="10" stopIfTrue="1" operator="equal">
      <formula>"Pass"</formula>
    </cfRule>
  </conditionalFormatting>
  <conditionalFormatting sqref="U2846">
    <cfRule type="cellIs" dxfId="18" priority="7" stopIfTrue="1" operator="equal">
      <formula>"Fail"</formula>
    </cfRule>
    <cfRule type="cellIs" dxfId="17" priority="8" stopIfTrue="1" operator="equal">
      <formula>"Pass"</formula>
    </cfRule>
  </conditionalFormatting>
  <conditionalFormatting sqref="U2840">
    <cfRule type="cellIs" dxfId="11" priority="5" stopIfTrue="1" operator="equal">
      <formula>"Fail"</formula>
    </cfRule>
    <cfRule type="cellIs" dxfId="10" priority="6" stopIfTrue="1" operator="equal">
      <formula>"Pass"</formula>
    </cfRule>
  </conditionalFormatting>
  <conditionalFormatting sqref="U2843">
    <cfRule type="cellIs" dxfId="7" priority="3" stopIfTrue="1" operator="equal">
      <formula>"Fail"</formula>
    </cfRule>
    <cfRule type="cellIs" dxfId="6" priority="4" stopIfTrue="1" operator="equal">
      <formula>"Pass"</formula>
    </cfRule>
  </conditionalFormatting>
  <conditionalFormatting sqref="U2846">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99</v>
      </c>
      <c r="B25" t="s">
        <v>90</v>
      </c>
      <c r="C25" t="s">
        <v>12</v>
      </c>
      <c r="D25" t="s">
        <v>13</v>
      </c>
      <c r="E25" t="s">
        <v>17</v>
      </c>
    </row>
    <row r="26" spans="1:5">
      <c r="A26" s="178">
        <v>42624</v>
      </c>
      <c r="B26">
        <v>22</v>
      </c>
      <c r="C26">
        <v>0</v>
      </c>
      <c r="D26">
        <v>50</v>
      </c>
      <c r="E26" t="s">
        <v>169</v>
      </c>
    </row>
    <row r="27" spans="1:5">
      <c r="A27" s="178">
        <v>42632</v>
      </c>
      <c r="B27">
        <v>1</v>
      </c>
      <c r="C27">
        <v>0</v>
      </c>
      <c r="D27">
        <v>50</v>
      </c>
      <c r="E27" t="s">
        <v>169</v>
      </c>
    </row>
    <row r="28" spans="1:5">
      <c r="A28" s="178">
        <v>42643</v>
      </c>
      <c r="B28">
        <v>11</v>
      </c>
      <c r="C28">
        <v>0</v>
      </c>
      <c r="D28">
        <v>50</v>
      </c>
      <c r="E28" t="s">
        <v>169</v>
      </c>
    </row>
    <row r="29" spans="1:5">
      <c r="A29" s="178">
        <v>42650</v>
      </c>
      <c r="B29">
        <v>6</v>
      </c>
      <c r="C29">
        <v>0</v>
      </c>
      <c r="D29">
        <v>50</v>
      </c>
      <c r="E29" t="s">
        <v>169</v>
      </c>
    </row>
    <row r="30" spans="1:5">
      <c r="A30" s="178">
        <v>42667</v>
      </c>
      <c r="B30">
        <v>6</v>
      </c>
      <c r="C30">
        <v>0</v>
      </c>
      <c r="D30">
        <v>50</v>
      </c>
      <c r="E30" t="s">
        <v>169</v>
      </c>
    </row>
    <row r="31" spans="1:5">
      <c r="A31" s="178">
        <v>42681</v>
      </c>
      <c r="B31">
        <v>5</v>
      </c>
      <c r="C31">
        <v>0</v>
      </c>
      <c r="D31">
        <v>50</v>
      </c>
      <c r="E31" t="s">
        <v>169</v>
      </c>
    </row>
    <row r="32" spans="1:5">
      <c r="A32" s="178">
        <v>42682</v>
      </c>
      <c r="B32">
        <v>1</v>
      </c>
      <c r="C32">
        <v>0</v>
      </c>
      <c r="D32">
        <v>50</v>
      </c>
      <c r="E32" t="s">
        <v>169</v>
      </c>
    </row>
    <row r="33" spans="1:5">
      <c r="A33" s="178">
        <v>42705</v>
      </c>
      <c r="B33">
        <v>20</v>
      </c>
      <c r="C33">
        <v>0</v>
      </c>
      <c r="D33">
        <v>50</v>
      </c>
      <c r="E33" t="s">
        <v>169</v>
      </c>
    </row>
    <row r="34" spans="1:5">
      <c r="A34" s="178">
        <v>42709</v>
      </c>
      <c r="B34">
        <v>10</v>
      </c>
      <c r="C34">
        <v>0</v>
      </c>
      <c r="D34">
        <v>50</v>
      </c>
      <c r="E34" t="s">
        <v>169</v>
      </c>
    </row>
    <row r="35" spans="1:5">
      <c r="A35" s="178">
        <v>42712</v>
      </c>
      <c r="B35">
        <v>6</v>
      </c>
      <c r="C35">
        <v>0</v>
      </c>
      <c r="D35">
        <v>50</v>
      </c>
      <c r="E35" t="s">
        <v>169</v>
      </c>
    </row>
    <row r="36" spans="1:5">
      <c r="A36" s="178">
        <v>42723</v>
      </c>
      <c r="B36">
        <v>2</v>
      </c>
      <c r="C36">
        <v>0</v>
      </c>
      <c r="D36">
        <v>50</v>
      </c>
      <c r="E36" t="s">
        <v>169</v>
      </c>
    </row>
    <row r="37" spans="1:5">
      <c r="A37" s="178">
        <v>42726</v>
      </c>
      <c r="B37">
        <v>2</v>
      </c>
      <c r="C37">
        <v>0</v>
      </c>
      <c r="D37">
        <v>50</v>
      </c>
      <c r="E37" t="s">
        <v>169</v>
      </c>
    </row>
    <row r="38" spans="1:5">
      <c r="A38" s="178">
        <v>42736</v>
      </c>
      <c r="B38">
        <v>2</v>
      </c>
      <c r="C38">
        <v>0</v>
      </c>
      <c r="D38">
        <v>50</v>
      </c>
      <c r="E38" t="s">
        <v>169</v>
      </c>
    </row>
    <row r="39" spans="1:5">
      <c r="A39" s="178">
        <v>42740</v>
      </c>
      <c r="B39">
        <v>0</v>
      </c>
      <c r="C39">
        <v>0</v>
      </c>
      <c r="D39">
        <v>50</v>
      </c>
      <c r="E39" t="s">
        <v>169</v>
      </c>
    </row>
    <row r="40" spans="1:5">
      <c r="A40" s="178">
        <v>42744</v>
      </c>
      <c r="B40">
        <v>-4</v>
      </c>
      <c r="C40">
        <v>0</v>
      </c>
      <c r="D40">
        <v>50</v>
      </c>
      <c r="E40" t="s">
        <v>169</v>
      </c>
    </row>
    <row r="41" spans="1:5">
      <c r="A41" s="178">
        <v>42759</v>
      </c>
      <c r="B41">
        <v>-7</v>
      </c>
      <c r="C41">
        <v>0</v>
      </c>
      <c r="D41">
        <v>50</v>
      </c>
      <c r="E41" t="s">
        <v>92</v>
      </c>
    </row>
    <row r="42" spans="1:5">
      <c r="A42" s="178">
        <v>42762</v>
      </c>
      <c r="B42">
        <v>-3</v>
      </c>
      <c r="C42">
        <v>0</v>
      </c>
      <c r="D42">
        <v>50</v>
      </c>
      <c r="E42" t="s">
        <v>169</v>
      </c>
    </row>
    <row r="43" spans="1:5">
      <c r="A43" s="178">
        <v>42768</v>
      </c>
      <c r="B43">
        <v>-3</v>
      </c>
      <c r="C43">
        <v>0</v>
      </c>
      <c r="D43">
        <v>50</v>
      </c>
      <c r="E43" t="s">
        <v>169</v>
      </c>
    </row>
    <row r="44" spans="1:5">
      <c r="A44" s="178">
        <v>42772</v>
      </c>
      <c r="B44">
        <v>-6</v>
      </c>
      <c r="C44">
        <v>0</v>
      </c>
      <c r="D44">
        <v>50</v>
      </c>
      <c r="E44" t="s">
        <v>169</v>
      </c>
    </row>
    <row r="45" spans="1:5">
      <c r="A45" s="178">
        <v>42772</v>
      </c>
      <c r="B45">
        <v>17</v>
      </c>
      <c r="C45">
        <v>0</v>
      </c>
      <c r="D45">
        <v>50</v>
      </c>
      <c r="E45" t="s">
        <v>169</v>
      </c>
    </row>
    <row r="46" spans="1:5">
      <c r="A46" s="178">
        <v>42775</v>
      </c>
      <c r="B46">
        <v>24</v>
      </c>
      <c r="C46">
        <v>0</v>
      </c>
      <c r="D46">
        <v>50</v>
      </c>
      <c r="E46" t="s">
        <v>169</v>
      </c>
    </row>
    <row r="47" spans="1:5">
      <c r="A47" s="178">
        <v>42779</v>
      </c>
      <c r="B47">
        <v>15</v>
      </c>
      <c r="C47">
        <v>0</v>
      </c>
      <c r="D47">
        <v>50</v>
      </c>
      <c r="E47" t="s">
        <v>169</v>
      </c>
    </row>
    <row r="48" spans="1:5">
      <c r="A48" s="178">
        <v>42782</v>
      </c>
      <c r="B48">
        <v>-1</v>
      </c>
      <c r="C48">
        <v>0</v>
      </c>
      <c r="D48">
        <v>50</v>
      </c>
      <c r="E48" t="s">
        <v>169</v>
      </c>
    </row>
    <row r="49" spans="1:5">
      <c r="A49" s="178">
        <v>42786</v>
      </c>
      <c r="B49">
        <v>4</v>
      </c>
      <c r="C49">
        <v>0</v>
      </c>
      <c r="D49">
        <v>50</v>
      </c>
      <c r="E49" t="s">
        <v>169</v>
      </c>
    </row>
    <row r="50" spans="1:5">
      <c r="A50" s="178">
        <v>42796</v>
      </c>
      <c r="B50">
        <v>17</v>
      </c>
      <c r="C50">
        <v>0</v>
      </c>
      <c r="D50">
        <v>50</v>
      </c>
      <c r="E50" t="s">
        <v>169</v>
      </c>
    </row>
    <row r="51" spans="1:5">
      <c r="A51" s="178">
        <v>42800</v>
      </c>
      <c r="B51">
        <v>5</v>
      </c>
      <c r="C51">
        <v>0</v>
      </c>
      <c r="D51">
        <v>50</v>
      </c>
      <c r="E51" t="s">
        <v>169</v>
      </c>
    </row>
    <row r="52" spans="1:5">
      <c r="A52" s="178">
        <v>42804</v>
      </c>
      <c r="B52">
        <v>2</v>
      </c>
      <c r="C52">
        <v>0</v>
      </c>
      <c r="D52">
        <v>50</v>
      </c>
      <c r="E52" t="s">
        <v>169</v>
      </c>
    </row>
    <row r="53" spans="1:5">
      <c r="A53" s="178">
        <v>42808</v>
      </c>
      <c r="B53">
        <v>-3</v>
      </c>
      <c r="C53">
        <v>0</v>
      </c>
      <c r="D53">
        <v>50</v>
      </c>
      <c r="E53" t="s">
        <v>169</v>
      </c>
    </row>
    <row r="54" spans="1:5">
      <c r="A54" s="178">
        <v>42814</v>
      </c>
      <c r="B54">
        <v>-9</v>
      </c>
      <c r="C54">
        <v>0</v>
      </c>
      <c r="D54">
        <v>50</v>
      </c>
      <c r="E54" t="s">
        <v>169</v>
      </c>
    </row>
    <row r="55" spans="1:5">
      <c r="A55" s="178">
        <v>42817</v>
      </c>
      <c r="B55">
        <v>4</v>
      </c>
      <c r="C55">
        <v>0</v>
      </c>
      <c r="D55">
        <v>50</v>
      </c>
      <c r="E55" t="s">
        <v>169</v>
      </c>
    </row>
    <row r="56" spans="1:5">
      <c r="A56" s="178">
        <v>42832</v>
      </c>
      <c r="B56">
        <v>1</v>
      </c>
      <c r="C56">
        <v>0</v>
      </c>
      <c r="D56">
        <v>50</v>
      </c>
      <c r="E56" t="s">
        <v>169</v>
      </c>
    </row>
    <row r="57" spans="1:5">
      <c r="A57" s="178">
        <v>42835</v>
      </c>
      <c r="B57">
        <v>3</v>
      </c>
      <c r="C57">
        <v>0</v>
      </c>
      <c r="D57">
        <v>50</v>
      </c>
      <c r="E57" t="s">
        <v>169</v>
      </c>
    </row>
    <row r="58" spans="1:5">
      <c r="A58" s="178">
        <v>42843</v>
      </c>
      <c r="B58">
        <v>2</v>
      </c>
      <c r="C58">
        <v>0</v>
      </c>
      <c r="D58">
        <v>50</v>
      </c>
      <c r="E58" t="s">
        <v>169</v>
      </c>
    </row>
    <row r="59" spans="1:5">
      <c r="A59" s="178">
        <v>42849</v>
      </c>
      <c r="B59">
        <v>1</v>
      </c>
      <c r="C59">
        <v>0</v>
      </c>
      <c r="D59">
        <v>50</v>
      </c>
      <c r="E59" t="s">
        <v>169</v>
      </c>
    </row>
    <row r="60" spans="1:5">
      <c r="A60" s="178">
        <v>42853</v>
      </c>
      <c r="B60">
        <v>1</v>
      </c>
      <c r="C60">
        <v>0</v>
      </c>
      <c r="D60">
        <v>50</v>
      </c>
      <c r="E60" t="s">
        <v>169</v>
      </c>
    </row>
    <row r="61" spans="1:5">
      <c r="A61" s="178">
        <v>42856</v>
      </c>
      <c r="B61">
        <v>19</v>
      </c>
      <c r="C61">
        <v>0</v>
      </c>
      <c r="D61">
        <v>50</v>
      </c>
      <c r="E61" t="s">
        <v>169</v>
      </c>
    </row>
    <row r="62" spans="1:5">
      <c r="A62" s="178">
        <v>42870</v>
      </c>
      <c r="B62">
        <v>28</v>
      </c>
      <c r="C62">
        <v>0</v>
      </c>
      <c r="D62">
        <v>50</v>
      </c>
      <c r="E62" t="s">
        <v>169</v>
      </c>
    </row>
    <row r="63" spans="1:5">
      <c r="A63" s="178">
        <v>42877</v>
      </c>
      <c r="B63">
        <v>-3</v>
      </c>
      <c r="C63">
        <v>0</v>
      </c>
      <c r="D63">
        <v>50</v>
      </c>
      <c r="E63" t="s">
        <v>169</v>
      </c>
    </row>
    <row r="64" spans="1:5">
      <c r="A64" s="178">
        <v>42888</v>
      </c>
      <c r="B64">
        <v>2</v>
      </c>
      <c r="C64">
        <v>0</v>
      </c>
      <c r="D64">
        <v>50</v>
      </c>
      <c r="E64" t="s">
        <v>169</v>
      </c>
    </row>
    <row r="65" spans="1:5">
      <c r="A65" s="178">
        <v>42893</v>
      </c>
      <c r="B65">
        <v>2</v>
      </c>
      <c r="C65">
        <v>0</v>
      </c>
      <c r="D65">
        <v>50</v>
      </c>
      <c r="E65" t="s">
        <v>169</v>
      </c>
    </row>
    <row r="66" spans="1:5">
      <c r="A66" s="178">
        <v>42909</v>
      </c>
      <c r="B66">
        <v>4</v>
      </c>
      <c r="C66">
        <v>0</v>
      </c>
      <c r="D66">
        <v>50</v>
      </c>
      <c r="E66" t="s">
        <v>169</v>
      </c>
    </row>
    <row r="67" spans="1:5">
      <c r="A67" s="178">
        <v>42923</v>
      </c>
      <c r="B67">
        <v>6</v>
      </c>
      <c r="C67">
        <v>0</v>
      </c>
      <c r="D67">
        <v>50</v>
      </c>
      <c r="E67" t="s">
        <v>169</v>
      </c>
    </row>
    <row r="68" spans="1:5">
      <c r="A68" s="178">
        <v>42926</v>
      </c>
      <c r="B68">
        <v>4</v>
      </c>
      <c r="C68">
        <v>0</v>
      </c>
      <c r="D68">
        <v>50</v>
      </c>
      <c r="E68" t="s">
        <v>169</v>
      </c>
    </row>
    <row r="69" spans="1:5">
      <c r="A69" s="178">
        <v>43005</v>
      </c>
      <c r="B69">
        <v>13</v>
      </c>
      <c r="C69">
        <v>0</v>
      </c>
      <c r="D69">
        <v>50</v>
      </c>
      <c r="E69" t="s">
        <v>169</v>
      </c>
    </row>
    <row r="70" spans="1:5">
      <c r="A70" s="178">
        <v>43012</v>
      </c>
      <c r="B70">
        <v>6</v>
      </c>
      <c r="C70">
        <v>0</v>
      </c>
      <c r="D70">
        <v>50</v>
      </c>
      <c r="E70" t="s">
        <v>169</v>
      </c>
    </row>
    <row r="71" spans="1:5">
      <c r="A71" s="178">
        <v>43017</v>
      </c>
      <c r="B71">
        <v>0</v>
      </c>
      <c r="C71">
        <v>0</v>
      </c>
      <c r="D71">
        <v>50</v>
      </c>
      <c r="E71" t="s">
        <v>169</v>
      </c>
    </row>
    <row r="72" spans="1:5">
      <c r="A72" s="178">
        <v>43020</v>
      </c>
      <c r="B72">
        <v>4</v>
      </c>
      <c r="C72">
        <v>0</v>
      </c>
      <c r="D72">
        <v>50</v>
      </c>
      <c r="E72" t="s">
        <v>169</v>
      </c>
    </row>
    <row r="73" spans="1:5">
      <c r="A73" s="178">
        <v>43024</v>
      </c>
      <c r="B73">
        <v>-2</v>
      </c>
      <c r="C73">
        <v>0</v>
      </c>
      <c r="D73">
        <v>50</v>
      </c>
      <c r="E73" t="s">
        <v>169</v>
      </c>
    </row>
    <row r="74" spans="1:5">
      <c r="A74" s="178">
        <v>43031</v>
      </c>
      <c r="B74">
        <v>10</v>
      </c>
      <c r="C74">
        <v>0</v>
      </c>
      <c r="D74">
        <v>50</v>
      </c>
      <c r="E74" t="s">
        <v>169</v>
      </c>
    </row>
    <row r="75" spans="1:5">
      <c r="A75" s="178">
        <v>43034</v>
      </c>
      <c r="B75">
        <v>0</v>
      </c>
      <c r="C75">
        <v>0</v>
      </c>
      <c r="D75">
        <v>50</v>
      </c>
      <c r="E75" t="s">
        <v>169</v>
      </c>
    </row>
    <row r="76" spans="1:5">
      <c r="A76" s="178">
        <v>43038</v>
      </c>
      <c r="B76">
        <v>-3</v>
      </c>
      <c r="C76">
        <v>0</v>
      </c>
      <c r="D76">
        <v>50</v>
      </c>
      <c r="E76" t="s">
        <v>169</v>
      </c>
    </row>
    <row r="77" spans="1:5">
      <c r="A77" s="178">
        <v>43041</v>
      </c>
      <c r="B77">
        <v>2</v>
      </c>
      <c r="C77">
        <v>0</v>
      </c>
      <c r="D77">
        <v>50</v>
      </c>
      <c r="E77" t="s">
        <v>169</v>
      </c>
    </row>
    <row r="78" spans="1:5">
      <c r="A78" s="178">
        <v>43045</v>
      </c>
      <c r="B78">
        <v>-1</v>
      </c>
      <c r="C78">
        <v>0</v>
      </c>
      <c r="D78">
        <v>50</v>
      </c>
      <c r="E78" t="s">
        <v>169</v>
      </c>
    </row>
    <row r="79" spans="1:5">
      <c r="A79" s="178">
        <v>43055</v>
      </c>
      <c r="B79">
        <v>1</v>
      </c>
      <c r="C79">
        <v>0</v>
      </c>
      <c r="D79">
        <v>50</v>
      </c>
      <c r="E79" t="s">
        <v>169</v>
      </c>
    </row>
    <row r="80" spans="1:5">
      <c r="A80" s="178">
        <v>43060</v>
      </c>
      <c r="B80">
        <v>-8</v>
      </c>
      <c r="C80">
        <v>0</v>
      </c>
      <c r="D80">
        <v>50</v>
      </c>
      <c r="E80" t="s">
        <v>169</v>
      </c>
    </row>
    <row r="81" spans="1:5">
      <c r="A81" s="178">
        <v>43073</v>
      </c>
      <c r="B81">
        <v>-7</v>
      </c>
      <c r="C81">
        <v>0</v>
      </c>
      <c r="D81">
        <v>50</v>
      </c>
      <c r="E81" t="s">
        <v>169</v>
      </c>
    </row>
    <row r="82" spans="1:5">
      <c r="A82" s="178">
        <v>43077</v>
      </c>
      <c r="B82">
        <v>-1</v>
      </c>
      <c r="C82">
        <v>0</v>
      </c>
      <c r="D82">
        <v>50</v>
      </c>
      <c r="E82" t="s">
        <v>50</v>
      </c>
    </row>
    <row r="83" spans="1:5">
      <c r="A83" s="178">
        <v>43081</v>
      </c>
      <c r="B83">
        <v>2</v>
      </c>
      <c r="C83">
        <v>0</v>
      </c>
      <c r="D83">
        <v>50</v>
      </c>
      <c r="E83" t="s">
        <v>169</v>
      </c>
    </row>
    <row r="84" spans="1:5">
      <c r="A84" s="178">
        <v>43084</v>
      </c>
      <c r="B84">
        <v>-3</v>
      </c>
      <c r="C84">
        <v>0</v>
      </c>
      <c r="D84">
        <v>50</v>
      </c>
      <c r="E84" t="s">
        <v>169</v>
      </c>
    </row>
    <row r="85" spans="1:5">
      <c r="A85" s="178">
        <v>43087</v>
      </c>
      <c r="B85">
        <v>1</v>
      </c>
      <c r="C85">
        <v>0</v>
      </c>
      <c r="D85">
        <v>50</v>
      </c>
      <c r="E85" t="s">
        <v>169</v>
      </c>
    </row>
    <row r="86" spans="1:5">
      <c r="A86" s="178">
        <v>43090</v>
      </c>
      <c r="B86">
        <v>-4</v>
      </c>
      <c r="C86">
        <v>0</v>
      </c>
      <c r="D86">
        <v>50</v>
      </c>
      <c r="E86" t="s">
        <v>169</v>
      </c>
    </row>
    <row r="87" spans="1:5">
      <c r="A87" s="178">
        <v>43096</v>
      </c>
      <c r="B87">
        <v>-1</v>
      </c>
      <c r="C87">
        <v>0</v>
      </c>
      <c r="D87">
        <v>50</v>
      </c>
      <c r="E87" t="s">
        <v>169</v>
      </c>
    </row>
    <row r="88" spans="1:5">
      <c r="A88" s="178">
        <v>43101</v>
      </c>
      <c r="B88">
        <v>15</v>
      </c>
      <c r="C88">
        <v>0</v>
      </c>
      <c r="D88">
        <v>50</v>
      </c>
      <c r="E88" t="s">
        <v>169</v>
      </c>
    </row>
    <row r="89" spans="1:5">
      <c r="A89" s="178">
        <v>43105</v>
      </c>
      <c r="B89">
        <v>41</v>
      </c>
      <c r="C89">
        <v>0</v>
      </c>
      <c r="D89">
        <v>50</v>
      </c>
      <c r="E89" t="s">
        <v>169</v>
      </c>
    </row>
    <row r="90" spans="1:5">
      <c r="A90" s="178">
        <v>43112</v>
      </c>
      <c r="B90">
        <v>5</v>
      </c>
      <c r="C90">
        <v>0</v>
      </c>
      <c r="D90">
        <v>50</v>
      </c>
      <c r="E90" t="s">
        <v>169</v>
      </c>
    </row>
    <row r="91" spans="1:5">
      <c r="A91" s="178">
        <v>43117</v>
      </c>
      <c r="B91">
        <v>0</v>
      </c>
      <c r="C91">
        <v>0</v>
      </c>
      <c r="D91">
        <v>50</v>
      </c>
      <c r="E91" t="s">
        <v>169</v>
      </c>
    </row>
    <row r="92" spans="1:5">
      <c r="A92" s="178">
        <v>43122</v>
      </c>
      <c r="B92">
        <v>10</v>
      </c>
      <c r="C92">
        <v>0</v>
      </c>
      <c r="D92">
        <v>50</v>
      </c>
      <c r="E92" t="s">
        <v>169</v>
      </c>
    </row>
    <row r="93" spans="1:5">
      <c r="A93" s="178">
        <v>43125</v>
      </c>
      <c r="B93">
        <v>1</v>
      </c>
      <c r="C93">
        <v>0</v>
      </c>
      <c r="D93">
        <v>50</v>
      </c>
      <c r="E93" t="s">
        <v>169</v>
      </c>
    </row>
    <row r="94" spans="1:5">
      <c r="A94" s="178">
        <v>43129</v>
      </c>
      <c r="B94">
        <v>0</v>
      </c>
      <c r="C94">
        <v>0</v>
      </c>
      <c r="D94">
        <v>50</v>
      </c>
      <c r="E94" t="s">
        <v>169</v>
      </c>
    </row>
    <row r="95" spans="1:5">
      <c r="A95" s="178">
        <v>43132</v>
      </c>
      <c r="B95">
        <v>13</v>
      </c>
      <c r="C95">
        <v>0</v>
      </c>
      <c r="D95">
        <v>50</v>
      </c>
      <c r="E95" t="s">
        <v>169</v>
      </c>
    </row>
    <row r="96" spans="1:5">
      <c r="A96" s="178">
        <v>43137</v>
      </c>
      <c r="B96">
        <v>4</v>
      </c>
      <c r="C96">
        <v>0</v>
      </c>
      <c r="D96">
        <v>50</v>
      </c>
      <c r="E96" t="s">
        <v>169</v>
      </c>
    </row>
    <row r="97" spans="1:5">
      <c r="A97" s="178">
        <v>43140</v>
      </c>
      <c r="B97">
        <v>9</v>
      </c>
      <c r="C97">
        <v>0</v>
      </c>
      <c r="D97">
        <v>50</v>
      </c>
      <c r="E97" t="s">
        <v>169</v>
      </c>
    </row>
    <row r="98" spans="1:5">
      <c r="A98" s="178">
        <v>43143</v>
      </c>
      <c r="B98">
        <v>-1</v>
      </c>
      <c r="C98">
        <v>0</v>
      </c>
      <c r="D98">
        <v>50</v>
      </c>
      <c r="E98" t="s">
        <v>169</v>
      </c>
    </row>
    <row r="99" spans="1:5">
      <c r="A99" s="178">
        <v>43147</v>
      </c>
      <c r="B99">
        <v>0</v>
      </c>
      <c r="C99">
        <v>0</v>
      </c>
      <c r="D99">
        <v>50</v>
      </c>
      <c r="E99" t="s">
        <v>169</v>
      </c>
    </row>
    <row r="100" spans="1:5">
      <c r="A100" s="178">
        <v>43151</v>
      </c>
      <c r="B100">
        <v>1</v>
      </c>
      <c r="C100">
        <v>0</v>
      </c>
      <c r="D100">
        <v>50</v>
      </c>
      <c r="E100" t="s">
        <v>169</v>
      </c>
    </row>
    <row r="101" spans="1:5">
      <c r="A101" s="178">
        <v>43158</v>
      </c>
      <c r="B101">
        <v>7</v>
      </c>
      <c r="C101">
        <v>0</v>
      </c>
      <c r="D101">
        <v>50</v>
      </c>
      <c r="E101" t="s">
        <v>169</v>
      </c>
    </row>
    <row r="102" spans="1:5">
      <c r="A102" s="178">
        <v>43173</v>
      </c>
      <c r="B102">
        <v>2</v>
      </c>
      <c r="C102">
        <v>0</v>
      </c>
      <c r="D102">
        <v>50</v>
      </c>
      <c r="E102" t="s">
        <v>169</v>
      </c>
    </row>
    <row r="103" spans="1:5">
      <c r="A103" s="178">
        <v>43202</v>
      </c>
      <c r="B103">
        <v>6</v>
      </c>
      <c r="C103">
        <v>0</v>
      </c>
      <c r="D103">
        <v>50</v>
      </c>
      <c r="E103" t="s">
        <v>169</v>
      </c>
    </row>
    <row r="104" spans="1:5">
      <c r="A104" s="178">
        <v>43208</v>
      </c>
      <c r="B104">
        <v>15</v>
      </c>
      <c r="C104">
        <v>0</v>
      </c>
      <c r="D104">
        <v>50</v>
      </c>
      <c r="E104" t="s">
        <v>169</v>
      </c>
    </row>
    <row r="105" spans="1:5">
      <c r="A105" s="178">
        <v>43215</v>
      </c>
      <c r="B105">
        <v>-1</v>
      </c>
      <c r="C105">
        <v>0</v>
      </c>
      <c r="D105">
        <v>50</v>
      </c>
      <c r="E105" t="s">
        <v>65</v>
      </c>
    </row>
    <row r="106" spans="1:5">
      <c r="A106" s="178">
        <v>43231</v>
      </c>
      <c r="B106">
        <v>5</v>
      </c>
      <c r="C106">
        <v>0</v>
      </c>
      <c r="D106">
        <v>50</v>
      </c>
      <c r="E106" t="s">
        <v>169</v>
      </c>
    </row>
    <row r="107" spans="1:5">
      <c r="A107" s="178">
        <v>43234</v>
      </c>
      <c r="B107">
        <v>5</v>
      </c>
      <c r="C107">
        <v>0</v>
      </c>
      <c r="D107">
        <v>50</v>
      </c>
      <c r="E107" t="s">
        <v>169</v>
      </c>
    </row>
    <row r="108" spans="1:5">
      <c r="A108" s="178">
        <v>43241</v>
      </c>
      <c r="B108">
        <v>-1</v>
      </c>
      <c r="C108">
        <v>0</v>
      </c>
      <c r="D108">
        <v>50</v>
      </c>
      <c r="E108" t="s">
        <v>169</v>
      </c>
    </row>
    <row r="109" spans="1:5">
      <c r="A109" s="178">
        <v>43248</v>
      </c>
      <c r="B109">
        <v>0</v>
      </c>
      <c r="C109">
        <v>0</v>
      </c>
      <c r="D109">
        <v>50</v>
      </c>
      <c r="E109" t="s">
        <v>169</v>
      </c>
    </row>
    <row r="110" spans="1:5">
      <c r="A110" s="178">
        <v>43252</v>
      </c>
      <c r="B110">
        <v>2</v>
      </c>
      <c r="C110">
        <v>0</v>
      </c>
      <c r="D110">
        <v>50</v>
      </c>
      <c r="E110" t="s">
        <v>169</v>
      </c>
    </row>
    <row r="111" spans="1:5">
      <c r="A111" s="178">
        <v>43256</v>
      </c>
      <c r="B111">
        <v>3</v>
      </c>
      <c r="C111">
        <v>0</v>
      </c>
      <c r="D111">
        <v>50</v>
      </c>
      <c r="E111" t="s">
        <v>169</v>
      </c>
    </row>
    <row r="112" spans="1:5">
      <c r="A112" s="178">
        <v>43259</v>
      </c>
      <c r="B112">
        <v>0</v>
      </c>
      <c r="C112">
        <v>0</v>
      </c>
      <c r="D112">
        <v>50</v>
      </c>
      <c r="E112" t="s">
        <v>169</v>
      </c>
    </row>
    <row r="113" spans="1:5">
      <c r="A113" s="178">
        <v>43287</v>
      </c>
      <c r="B113">
        <v>-16</v>
      </c>
      <c r="C113">
        <v>0</v>
      </c>
      <c r="D113">
        <v>50</v>
      </c>
      <c r="E113" t="s">
        <v>169</v>
      </c>
    </row>
    <row r="114" spans="1:5">
      <c r="A114" s="178">
        <v>43292</v>
      </c>
      <c r="B114">
        <v>4</v>
      </c>
      <c r="C114">
        <v>0</v>
      </c>
      <c r="D114">
        <v>50</v>
      </c>
      <c r="E114" t="s">
        <v>169</v>
      </c>
    </row>
    <row r="115" spans="1:5">
      <c r="A115" s="178">
        <v>43302</v>
      </c>
      <c r="B115">
        <v>13</v>
      </c>
      <c r="C115">
        <v>0</v>
      </c>
      <c r="D115">
        <v>50</v>
      </c>
      <c r="E115" t="s">
        <v>169</v>
      </c>
    </row>
    <row r="116" spans="1:5">
      <c r="A116" s="178">
        <v>43318</v>
      </c>
      <c r="B116">
        <v>4</v>
      </c>
      <c r="C116">
        <v>0</v>
      </c>
      <c r="D116">
        <v>50</v>
      </c>
      <c r="E116" t="s">
        <v>169</v>
      </c>
    </row>
    <row r="117" spans="1:5">
      <c r="A117" s="178">
        <v>43322</v>
      </c>
      <c r="B117">
        <v>16</v>
      </c>
      <c r="C117">
        <v>0</v>
      </c>
      <c r="D117">
        <v>50</v>
      </c>
      <c r="E117" t="s">
        <v>169</v>
      </c>
    </row>
    <row r="118" spans="1:5">
      <c r="A118" s="178">
        <v>42604</v>
      </c>
      <c r="B118">
        <v>5</v>
      </c>
      <c r="C118">
        <v>0</v>
      </c>
      <c r="D118">
        <v>50</v>
      </c>
      <c r="E118" t="s">
        <v>169</v>
      </c>
    </row>
    <row r="119" spans="1:5">
      <c r="A119" s="178">
        <v>42933</v>
      </c>
      <c r="B119">
        <v>13</v>
      </c>
      <c r="C119">
        <v>0</v>
      </c>
      <c r="D119">
        <v>50</v>
      </c>
      <c r="E119" t="s">
        <v>169</v>
      </c>
    </row>
    <row r="120" spans="1:5">
      <c r="A120" s="178">
        <v>42940</v>
      </c>
      <c r="B120">
        <v>6</v>
      </c>
      <c r="C120">
        <v>0</v>
      </c>
      <c r="D120">
        <v>50</v>
      </c>
      <c r="E120" t="s">
        <v>169</v>
      </c>
    </row>
    <row r="121" spans="1:5">
      <c r="A121" s="178">
        <v>42947</v>
      </c>
      <c r="B121">
        <v>11</v>
      </c>
      <c r="C121">
        <v>0</v>
      </c>
      <c r="D121">
        <v>50</v>
      </c>
      <c r="E121" t="s">
        <v>169</v>
      </c>
    </row>
    <row r="122" spans="1:5">
      <c r="A122" s="178">
        <v>42950</v>
      </c>
      <c r="B122">
        <v>6</v>
      </c>
      <c r="C122">
        <v>0</v>
      </c>
      <c r="D122">
        <v>50</v>
      </c>
      <c r="E122" t="s">
        <v>169</v>
      </c>
    </row>
    <row r="123" spans="1:5">
      <c r="A123" s="178">
        <v>42956</v>
      </c>
      <c r="B123">
        <v>-4</v>
      </c>
      <c r="C123">
        <v>0</v>
      </c>
      <c r="D123">
        <v>50</v>
      </c>
      <c r="E123" t="s">
        <v>169</v>
      </c>
    </row>
    <row r="124" spans="1:5">
      <c r="A124" s="178">
        <v>42961</v>
      </c>
      <c r="B124">
        <v>0</v>
      </c>
      <c r="C124">
        <v>0</v>
      </c>
      <c r="D124">
        <v>50</v>
      </c>
      <c r="E124" t="s">
        <v>169</v>
      </c>
    </row>
    <row r="125" spans="1:5">
      <c r="A125" s="178">
        <v>42970</v>
      </c>
      <c r="B125">
        <v>11</v>
      </c>
      <c r="C125">
        <v>0</v>
      </c>
      <c r="D125">
        <v>50</v>
      </c>
      <c r="E125" t="s">
        <v>169</v>
      </c>
    </row>
    <row r="126" spans="1:5">
      <c r="A126" s="178">
        <v>42978</v>
      </c>
      <c r="B126">
        <v>16</v>
      </c>
      <c r="C126">
        <v>0</v>
      </c>
      <c r="D126">
        <v>50</v>
      </c>
      <c r="E126" t="s">
        <v>169</v>
      </c>
    </row>
    <row r="127" spans="1:5">
      <c r="A127" s="178">
        <v>42983</v>
      </c>
      <c r="B127">
        <v>2</v>
      </c>
      <c r="C127">
        <v>0</v>
      </c>
      <c r="D127">
        <v>50</v>
      </c>
      <c r="E127" t="s">
        <v>169</v>
      </c>
    </row>
    <row r="128" spans="1:5">
      <c r="A128" s="178">
        <v>42995</v>
      </c>
      <c r="B128">
        <v>7</v>
      </c>
      <c r="C128">
        <v>0</v>
      </c>
      <c r="D128">
        <v>50</v>
      </c>
      <c r="E128" t="s">
        <v>169</v>
      </c>
    </row>
    <row r="129" spans="1:5">
      <c r="A129" s="178">
        <v>43001</v>
      </c>
      <c r="B129">
        <v>13</v>
      </c>
      <c r="C129">
        <v>0</v>
      </c>
      <c r="D129">
        <v>50</v>
      </c>
      <c r="E129" t="s">
        <v>169</v>
      </c>
    </row>
    <row r="130" spans="1:5">
      <c r="A130" s="178">
        <v>43231</v>
      </c>
      <c r="B130">
        <v>5</v>
      </c>
      <c r="C130">
        <v>0</v>
      </c>
      <c r="D130">
        <v>50</v>
      </c>
      <c r="E130" t="s">
        <v>169</v>
      </c>
    </row>
    <row r="131" spans="1:5">
      <c r="A131" s="178">
        <v>43241</v>
      </c>
      <c r="B131">
        <v>-1</v>
      </c>
      <c r="C131">
        <v>0</v>
      </c>
      <c r="D131">
        <v>50</v>
      </c>
      <c r="E131" t="s">
        <v>169</v>
      </c>
    </row>
    <row r="132" spans="1:5">
      <c r="A132" s="178">
        <v>43248</v>
      </c>
      <c r="B132">
        <v>0</v>
      </c>
      <c r="C132">
        <v>0</v>
      </c>
      <c r="D132">
        <v>50</v>
      </c>
      <c r="E132" t="s">
        <v>169</v>
      </c>
    </row>
    <row r="133" spans="1:5">
      <c r="A133" s="178">
        <v>43252</v>
      </c>
      <c r="B133">
        <v>2</v>
      </c>
      <c r="C133">
        <v>0</v>
      </c>
      <c r="D133">
        <v>50</v>
      </c>
      <c r="E133" t="s">
        <v>169</v>
      </c>
    </row>
    <row r="134" spans="1:5">
      <c r="A134" s="178">
        <v>43256</v>
      </c>
      <c r="B134">
        <v>3</v>
      </c>
      <c r="C134">
        <v>0</v>
      </c>
      <c r="D134">
        <v>50</v>
      </c>
      <c r="E134" t="s">
        <v>169</v>
      </c>
    </row>
    <row r="135" spans="1:5">
      <c r="A135" s="178">
        <v>43259</v>
      </c>
      <c r="B135">
        <v>0</v>
      </c>
      <c r="C135">
        <v>0</v>
      </c>
      <c r="D135">
        <v>50</v>
      </c>
      <c r="E135" t="s">
        <v>169</v>
      </c>
    </row>
    <row r="136" spans="1:5">
      <c r="A136" s="178">
        <v>43328</v>
      </c>
      <c r="B136">
        <v>6</v>
      </c>
      <c r="C136">
        <v>0</v>
      </c>
      <c r="D136">
        <v>50</v>
      </c>
      <c r="E136" t="s">
        <v>169</v>
      </c>
    </row>
    <row r="137" spans="1:5">
      <c r="A137" s="178">
        <v>43339</v>
      </c>
      <c r="B137">
        <v>16</v>
      </c>
      <c r="C137">
        <v>0</v>
      </c>
      <c r="D137">
        <v>50</v>
      </c>
      <c r="E137" t="s">
        <v>169</v>
      </c>
    </row>
    <row r="138" spans="1:5">
      <c r="A138" s="178">
        <v>43343</v>
      </c>
      <c r="B138">
        <v>6</v>
      </c>
      <c r="C138">
        <v>0</v>
      </c>
      <c r="D138">
        <v>50</v>
      </c>
      <c r="E138" t="s">
        <v>169</v>
      </c>
    </row>
    <row r="139" spans="1:5">
      <c r="A139" s="178">
        <v>43349</v>
      </c>
      <c r="B139">
        <v>8</v>
      </c>
      <c r="C139">
        <v>0</v>
      </c>
      <c r="D139">
        <v>50</v>
      </c>
      <c r="E139" t="s">
        <v>169</v>
      </c>
    </row>
    <row r="140" spans="1:5">
      <c r="A140" s="178">
        <v>43353</v>
      </c>
      <c r="B140">
        <v>-7</v>
      </c>
      <c r="C140">
        <v>0</v>
      </c>
      <c r="D140">
        <v>50</v>
      </c>
      <c r="E140" t="s">
        <v>169</v>
      </c>
    </row>
    <row r="141" spans="1:5">
      <c r="A141" s="178">
        <v>43357</v>
      </c>
      <c r="B141">
        <v>16</v>
      </c>
      <c r="C141">
        <v>0</v>
      </c>
      <c r="D141">
        <v>50</v>
      </c>
      <c r="E141" t="s">
        <v>169</v>
      </c>
    </row>
    <row r="142" spans="1:5">
      <c r="A142" s="178">
        <v>43362</v>
      </c>
      <c r="B142">
        <v>8</v>
      </c>
      <c r="C142">
        <v>0</v>
      </c>
      <c r="D142">
        <v>50</v>
      </c>
      <c r="E142" t="s">
        <v>169</v>
      </c>
    </row>
    <row r="143" spans="1:5">
      <c r="A143" s="178">
        <v>43367</v>
      </c>
      <c r="B143">
        <v>1</v>
      </c>
      <c r="C143">
        <v>0</v>
      </c>
      <c r="D143">
        <v>50</v>
      </c>
      <c r="E143" t="s">
        <v>169</v>
      </c>
    </row>
    <row r="144" spans="1:5">
      <c r="A144" s="178">
        <v>43371</v>
      </c>
      <c r="B144">
        <v>0</v>
      </c>
      <c r="C144">
        <v>0</v>
      </c>
      <c r="D144">
        <v>50</v>
      </c>
      <c r="E144" t="s">
        <v>169</v>
      </c>
    </row>
    <row r="145" spans="1:5">
      <c r="A145" s="178">
        <v>43397</v>
      </c>
      <c r="B145">
        <v>9</v>
      </c>
      <c r="C145">
        <v>0</v>
      </c>
      <c r="D145">
        <v>50</v>
      </c>
      <c r="E145" t="s">
        <v>169</v>
      </c>
    </row>
    <row r="146" spans="1:5">
      <c r="A146" s="178">
        <v>43412</v>
      </c>
      <c r="B146">
        <v>4</v>
      </c>
      <c r="C146">
        <v>0</v>
      </c>
      <c r="D146">
        <v>50</v>
      </c>
      <c r="E146" t="s">
        <v>169</v>
      </c>
    </row>
    <row r="147" spans="1:5">
      <c r="A147" s="178">
        <v>43453</v>
      </c>
      <c r="B147">
        <v>-1</v>
      </c>
      <c r="C147">
        <v>0</v>
      </c>
      <c r="D147">
        <v>50</v>
      </c>
      <c r="E147" t="s">
        <v>169</v>
      </c>
    </row>
    <row r="148" spans="1:5">
      <c r="A148" s="178">
        <v>43467</v>
      </c>
      <c r="B148">
        <v>4</v>
      </c>
      <c r="C148">
        <v>0</v>
      </c>
      <c r="D148">
        <v>50</v>
      </c>
      <c r="E148" t="s">
        <v>169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91" t="s">
        <v>11</v>
      </c>
      <c r="B1" s="491"/>
      <c r="C1" s="491"/>
      <c r="D1" s="491"/>
      <c r="E1" s="491"/>
      <c r="F1" s="491"/>
      <c r="G1" s="491"/>
      <c r="H1" s="491"/>
      <c r="I1" s="491"/>
      <c r="J1" s="491"/>
      <c r="K1" s="491"/>
      <c r="L1" s="491"/>
      <c r="M1" s="491"/>
      <c r="N1" s="491"/>
      <c r="O1" s="491"/>
      <c r="P1" s="492"/>
      <c r="Q1" s="307"/>
      <c r="R1" s="307"/>
      <c r="S1" s="307"/>
      <c r="T1" s="307"/>
      <c r="U1" s="307"/>
      <c r="V1" s="307"/>
      <c r="W1" s="308"/>
      <c r="X1" s="309"/>
      <c r="Y1" s="309"/>
      <c r="Z1" s="309"/>
      <c r="AA1" s="309"/>
      <c r="AB1" s="309"/>
      <c r="AC1" s="310"/>
    </row>
    <row r="2" spans="1:29">
      <c r="A2" s="312" t="s">
        <v>193</v>
      </c>
      <c r="B2" s="313"/>
      <c r="C2" s="314"/>
      <c r="D2" s="314"/>
      <c r="E2" s="313"/>
      <c r="F2" s="313"/>
      <c r="G2" s="313"/>
      <c r="H2" s="313"/>
      <c r="I2" s="315"/>
      <c r="J2" s="491" t="s">
        <v>194</v>
      </c>
      <c r="K2" s="491"/>
      <c r="L2" s="491"/>
      <c r="M2" s="491"/>
      <c r="N2" s="491"/>
      <c r="O2" s="491"/>
      <c r="P2" s="492"/>
      <c r="Q2" s="316"/>
      <c r="R2" s="314"/>
      <c r="S2" s="313"/>
      <c r="T2" s="313"/>
      <c r="U2" s="315"/>
      <c r="V2" s="314"/>
      <c r="W2" s="317"/>
      <c r="X2" s="318"/>
      <c r="Y2" s="318"/>
      <c r="Z2" s="318"/>
      <c r="AA2" s="318"/>
      <c r="AB2" s="318"/>
      <c r="AC2" s="319"/>
    </row>
    <row r="3" spans="1:29">
      <c r="A3" s="312" t="s">
        <v>195</v>
      </c>
      <c r="B3" s="321"/>
      <c r="C3" s="322"/>
      <c r="D3" s="322"/>
      <c r="E3" s="315"/>
      <c r="F3" s="315" t="s">
        <v>196</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197</v>
      </c>
      <c r="B4" s="313"/>
      <c r="C4" s="316"/>
      <c r="D4" s="316"/>
      <c r="E4" s="315"/>
      <c r="F4" s="315"/>
      <c r="G4" s="315"/>
      <c r="H4" s="315"/>
      <c r="I4" s="315"/>
      <c r="J4" s="315"/>
      <c r="K4" s="493"/>
      <c r="L4" s="493"/>
      <c r="M4" s="493"/>
      <c r="N4" s="493"/>
      <c r="O4" s="493"/>
      <c r="P4" s="494"/>
      <c r="Q4" s="316"/>
      <c r="R4" s="316"/>
      <c r="S4" s="315"/>
      <c r="T4" s="315"/>
      <c r="U4" s="315"/>
      <c r="V4" s="315"/>
      <c r="W4" s="323"/>
      <c r="X4" s="318"/>
      <c r="Y4" s="318"/>
      <c r="Z4" s="318"/>
      <c r="AA4" s="318"/>
      <c r="AB4" s="318"/>
      <c r="AC4" s="319"/>
    </row>
    <row r="5" spans="1:29">
      <c r="A5" s="312" t="s">
        <v>198</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199</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95" t="s">
        <v>200</v>
      </c>
      <c r="F7" s="496"/>
      <c r="G7" s="326" t="s">
        <v>12</v>
      </c>
      <c r="H7" s="326" t="s">
        <v>13</v>
      </c>
      <c r="I7" s="315"/>
      <c r="J7" s="493"/>
      <c r="K7" s="493"/>
      <c r="L7" s="493"/>
      <c r="M7" s="493"/>
      <c r="N7" s="493"/>
      <c r="O7" s="493"/>
      <c r="P7" s="494"/>
      <c r="Q7" s="327"/>
      <c r="R7" s="316"/>
      <c r="S7" s="315"/>
      <c r="T7" s="315"/>
      <c r="U7" s="315"/>
      <c r="V7" s="315"/>
      <c r="W7" s="323"/>
      <c r="X7" s="318"/>
      <c r="Y7" s="318"/>
      <c r="Z7" s="318"/>
      <c r="AA7" s="318"/>
      <c r="AB7" s="318"/>
      <c r="AC7" s="319"/>
    </row>
    <row r="8" spans="1:29" ht="15">
      <c r="A8" s="312" t="s">
        <v>201</v>
      </c>
      <c r="B8" s="313"/>
      <c r="C8" s="328"/>
      <c r="D8" s="328"/>
      <c r="E8" s="499" t="s">
        <v>202</v>
      </c>
      <c r="F8" s="500"/>
      <c r="G8" s="329">
        <v>2000</v>
      </c>
      <c r="H8" s="329">
        <v>3000</v>
      </c>
      <c r="I8" s="328"/>
      <c r="J8" s="493"/>
      <c r="K8" s="493"/>
      <c r="L8" s="493"/>
      <c r="M8" s="493"/>
      <c r="N8" s="493"/>
      <c r="O8" s="493"/>
      <c r="P8" s="494"/>
      <c r="Q8" s="316"/>
      <c r="R8" s="316"/>
      <c r="S8" s="315"/>
      <c r="T8" s="330"/>
      <c r="U8" s="330"/>
      <c r="V8" s="331"/>
      <c r="W8" s="332"/>
      <c r="X8" s="318"/>
      <c r="Y8" s="318"/>
      <c r="Z8" s="318"/>
      <c r="AA8" s="318"/>
      <c r="AB8" s="318"/>
      <c r="AC8" s="319"/>
    </row>
    <row r="9" spans="1:29">
      <c r="A9" s="312"/>
      <c r="B9" s="313"/>
      <c r="C9" s="328"/>
      <c r="D9" s="328"/>
      <c r="E9" s="499" t="s">
        <v>203</v>
      </c>
      <c r="F9" s="500"/>
      <c r="G9" s="329">
        <v>0</v>
      </c>
      <c r="H9" s="329">
        <v>7</v>
      </c>
      <c r="I9" s="328"/>
      <c r="J9" s="493"/>
      <c r="K9" s="493"/>
      <c r="L9" s="493"/>
      <c r="M9" s="493"/>
      <c r="N9" s="493"/>
      <c r="O9" s="493"/>
      <c r="P9" s="494"/>
      <c r="Q9" s="316"/>
      <c r="R9" s="316"/>
      <c r="S9" s="315"/>
      <c r="T9" s="315"/>
      <c r="U9" s="315"/>
      <c r="V9" s="315"/>
      <c r="W9" s="323"/>
      <c r="X9" s="318"/>
      <c r="Y9" s="318"/>
      <c r="Z9" s="318"/>
      <c r="AA9" s="318"/>
      <c r="AB9" s="318"/>
      <c r="AC9" s="319"/>
    </row>
    <row r="10" spans="1:29">
      <c r="A10" s="312"/>
      <c r="B10" s="313"/>
      <c r="C10" s="328"/>
      <c r="D10" s="328"/>
      <c r="E10" s="499" t="s">
        <v>204</v>
      </c>
      <c r="F10" s="500"/>
      <c r="G10" s="329">
        <v>2800</v>
      </c>
      <c r="H10" s="333">
        <v>4500</v>
      </c>
      <c r="I10" s="328"/>
      <c r="J10" s="493"/>
      <c r="K10" s="493"/>
      <c r="L10" s="493"/>
      <c r="M10" s="493"/>
      <c r="N10" s="493"/>
      <c r="O10" s="493"/>
      <c r="P10" s="494"/>
      <c r="Q10" s="316"/>
      <c r="R10" s="316"/>
      <c r="S10" s="315"/>
      <c r="T10" s="315"/>
      <c r="U10" s="315"/>
      <c r="V10" s="315"/>
      <c r="W10" s="323"/>
      <c r="X10" s="318"/>
      <c r="Y10" s="318"/>
      <c r="Z10" s="318"/>
      <c r="AA10" s="318"/>
      <c r="AB10" s="318"/>
      <c r="AC10" s="319"/>
    </row>
    <row r="11" spans="1:29">
      <c r="A11" s="312"/>
      <c r="B11" s="313"/>
      <c r="C11" s="328"/>
      <c r="D11" s="328"/>
      <c r="E11" s="499" t="s">
        <v>205</v>
      </c>
      <c r="F11" s="500"/>
      <c r="G11" s="329">
        <v>0</v>
      </c>
      <c r="H11" s="329">
        <v>7</v>
      </c>
      <c r="I11" s="328"/>
      <c r="J11" s="493"/>
      <c r="K11" s="493"/>
      <c r="L11" s="493"/>
      <c r="M11" s="493"/>
      <c r="N11" s="493"/>
      <c r="O11" s="493"/>
      <c r="P11" s="494"/>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97"/>
      <c r="K12" s="497"/>
      <c r="L12" s="497"/>
      <c r="M12" s="497"/>
      <c r="N12" s="497"/>
      <c r="O12" s="497"/>
      <c r="P12" s="498"/>
      <c r="Q12" s="316"/>
      <c r="R12" s="316"/>
      <c r="S12" s="315"/>
      <c r="T12" s="315"/>
      <c r="U12" s="315"/>
      <c r="V12" s="315"/>
      <c r="W12" s="323"/>
      <c r="X12" s="318"/>
      <c r="Y12" s="318"/>
      <c r="Z12" s="318"/>
      <c r="AA12" s="318"/>
      <c r="AB12" s="318"/>
      <c r="AC12" s="319"/>
    </row>
    <row r="13" spans="1:29" ht="36">
      <c r="A13" s="337" t="s">
        <v>206</v>
      </c>
      <c r="B13" s="338"/>
      <c r="C13" s="338"/>
      <c r="D13" s="488" t="s">
        <v>207</v>
      </c>
      <c r="E13" s="489"/>
      <c r="F13" s="489"/>
      <c r="G13" s="489"/>
      <c r="H13" s="489"/>
      <c r="I13" s="489"/>
      <c r="J13" s="489"/>
      <c r="K13" s="489"/>
      <c r="L13" s="489"/>
      <c r="M13" s="489"/>
      <c r="N13" s="489"/>
      <c r="O13" s="489"/>
      <c r="P13" s="490"/>
      <c r="Q13" s="339" t="s">
        <v>113</v>
      </c>
      <c r="R13" s="339" t="s">
        <v>114</v>
      </c>
      <c r="S13" s="340" t="s">
        <v>208</v>
      </c>
      <c r="T13" s="340" t="s">
        <v>209</v>
      </c>
      <c r="U13" s="341" t="s">
        <v>14</v>
      </c>
      <c r="V13" s="340" t="s">
        <v>115</v>
      </c>
      <c r="W13" s="341" t="s">
        <v>17</v>
      </c>
      <c r="X13" s="342" t="s">
        <v>210</v>
      </c>
      <c r="Y13" s="343" t="s">
        <v>12</v>
      </c>
      <c r="Z13" s="342" t="s">
        <v>13</v>
      </c>
      <c r="AA13" s="343" t="s">
        <v>116</v>
      </c>
      <c r="AB13" s="342" t="s">
        <v>117</v>
      </c>
      <c r="AC13" s="343" t="s">
        <v>170</v>
      </c>
    </row>
    <row r="14" spans="1:29" ht="13.5" thickBot="1">
      <c r="A14" s="344"/>
      <c r="B14" s="345"/>
      <c r="C14" s="346" t="s">
        <v>119</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70">
        <v>43076</v>
      </c>
      <c r="B15" s="472" t="s">
        <v>211</v>
      </c>
      <c r="C15" s="349" t="s">
        <v>100</v>
      </c>
      <c r="D15" s="350">
        <v>1842.39</v>
      </c>
      <c r="E15" s="350">
        <v>1884.36</v>
      </c>
      <c r="F15" s="350">
        <v>1856.22</v>
      </c>
      <c r="G15" s="350">
        <v>1815.08</v>
      </c>
      <c r="H15" s="350">
        <v>1788.9</v>
      </c>
      <c r="I15" s="350">
        <v>1839.28</v>
      </c>
      <c r="J15" s="350">
        <v>1832.94</v>
      </c>
      <c r="K15" s="350">
        <v>1853.23</v>
      </c>
      <c r="L15" s="350">
        <v>1873.74</v>
      </c>
      <c r="M15" s="351"/>
      <c r="N15" s="351"/>
      <c r="O15" s="351"/>
      <c r="P15" s="351"/>
      <c r="Q15" s="472">
        <f>IF((L16=""),"",MAX(D17:L17))</f>
        <v>2085.7999999999993</v>
      </c>
      <c r="R15" s="472">
        <f>IF(L16="","",MIN(D17:L17))</f>
        <v>1740.3200000000006</v>
      </c>
      <c r="S15" s="352">
        <f>IF((L17=""),"",AVERAGE(D17:L17))</f>
        <v>1931.1911111111112</v>
      </c>
      <c r="T15" s="352">
        <f>IF((L16=""),"",((Q15-R15)/(Q15+R15))*100)</f>
        <v>9.0295129269337782</v>
      </c>
      <c r="U15" s="474" t="str">
        <f>IF(L16="","",(IF(T15&lt;10,IF(S15&gt;1800,IF(S15&lt;3000,"Pass","Fail"),"Fail"),"Fail")))</f>
        <v>Pass</v>
      </c>
      <c r="V15" s="476">
        <v>102</v>
      </c>
      <c r="W15" s="353" t="s">
        <v>212</v>
      </c>
      <c r="X15" s="318"/>
      <c r="Y15" s="318"/>
      <c r="Z15" s="318"/>
      <c r="AA15" s="318"/>
      <c r="AB15" s="318"/>
      <c r="AC15" s="319"/>
    </row>
    <row r="16" spans="1:29">
      <c r="A16" s="471"/>
      <c r="B16" s="463"/>
      <c r="C16" s="354" t="s">
        <v>101</v>
      </c>
      <c r="D16" s="355">
        <v>1345.95</v>
      </c>
      <c r="E16" s="355">
        <v>1362.91</v>
      </c>
      <c r="F16" s="355">
        <v>1384.02</v>
      </c>
      <c r="G16" s="355">
        <v>1356.12</v>
      </c>
      <c r="H16" s="355">
        <v>1353.82</v>
      </c>
      <c r="I16" s="355">
        <v>1352.65</v>
      </c>
      <c r="J16" s="355">
        <v>1363.05</v>
      </c>
      <c r="K16" s="355">
        <v>1367.08</v>
      </c>
      <c r="L16" s="355">
        <v>1355.36</v>
      </c>
      <c r="M16" s="356"/>
      <c r="N16" s="356"/>
      <c r="O16" s="356"/>
      <c r="P16" s="356"/>
      <c r="Q16" s="463"/>
      <c r="R16" s="463"/>
      <c r="S16" s="357"/>
      <c r="T16" s="357"/>
      <c r="U16" s="466"/>
      <c r="V16" s="477"/>
      <c r="X16" s="318"/>
      <c r="Y16" s="318"/>
      <c r="Z16" s="318"/>
      <c r="AA16" s="318"/>
      <c r="AB16" s="318"/>
      <c r="AC16" s="319"/>
    </row>
    <row r="17" spans="1:29" ht="24">
      <c r="A17" s="482"/>
      <c r="B17" s="473"/>
      <c r="C17" s="354" t="s">
        <v>121</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3"/>
      <c r="R17" s="473"/>
      <c r="S17" s="359"/>
      <c r="T17" s="359"/>
      <c r="U17" s="475"/>
      <c r="V17" s="477"/>
      <c r="X17" s="318"/>
      <c r="Y17" s="318"/>
      <c r="Z17" s="318"/>
      <c r="AA17" s="318"/>
      <c r="AB17" s="318"/>
      <c r="AC17" s="319"/>
    </row>
    <row r="18" spans="1:29">
      <c r="A18" s="481">
        <v>43076</v>
      </c>
      <c r="B18" s="462" t="s">
        <v>111</v>
      </c>
      <c r="C18" s="354" t="s">
        <v>100</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62">
        <f>IF((L19=""),"",MAX(D20:L20))</f>
        <v>4270.72</v>
      </c>
      <c r="R18" s="462">
        <f>IF(L19="","",MIN(D20:L20))</f>
        <v>4144.9400000000005</v>
      </c>
      <c r="S18" s="360">
        <f>IF((L20=""),"",AVERAGE(D20:L20))</f>
        <v>4217.6133333333337</v>
      </c>
      <c r="T18" s="346">
        <f>IF((L19=""),"",((Q18-R18)/(Q18+R18))*100)</f>
        <v>1.4945946010176236</v>
      </c>
      <c r="U18" s="465" t="str">
        <f>IF(L19="","",(IF(T18&lt;7,IF(S18&gt;2800,IF(S18&lt;4500,"Pass","Fail"),"Fail"),"Fail")))</f>
        <v>Pass</v>
      </c>
      <c r="V18" s="468">
        <v>102</v>
      </c>
      <c r="W18" s="353" t="s">
        <v>212</v>
      </c>
      <c r="X18" s="318"/>
      <c r="Y18" s="318"/>
      <c r="Z18" s="318"/>
      <c r="AA18" s="318"/>
      <c r="AB18" s="318"/>
      <c r="AC18" s="319"/>
    </row>
    <row r="19" spans="1:29">
      <c r="A19" s="471"/>
      <c r="B19" s="463"/>
      <c r="C19" s="354" t="s">
        <v>101</v>
      </c>
      <c r="D19" s="355">
        <v>3034.56</v>
      </c>
      <c r="E19" s="355">
        <v>2902.65</v>
      </c>
      <c r="F19" s="355">
        <v>2893.32</v>
      </c>
      <c r="G19" s="355">
        <v>2884.63</v>
      </c>
      <c r="H19" s="355">
        <v>2996.72</v>
      </c>
      <c r="I19" s="355">
        <v>3092.88</v>
      </c>
      <c r="J19" s="355">
        <v>2928.33</v>
      </c>
      <c r="K19" s="355">
        <v>2893.58</v>
      </c>
      <c r="L19" s="355">
        <v>2954.1</v>
      </c>
      <c r="M19" s="356"/>
      <c r="N19" s="356"/>
      <c r="O19" s="356"/>
      <c r="P19" s="356"/>
      <c r="Q19" s="463"/>
      <c r="R19" s="463"/>
      <c r="S19" s="361"/>
      <c r="T19" s="357"/>
      <c r="U19" s="466"/>
      <c r="V19" s="468"/>
      <c r="X19" s="318"/>
      <c r="Y19" s="318"/>
      <c r="Z19" s="318"/>
      <c r="AA19" s="318"/>
      <c r="AB19" s="318"/>
      <c r="AC19" s="319"/>
    </row>
    <row r="20" spans="1:29" ht="24.75" thickBot="1">
      <c r="A20" s="483"/>
      <c r="B20" s="464"/>
      <c r="C20" s="362" t="s">
        <v>121</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4"/>
      <c r="R20" s="464"/>
      <c r="S20" s="364"/>
      <c r="T20" s="365"/>
      <c r="U20" s="467"/>
      <c r="V20" s="469"/>
      <c r="X20" s="318"/>
      <c r="Y20" s="318"/>
      <c r="Z20" s="318"/>
      <c r="AA20" s="318"/>
      <c r="AB20" s="318"/>
      <c r="AC20" s="319"/>
    </row>
    <row r="21" spans="1:29">
      <c r="A21" s="470">
        <v>43081</v>
      </c>
      <c r="B21" s="472" t="s">
        <v>211</v>
      </c>
      <c r="C21" s="349" t="s">
        <v>100</v>
      </c>
      <c r="D21" s="350">
        <v>1358.03</v>
      </c>
      <c r="E21" s="350">
        <v>1362.86</v>
      </c>
      <c r="F21" s="350">
        <v>1367.72</v>
      </c>
      <c r="G21" s="350">
        <v>1363.61</v>
      </c>
      <c r="H21" s="350">
        <v>1369.02</v>
      </c>
      <c r="I21" s="350">
        <v>1369.19</v>
      </c>
      <c r="J21" s="350">
        <v>1369.73</v>
      </c>
      <c r="K21" s="350">
        <v>1372.61</v>
      </c>
      <c r="L21" s="350">
        <v>1359.05</v>
      </c>
      <c r="M21" s="351"/>
      <c r="N21" s="351"/>
      <c r="O21" s="351"/>
      <c r="P21" s="351"/>
      <c r="Q21" s="472">
        <f>IF((L22=""),"",MAX(D23:L23))</f>
        <v>2226.69</v>
      </c>
      <c r="R21" s="472">
        <f>IF(L22="","",MIN(D23:L23))</f>
        <v>2073.33</v>
      </c>
      <c r="S21" s="352">
        <f>IF((L23=""),"",AVERAGE(D23:L23))</f>
        <v>2143.2066666666669</v>
      </c>
      <c r="T21" s="352">
        <f>IF((L22=""),"",((Q21-R21)/(Q21+R21))*100)</f>
        <v>3.5664950395579584</v>
      </c>
      <c r="U21" s="474" t="str">
        <f>IF(L22="","",(IF(T21&lt;7,IF(S21&gt;2000,IF(S21&lt;3000,"Pass","Fail"),"Fail"),"Fail")))</f>
        <v>Pass</v>
      </c>
      <c r="V21" s="476">
        <v>1534</v>
      </c>
      <c r="W21" s="320" t="s">
        <v>18</v>
      </c>
      <c r="X21" s="318"/>
      <c r="Y21" s="318"/>
      <c r="Z21" s="318"/>
      <c r="AA21" s="318"/>
      <c r="AB21" s="318"/>
      <c r="AC21" s="319"/>
    </row>
    <row r="22" spans="1:29">
      <c r="A22" s="471"/>
      <c r="B22" s="463"/>
      <c r="C22" s="354" t="s">
        <v>101</v>
      </c>
      <c r="D22" s="355">
        <v>620.57000000000005</v>
      </c>
      <c r="E22" s="355">
        <v>664.88</v>
      </c>
      <c r="F22" s="355">
        <v>669.18</v>
      </c>
      <c r="G22" s="355">
        <v>672.5</v>
      </c>
      <c r="H22" s="355">
        <v>626.79</v>
      </c>
      <c r="I22" s="355">
        <v>644.63</v>
      </c>
      <c r="J22" s="355">
        <v>657.75</v>
      </c>
      <c r="K22" s="355">
        <v>659.67</v>
      </c>
      <c r="L22" s="355">
        <v>646.23</v>
      </c>
      <c r="M22" s="356"/>
      <c r="N22" s="356"/>
      <c r="O22" s="356"/>
      <c r="P22" s="356"/>
      <c r="Q22" s="463"/>
      <c r="R22" s="463"/>
      <c r="S22" s="357"/>
      <c r="T22" s="357"/>
      <c r="U22" s="466"/>
      <c r="V22" s="477"/>
      <c r="X22" s="318"/>
      <c r="Y22" s="318"/>
      <c r="Z22" s="318"/>
      <c r="AA22" s="318"/>
      <c r="AB22" s="318"/>
      <c r="AC22" s="319"/>
    </row>
    <row r="23" spans="1:29" ht="24">
      <c r="A23" s="482"/>
      <c r="B23" s="473"/>
      <c r="C23" s="354" t="s">
        <v>121</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3"/>
      <c r="R23" s="473"/>
      <c r="S23" s="359"/>
      <c r="T23" s="359"/>
      <c r="U23" s="475"/>
      <c r="V23" s="477"/>
      <c r="X23" s="318"/>
      <c r="Y23" s="318"/>
      <c r="Z23" s="318"/>
      <c r="AA23" s="318"/>
      <c r="AB23" s="318"/>
      <c r="AC23" s="319"/>
    </row>
    <row r="24" spans="1:29">
      <c r="A24" s="481">
        <v>43081</v>
      </c>
      <c r="B24" s="462" t="s">
        <v>111</v>
      </c>
      <c r="C24" s="354" t="s">
        <v>100</v>
      </c>
      <c r="D24" s="355">
        <v>3034.56</v>
      </c>
      <c r="E24" s="355">
        <v>2902.65</v>
      </c>
      <c r="F24" s="355">
        <v>2893.32</v>
      </c>
      <c r="G24" s="355">
        <v>2884.63</v>
      </c>
      <c r="H24" s="355">
        <v>2996.72</v>
      </c>
      <c r="I24" s="355">
        <v>3092.88</v>
      </c>
      <c r="J24" s="355">
        <v>2928.33</v>
      </c>
      <c r="K24" s="355">
        <v>2893.58</v>
      </c>
      <c r="L24" s="355">
        <v>2954.1</v>
      </c>
      <c r="M24" s="356"/>
      <c r="N24" s="356"/>
      <c r="O24" s="356"/>
      <c r="P24" s="356"/>
      <c r="Q24" s="462">
        <f>IF((L25=""),"",MAX(D26:L26))</f>
        <v>4084.7700000000004</v>
      </c>
      <c r="R24" s="462">
        <f>IF(L25="","",MIN(D26:L26))</f>
        <v>3949.1699999999996</v>
      </c>
      <c r="S24" s="360">
        <f>IF((L26=""),"",AVERAGE(D26:L26))</f>
        <v>4020.9766666666669</v>
      </c>
      <c r="T24" s="346">
        <f>IF((L25=""),"",((Q24-R24)/(Q24+R24))*100)</f>
        <v>1.6878393415933006</v>
      </c>
      <c r="U24" s="465" t="str">
        <f>IF(L25="","",(IF(T24&lt;7,IF(S24&gt;2800,IF(S24&lt;4500,"Pass","Fail"),"Fail"),"Fail")))</f>
        <v>Pass</v>
      </c>
      <c r="V24" s="468">
        <v>1534</v>
      </c>
      <c r="W24" s="320" t="s">
        <v>18</v>
      </c>
      <c r="X24" s="318"/>
      <c r="Y24" s="318"/>
      <c r="Z24" s="318"/>
      <c r="AA24" s="318"/>
      <c r="AB24" s="318"/>
      <c r="AC24" s="319"/>
    </row>
    <row r="25" spans="1:29">
      <c r="A25" s="471"/>
      <c r="B25" s="463"/>
      <c r="C25" s="354" t="s">
        <v>101</v>
      </c>
      <c r="D25" s="355">
        <v>1714.06</v>
      </c>
      <c r="E25" s="355">
        <v>1555.01</v>
      </c>
      <c r="F25" s="355">
        <v>1531.73</v>
      </c>
      <c r="G25" s="355">
        <v>1531.85</v>
      </c>
      <c r="H25" s="355">
        <v>1677.99</v>
      </c>
      <c r="I25" s="355">
        <v>1750.22</v>
      </c>
      <c r="J25" s="355">
        <v>1574.04</v>
      </c>
      <c r="K25" s="355">
        <v>1545.23</v>
      </c>
      <c r="L25" s="355">
        <v>1637.71</v>
      </c>
      <c r="M25" s="356"/>
      <c r="N25" s="356"/>
      <c r="O25" s="356"/>
      <c r="P25" s="356"/>
      <c r="Q25" s="463"/>
      <c r="R25" s="463"/>
      <c r="S25" s="361"/>
      <c r="T25" s="357"/>
      <c r="U25" s="466"/>
      <c r="V25" s="468"/>
      <c r="X25" s="318"/>
      <c r="Y25" s="318"/>
      <c r="Z25" s="318"/>
      <c r="AA25" s="318"/>
      <c r="AB25" s="318"/>
      <c r="AC25" s="319"/>
    </row>
    <row r="26" spans="1:29" ht="24.75" thickBot="1">
      <c r="A26" s="483"/>
      <c r="B26" s="464"/>
      <c r="C26" s="362" t="s">
        <v>121</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4"/>
      <c r="R26" s="464"/>
      <c r="S26" s="364"/>
      <c r="T26" s="365"/>
      <c r="U26" s="467"/>
      <c r="V26" s="469"/>
      <c r="X26" s="318"/>
      <c r="Y26" s="318"/>
      <c r="Z26" s="318"/>
      <c r="AA26" s="318"/>
      <c r="AB26" s="318"/>
      <c r="AC26" s="319"/>
    </row>
    <row r="27" spans="1:29" hidden="1">
      <c r="A27" s="470">
        <v>43084</v>
      </c>
      <c r="B27" s="472" t="s">
        <v>211</v>
      </c>
      <c r="C27" s="349" t="s">
        <v>100</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2">
        <f>IF((L28=""),"",MAX(D29:L29))</f>
        <v>1829.25</v>
      </c>
      <c r="R27" s="472">
        <f>IF(L28="","",MIN(D29:L29))</f>
        <v>1560.8100000000004</v>
      </c>
      <c r="S27" s="352">
        <f>IF((L29=""),"",AVERAGE(D29:L29))</f>
        <v>1666.366666666667</v>
      </c>
      <c r="T27" s="352">
        <f>IF((L28=""),"",((Q27-R27)/(Q27+R27))*100)</f>
        <v>7.9184439213465119</v>
      </c>
      <c r="U27" s="474" t="str">
        <f>IF(L28="","",(IF(T27&lt;7,IF(S27&gt;2000,IF(S27&lt;3000,"Pass","Fail"),"Fail"),"Fail")))</f>
        <v>Fail</v>
      </c>
      <c r="V27" s="476" t="s">
        <v>128</v>
      </c>
    </row>
    <row r="28" spans="1:29">
      <c r="A28" s="471"/>
      <c r="B28" s="463"/>
      <c r="C28" s="354" t="s">
        <v>101</v>
      </c>
      <c r="D28" s="355">
        <v>708.07</v>
      </c>
      <c r="E28" s="355">
        <v>743.61</v>
      </c>
      <c r="F28" s="355">
        <v>762.02</v>
      </c>
      <c r="G28" s="355">
        <v>741.42</v>
      </c>
      <c r="H28" s="355">
        <v>718.03</v>
      </c>
      <c r="I28" s="355">
        <v>687.06</v>
      </c>
      <c r="J28" s="355">
        <v>724.68</v>
      </c>
      <c r="K28" s="355">
        <v>757.91</v>
      </c>
      <c r="L28" s="355">
        <v>734.23</v>
      </c>
      <c r="M28" s="356"/>
      <c r="N28" s="356"/>
      <c r="O28" s="356"/>
      <c r="P28" s="356"/>
      <c r="Q28" s="463"/>
      <c r="R28" s="463"/>
      <c r="S28" s="357"/>
      <c r="T28" s="357"/>
      <c r="U28" s="466"/>
      <c r="V28" s="477"/>
    </row>
    <row r="29" spans="1:29" ht="24">
      <c r="A29" s="482"/>
      <c r="B29" s="473"/>
      <c r="C29" s="354" t="s">
        <v>121</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3"/>
      <c r="R29" s="473"/>
      <c r="S29" s="359"/>
      <c r="T29" s="359"/>
      <c r="U29" s="475"/>
      <c r="V29" s="477"/>
    </row>
    <row r="30" spans="1:29">
      <c r="A30" s="486">
        <v>43084</v>
      </c>
      <c r="B30" s="462" t="s">
        <v>111</v>
      </c>
      <c r="C30" s="354" t="s">
        <v>100</v>
      </c>
      <c r="D30" s="366">
        <v>6995.31</v>
      </c>
      <c r="E30" s="366">
        <v>6975.54</v>
      </c>
      <c r="F30" s="366">
        <v>6988.42</v>
      </c>
      <c r="G30" s="366">
        <v>6957.94</v>
      </c>
      <c r="H30" s="366">
        <v>6974.04</v>
      </c>
      <c r="I30" s="366">
        <v>6996.43</v>
      </c>
      <c r="J30" s="366">
        <v>7004.69</v>
      </c>
      <c r="K30" s="366">
        <v>6975.19</v>
      </c>
      <c r="L30" s="366">
        <v>6965.35</v>
      </c>
      <c r="M30" s="367"/>
      <c r="N30" s="367"/>
      <c r="O30" s="367"/>
      <c r="P30" s="367"/>
      <c r="Q30" s="462">
        <f>IF((L31=""),"",MAX(D32:L32))</f>
        <v>4070.6400000000003</v>
      </c>
      <c r="R30" s="462">
        <f>IF(L31="","",MIN(D32:L32))</f>
        <v>3904.8900000000003</v>
      </c>
      <c r="S30" s="360">
        <f>IF((L32=""),"",AVERAGE(D32:L32))</f>
        <v>4000.6833333333334</v>
      </c>
      <c r="T30" s="346">
        <f>IF((L31=""),"",((Q30-R30)/(Q30+R30))*100)</f>
        <v>2.0782317914922266</v>
      </c>
      <c r="U30" s="465" t="str">
        <f>IF(L31="","",(IF(T30&lt;7,IF(S30&gt;2800,IF(S30&lt;4500,"Pass","Fail"),"Fail"),"Fail")))</f>
        <v>Pass</v>
      </c>
      <c r="V30" s="487" t="s">
        <v>128</v>
      </c>
    </row>
    <row r="31" spans="1:29">
      <c r="A31" s="471"/>
      <c r="B31" s="463"/>
      <c r="C31" s="354" t="s">
        <v>101</v>
      </c>
      <c r="D31" s="355">
        <v>5693.68</v>
      </c>
      <c r="E31" s="355">
        <v>5632.96</v>
      </c>
      <c r="F31" s="355">
        <v>5631.54</v>
      </c>
      <c r="G31" s="355">
        <v>5606.11</v>
      </c>
      <c r="H31" s="355">
        <v>5647.83</v>
      </c>
      <c r="I31" s="355">
        <v>5688.69</v>
      </c>
      <c r="J31" s="355">
        <v>5653.26</v>
      </c>
      <c r="K31" s="355">
        <v>5630.97</v>
      </c>
      <c r="L31" s="355">
        <v>5645.82</v>
      </c>
      <c r="M31" s="356"/>
      <c r="N31" s="356"/>
      <c r="O31" s="356"/>
      <c r="P31" s="356"/>
      <c r="Q31" s="463"/>
      <c r="R31" s="463"/>
      <c r="S31" s="361"/>
      <c r="T31" s="357"/>
      <c r="U31" s="466"/>
      <c r="V31" s="468"/>
    </row>
    <row r="32" spans="1:29" ht="24">
      <c r="A32" s="482"/>
      <c r="B32" s="473"/>
      <c r="C32" s="354" t="s">
        <v>121</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3"/>
      <c r="R32" s="473"/>
      <c r="S32" s="368"/>
      <c r="T32" s="359"/>
      <c r="U32" s="475"/>
      <c r="V32" s="484"/>
    </row>
    <row r="33" spans="1:22">
      <c r="A33" s="481">
        <v>43085</v>
      </c>
      <c r="B33" s="463" t="s">
        <v>211</v>
      </c>
      <c r="C33" s="359" t="s">
        <v>100</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63">
        <f>IF((L34=""),"",MAX(D35:L35))</f>
        <v>2425.2300000000005</v>
      </c>
      <c r="R33" s="463">
        <f>IF(L34="","",MIN(D35:L35))</f>
        <v>2149.6200000000003</v>
      </c>
      <c r="S33" s="357">
        <f>IF((L35=""),"",AVERAGE(D35:L35))</f>
        <v>2256.4566666666669</v>
      </c>
      <c r="T33" s="357">
        <f>IF((L34=""),"",((Q33-R33)/(Q33+R33))*100)</f>
        <v>6.0244598183547025</v>
      </c>
      <c r="U33" s="466" t="str">
        <f>IF(L34="","",(IF(T33&lt;7,IF(S33&gt;2000,IF(S33&lt;3000,"Pass","Fail"),"Fail"),"Fail")))</f>
        <v>Pass</v>
      </c>
      <c r="V33" s="484">
        <v>121</v>
      </c>
    </row>
    <row r="34" spans="1:22">
      <c r="A34" s="471"/>
      <c r="B34" s="463"/>
      <c r="C34" s="354" t="s">
        <v>101</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63"/>
      <c r="R34" s="463"/>
      <c r="S34" s="357"/>
      <c r="T34" s="357"/>
      <c r="U34" s="466"/>
      <c r="V34" s="477"/>
    </row>
    <row r="35" spans="1:22" ht="24.75" thickBot="1">
      <c r="A35" s="483"/>
      <c r="B35" s="464"/>
      <c r="C35" s="362" t="s">
        <v>121</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4"/>
      <c r="R35" s="464"/>
      <c r="S35" s="365"/>
      <c r="T35" s="365"/>
      <c r="U35" s="467"/>
      <c r="V35" s="485"/>
    </row>
    <row r="36" spans="1:22">
      <c r="A36" s="470">
        <v>43087</v>
      </c>
      <c r="B36" s="472" t="s">
        <v>211</v>
      </c>
      <c r="C36" s="349" t="s">
        <v>100</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2">
        <f>IF((L37=""),"",MAX(D38:L38))</f>
        <v>2321.7600000000002</v>
      </c>
      <c r="R36" s="472">
        <f>IF(L37="","",MIN(D38:L38))</f>
        <v>2135.5199999999995</v>
      </c>
      <c r="S36" s="352">
        <f>IF((L38=""),"",AVERAGE(D38:L38))</f>
        <v>2221.9500000000003</v>
      </c>
      <c r="T36" s="352">
        <f>IF((L37=""),"",((Q36-R36)/(Q36+R36))*100)</f>
        <v>4.1783329743700355</v>
      </c>
      <c r="U36" s="474" t="str">
        <f>IF(L37="","",(IF(T36&lt;7,IF(S36&gt;2000,IF(S36&lt;3000,"Pass","Fail"),"Fail"),"Fail")))</f>
        <v>Pass</v>
      </c>
      <c r="V36" s="476">
        <v>1159</v>
      </c>
    </row>
    <row r="37" spans="1:22">
      <c r="A37" s="471"/>
      <c r="B37" s="463"/>
      <c r="C37" s="354" t="s">
        <v>101</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63"/>
      <c r="R37" s="463"/>
      <c r="S37" s="357"/>
      <c r="T37" s="357"/>
      <c r="U37" s="466"/>
      <c r="V37" s="477"/>
    </row>
    <row r="38" spans="1:22" ht="24">
      <c r="A38" s="482"/>
      <c r="B38" s="473"/>
      <c r="C38" s="354" t="s">
        <v>121</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3"/>
      <c r="R38" s="473"/>
      <c r="S38" s="359"/>
      <c r="T38" s="359"/>
      <c r="U38" s="475"/>
      <c r="V38" s="477"/>
    </row>
    <row r="39" spans="1:22">
      <c r="A39" s="481">
        <v>43087</v>
      </c>
      <c r="B39" s="462" t="s">
        <v>111</v>
      </c>
      <c r="C39" s="354" t="s">
        <v>100</v>
      </c>
      <c r="D39" s="320">
        <v>5696.79</v>
      </c>
      <c r="E39" s="320">
        <v>5635.96</v>
      </c>
      <c r="F39" s="320">
        <v>5634.29</v>
      </c>
      <c r="G39" s="320">
        <v>5608.71</v>
      </c>
      <c r="H39" s="320">
        <v>5650.46</v>
      </c>
      <c r="I39" s="320">
        <v>5691.62</v>
      </c>
      <c r="J39" s="320">
        <v>5656.03</v>
      </c>
      <c r="K39" s="320">
        <v>5633.57</v>
      </c>
      <c r="L39" s="320">
        <v>5648.71</v>
      </c>
      <c r="M39" s="356"/>
      <c r="N39" s="356"/>
      <c r="O39" s="356"/>
      <c r="P39" s="356"/>
      <c r="Q39" s="462">
        <f>IF((L40=""),"",MAX(D41:L41))</f>
        <v>4137.4799999999996</v>
      </c>
      <c r="R39" s="462">
        <f>IF(L40="","",MIN(D41:L41))</f>
        <v>3976.9499999999989</v>
      </c>
      <c r="S39" s="360">
        <f>IF((L41=""),"",AVERAGE(D41:L41))</f>
        <v>4077.1999999999994</v>
      </c>
      <c r="T39" s="346">
        <f>IF((L40=""),"",((Q39-R39)/(Q39+R39))*100)</f>
        <v>1.9783274980497791</v>
      </c>
      <c r="U39" s="465" t="str">
        <f>IF(L40="","",(IF(T39&lt;7,IF(S39&gt;2800,IF(S39&lt;4500,"Pass","Fail"),"Fail"),"Fail")))</f>
        <v>Pass</v>
      </c>
      <c r="V39" s="468">
        <v>1159</v>
      </c>
    </row>
    <row r="40" spans="1:22">
      <c r="A40" s="471"/>
      <c r="B40" s="463"/>
      <c r="C40" s="354" t="s">
        <v>101</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63"/>
      <c r="R40" s="463"/>
      <c r="S40" s="361"/>
      <c r="T40" s="357"/>
      <c r="U40" s="466"/>
      <c r="V40" s="468"/>
    </row>
    <row r="41" spans="1:22" ht="24.75" thickBot="1">
      <c r="A41" s="482"/>
      <c r="B41" s="464"/>
      <c r="C41" s="362" t="s">
        <v>121</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4"/>
      <c r="R41" s="464"/>
      <c r="S41" s="364"/>
      <c r="T41" s="365"/>
      <c r="U41" s="467"/>
      <c r="V41" s="469"/>
    </row>
    <row r="42" spans="1:22">
      <c r="A42" s="470">
        <v>43090</v>
      </c>
      <c r="B42" s="472" t="s">
        <v>211</v>
      </c>
      <c r="C42" s="349" t="s">
        <v>100</v>
      </c>
      <c r="D42" s="320">
        <v>1476.74</v>
      </c>
      <c r="E42" s="320">
        <v>1461.37</v>
      </c>
      <c r="F42" s="320">
        <v>1466.15</v>
      </c>
      <c r="G42" s="320">
        <v>1457.9</v>
      </c>
      <c r="H42" s="320">
        <v>1465.72</v>
      </c>
      <c r="I42" s="320">
        <v>1478.21</v>
      </c>
      <c r="J42" s="320">
        <v>1465.37</v>
      </c>
      <c r="K42" s="320">
        <v>1454.89</v>
      </c>
      <c r="L42" s="320">
        <v>1453.95</v>
      </c>
      <c r="M42" s="351"/>
      <c r="N42" s="351"/>
      <c r="O42" s="351"/>
      <c r="P42" s="351"/>
      <c r="Q42" s="472">
        <f t="shared" ref="Q42" si="9">IF((L43=""),"",MAX(D44:L44))</f>
        <v>2349.1200000000003</v>
      </c>
      <c r="R42" s="472">
        <f t="shared" ref="R42" si="10">IF(L43="","",MIN(D44:L44))</f>
        <v>2181.1800000000003</v>
      </c>
      <c r="S42" s="352">
        <f t="shared" ref="S42" si="11">IF((L44=""),"",AVERAGE(D44:L44))</f>
        <v>2249.2466666666669</v>
      </c>
      <c r="T42" s="352">
        <f t="shared" ref="T42" si="12">IF((L43=""),"",((Q42-R42)/(Q42+R42))*100)</f>
        <v>3.7070392689225886</v>
      </c>
      <c r="U42" s="474" t="str">
        <f t="shared" ref="U42" si="13">IF(L43="","",(IF(T42&lt;7,IF(S42&gt;2000,IF(S42&lt;3000,"Pass","Fail"),"Fail"),"Fail")))</f>
        <v>Pass</v>
      </c>
      <c r="V42" s="476">
        <v>121</v>
      </c>
    </row>
    <row r="43" spans="1:22">
      <c r="A43" s="471"/>
      <c r="B43" s="463"/>
      <c r="C43" s="354" t="s">
        <v>101</v>
      </c>
      <c r="D43" s="320">
        <v>695.63</v>
      </c>
      <c r="E43" s="320">
        <v>720.7</v>
      </c>
      <c r="F43" s="320">
        <v>736.08</v>
      </c>
      <c r="G43" s="320">
        <v>719.84</v>
      </c>
      <c r="H43" s="320">
        <v>716.32</v>
      </c>
      <c r="I43" s="320">
        <v>695.17</v>
      </c>
      <c r="J43" s="320">
        <v>707.67</v>
      </c>
      <c r="K43" s="320">
        <v>727.83</v>
      </c>
      <c r="L43" s="320">
        <v>713.32</v>
      </c>
      <c r="M43" s="356"/>
      <c r="N43" s="356"/>
      <c r="O43" s="356"/>
      <c r="P43" s="356"/>
      <c r="Q43" s="463"/>
      <c r="R43" s="463"/>
      <c r="S43" s="357"/>
      <c r="T43" s="357"/>
      <c r="U43" s="466"/>
      <c r="V43" s="477"/>
    </row>
    <row r="44" spans="1:22" ht="24">
      <c r="A44" s="482"/>
      <c r="B44" s="473"/>
      <c r="C44" s="354" t="s">
        <v>121</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3"/>
      <c r="R44" s="473"/>
      <c r="S44" s="359"/>
      <c r="T44" s="359"/>
      <c r="U44" s="475"/>
      <c r="V44" s="477"/>
    </row>
    <row r="45" spans="1:22">
      <c r="A45" s="481">
        <v>43090</v>
      </c>
      <c r="B45" s="462" t="s">
        <v>111</v>
      </c>
      <c r="C45" s="354" t="s">
        <v>100</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62">
        <f t="shared" ref="Q45" si="16">IF((L46=""),"",MAX(D47:L47))</f>
        <v>4146.630000000001</v>
      </c>
      <c r="R45" s="462">
        <f t="shared" ref="R45" si="17">IF(L46="","",MIN(D47:L47))</f>
        <v>4018.32</v>
      </c>
      <c r="S45" s="360">
        <f t="shared" ref="S45" si="18">IF((L47=""),"",AVERAGE(D47:L47))</f>
        <v>4082.6666666666674</v>
      </c>
      <c r="T45" s="346">
        <f t="shared" ref="T45" si="19">IF((L46=""),"",((Q45-R45)/(Q45+R45))*100)</f>
        <v>1.5714731872209977</v>
      </c>
      <c r="U45" s="465" t="str">
        <f t="shared" ref="U45" si="20">IF(L46="","",(IF(T45&lt;7,IF(S45&gt;2800,IF(S45&lt;4500,"Pass","Fail"),"Fail"),"Fail")))</f>
        <v>Pass</v>
      </c>
      <c r="V45" s="468">
        <v>121</v>
      </c>
    </row>
    <row r="46" spans="1:22">
      <c r="A46" s="471"/>
      <c r="B46" s="463"/>
      <c r="C46" s="354" t="s">
        <v>101</v>
      </c>
      <c r="D46" s="320">
        <v>3020.3</v>
      </c>
      <c r="E46" s="320">
        <v>2900.29</v>
      </c>
      <c r="F46" s="320">
        <v>2884.64</v>
      </c>
      <c r="G46" s="320">
        <v>2875.51</v>
      </c>
      <c r="H46" s="320">
        <v>2980.45</v>
      </c>
      <c r="I46" s="320">
        <v>3039.9</v>
      </c>
      <c r="J46" s="320">
        <v>2917.44</v>
      </c>
      <c r="K46" s="320">
        <v>2904.85</v>
      </c>
      <c r="L46" s="320">
        <v>2961.95</v>
      </c>
      <c r="M46" s="356"/>
      <c r="N46" s="356"/>
      <c r="O46" s="356"/>
      <c r="P46" s="356"/>
      <c r="Q46" s="463"/>
      <c r="R46" s="463"/>
      <c r="S46" s="361"/>
      <c r="T46" s="357"/>
      <c r="U46" s="466"/>
      <c r="V46" s="468"/>
    </row>
    <row r="47" spans="1:22" ht="24.75" thickBot="1">
      <c r="A47" s="483"/>
      <c r="B47" s="464"/>
      <c r="C47" s="362" t="s">
        <v>121</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4"/>
      <c r="R47" s="464"/>
      <c r="S47" s="364"/>
      <c r="T47" s="365"/>
      <c r="U47" s="467"/>
      <c r="V47" s="469"/>
    </row>
    <row r="48" spans="1:22">
      <c r="A48" s="470">
        <v>43096</v>
      </c>
      <c r="B48" s="472" t="s">
        <v>211</v>
      </c>
      <c r="C48" s="349" t="s">
        <v>100</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2">
        <f t="shared" ref="Q48" si="22">IF((L49=""),"",MAX(D50:L50))</f>
        <v>2326.83</v>
      </c>
      <c r="R48" s="472">
        <f t="shared" ref="R48" si="23">IF(L49="","",MIN(D50:L50))</f>
        <v>2130.5699999999997</v>
      </c>
      <c r="S48" s="352">
        <f t="shared" ref="S48" si="24">IF((L50=""),"",AVERAGE(D50:L50))</f>
        <v>2209.4399999999996</v>
      </c>
      <c r="T48" s="352">
        <f t="shared" ref="T48" si="25">IF((L49=""),"",((Q48-R48)/(Q48+R48))*100)</f>
        <v>4.4030152106609286</v>
      </c>
      <c r="U48" s="474" t="str">
        <f t="shared" ref="U48" si="26">IF(L49="","",(IF(T48&lt;7,IF(S48&gt;2000,IF(S48&lt;3000,"Pass","Fail"),"Fail"),"Fail")))</f>
        <v>Pass</v>
      </c>
      <c r="V48" s="476">
        <v>121</v>
      </c>
    </row>
    <row r="49" spans="1:22">
      <c r="A49" s="471"/>
      <c r="B49" s="463"/>
      <c r="C49" s="354" t="s">
        <v>101</v>
      </c>
      <c r="D49" s="320">
        <v>538.39</v>
      </c>
      <c r="E49" s="320">
        <v>558.39</v>
      </c>
      <c r="F49" s="320">
        <v>552.91</v>
      </c>
      <c r="G49" s="320">
        <v>549.34</v>
      </c>
      <c r="H49" s="320">
        <v>528.12</v>
      </c>
      <c r="I49" s="320">
        <v>518.12</v>
      </c>
      <c r="J49" s="320">
        <v>525.63</v>
      </c>
      <c r="K49" s="320">
        <v>547.59</v>
      </c>
      <c r="L49" s="320">
        <v>533.91999999999996</v>
      </c>
      <c r="M49" s="356"/>
      <c r="N49" s="356"/>
      <c r="O49" s="356"/>
      <c r="P49" s="356"/>
      <c r="Q49" s="463"/>
      <c r="R49" s="463"/>
      <c r="S49" s="357"/>
      <c r="T49" s="357"/>
      <c r="U49" s="466"/>
      <c r="V49" s="477"/>
    </row>
    <row r="50" spans="1:22" ht="24">
      <c r="A50" s="482"/>
      <c r="B50" s="473"/>
      <c r="C50" s="354" t="s">
        <v>121</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3"/>
      <c r="R50" s="473"/>
      <c r="S50" s="359"/>
      <c r="T50" s="359"/>
      <c r="U50" s="475"/>
      <c r="V50" s="477"/>
    </row>
    <row r="51" spans="1:22">
      <c r="A51" s="481">
        <v>43096</v>
      </c>
      <c r="B51" s="462" t="s">
        <v>111</v>
      </c>
      <c r="C51" s="354" t="s">
        <v>100</v>
      </c>
      <c r="D51" s="320">
        <v>3030.91</v>
      </c>
      <c r="E51" s="320">
        <v>2911.33</v>
      </c>
      <c r="F51" s="320">
        <v>2896.07</v>
      </c>
      <c r="G51" s="320">
        <v>2886.96</v>
      </c>
      <c r="H51" s="320">
        <v>2991.61</v>
      </c>
      <c r="I51" s="320">
        <v>3052.68</v>
      </c>
      <c r="J51" s="320">
        <v>2929.01</v>
      </c>
      <c r="K51" s="320">
        <v>2916.5</v>
      </c>
      <c r="L51" s="320">
        <v>2973.54</v>
      </c>
      <c r="M51" s="356"/>
      <c r="N51" s="356"/>
      <c r="O51" s="356"/>
      <c r="P51" s="356"/>
      <c r="Q51" s="462">
        <f t="shared" ref="Q51" si="29">IF((L52=""),"",MAX(D53:L53))</f>
        <v>4263.0300000000007</v>
      </c>
      <c r="R51" s="462">
        <f t="shared" ref="R51" si="30">IF(L52="","",MIN(D53:L53))</f>
        <v>3728.0399999999995</v>
      </c>
      <c r="S51" s="360">
        <f t="shared" ref="S51" si="31">IF((L53=""),"",AVERAGE(D53:L53))</f>
        <v>4129.8700000000008</v>
      </c>
      <c r="T51" s="346">
        <f t="shared" ref="T51" si="32">IF((L52=""),"",((Q51-R51)/(Q51+R51))*100)</f>
        <v>6.694848124218673</v>
      </c>
      <c r="U51" s="465" t="str">
        <f t="shared" ref="U51" si="33">IF(L52="","",(IF(T51&lt;7,IF(S51&gt;2800,IF(S51&lt;4500,"Pass","Fail"),"Fail"),"Fail")))</f>
        <v>Pass</v>
      </c>
      <c r="V51" s="468">
        <v>121</v>
      </c>
    </row>
    <row r="52" spans="1:22">
      <c r="A52" s="471"/>
      <c r="B52" s="463"/>
      <c r="C52" s="354" t="s">
        <v>101</v>
      </c>
      <c r="D52" s="355">
        <v>1612</v>
      </c>
      <c r="E52" s="355">
        <v>1502</v>
      </c>
      <c r="F52" s="355">
        <v>1503</v>
      </c>
      <c r="G52" s="369">
        <v>1494</v>
      </c>
      <c r="H52" s="369">
        <v>1633</v>
      </c>
      <c r="I52" s="369">
        <v>1810</v>
      </c>
      <c r="J52" s="369">
        <v>1508</v>
      </c>
      <c r="K52" s="369">
        <v>1526</v>
      </c>
      <c r="L52" s="369">
        <v>1611</v>
      </c>
      <c r="M52" s="356"/>
      <c r="N52" s="356"/>
      <c r="O52" s="356"/>
      <c r="P52" s="356"/>
      <c r="Q52" s="463"/>
      <c r="R52" s="463"/>
      <c r="S52" s="361"/>
      <c r="T52" s="357"/>
      <c r="U52" s="466"/>
      <c r="V52" s="468"/>
    </row>
    <row r="53" spans="1:22" ht="24.75" thickBot="1">
      <c r="A53" s="483"/>
      <c r="B53" s="464"/>
      <c r="C53" s="362" t="s">
        <v>121</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4"/>
      <c r="R53" s="464"/>
      <c r="S53" s="364"/>
      <c r="T53" s="365"/>
      <c r="U53" s="467"/>
      <c r="V53" s="469"/>
    </row>
    <row r="54" spans="1:22">
      <c r="A54" s="470">
        <v>43101</v>
      </c>
      <c r="B54" s="472" t="s">
        <v>211</v>
      </c>
      <c r="C54" s="349" t="s">
        <v>100</v>
      </c>
      <c r="D54" s="320">
        <v>1313.9</v>
      </c>
      <c r="E54" s="320">
        <v>1313.52</v>
      </c>
      <c r="F54" s="320">
        <v>1318.32</v>
      </c>
      <c r="G54" s="320">
        <v>1307.24</v>
      </c>
      <c r="H54" s="320">
        <v>1305.0899999999999</v>
      </c>
      <c r="I54" s="320">
        <v>1326.02</v>
      </c>
      <c r="J54" s="320">
        <v>1318.48</v>
      </c>
      <c r="K54" s="320">
        <v>1299.67</v>
      </c>
      <c r="L54" s="320">
        <v>1295.72</v>
      </c>
      <c r="M54" s="351"/>
      <c r="N54" s="351"/>
      <c r="O54" s="351"/>
      <c r="P54" s="351"/>
      <c r="Q54" s="472">
        <f t="shared" ref="Q54" si="35">IF((L55=""),"",MAX(D56:L56))</f>
        <v>2385.7799999999997</v>
      </c>
      <c r="R54" s="472">
        <f t="shared" ref="R54" si="36">IF(L55="","",MIN(D56:L56))</f>
        <v>2148.7200000000003</v>
      </c>
      <c r="S54" s="352">
        <f t="shared" ref="S54" si="37">IF((L56=""),"",AVERAGE(D56:L56))</f>
        <v>2244.7166666666667</v>
      </c>
      <c r="T54" s="352">
        <f t="shared" ref="T54" si="38">IF((L55=""),"",((Q54-R54)/(Q54+R54))*100)</f>
        <v>5.2279192854779906</v>
      </c>
      <c r="U54" s="474" t="str">
        <f t="shared" ref="U54" si="39">IF(L55="","",(IF(T54&lt;7,IF(S54&gt;2000,IF(S54&lt;3000,"Pass","Fail"),"Fail"),"Fail")))</f>
        <v>Pass</v>
      </c>
      <c r="V54" s="476">
        <v>1428</v>
      </c>
    </row>
    <row r="55" spans="1:22">
      <c r="A55" s="471"/>
      <c r="B55" s="463"/>
      <c r="C55" s="354" t="s">
        <v>101</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63"/>
      <c r="R55" s="463"/>
      <c r="S55" s="357"/>
      <c r="T55" s="357"/>
      <c r="U55" s="466"/>
      <c r="V55" s="477"/>
    </row>
    <row r="56" spans="1:22" ht="24">
      <c r="A56" s="482"/>
      <c r="B56" s="473"/>
      <c r="C56" s="354" t="s">
        <v>121</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3"/>
      <c r="R56" s="473"/>
      <c r="S56" s="359"/>
      <c r="T56" s="359"/>
      <c r="U56" s="475"/>
      <c r="V56" s="477"/>
    </row>
    <row r="57" spans="1:22">
      <c r="A57" s="481">
        <v>43101</v>
      </c>
      <c r="B57" s="462" t="s">
        <v>111</v>
      </c>
      <c r="C57" s="354" t="s">
        <v>100</v>
      </c>
      <c r="D57" s="320">
        <v>6898.66</v>
      </c>
      <c r="E57" s="320">
        <v>6871.61</v>
      </c>
      <c r="F57" s="320">
        <v>6885.3</v>
      </c>
      <c r="G57" s="320">
        <v>6859.54</v>
      </c>
      <c r="H57" s="320">
        <v>6894.5</v>
      </c>
      <c r="I57" s="320">
        <v>6911.83</v>
      </c>
      <c r="J57" s="320">
        <v>6905.28</v>
      </c>
      <c r="K57" s="320">
        <v>6872.14</v>
      </c>
      <c r="L57" s="320">
        <v>6879</v>
      </c>
      <c r="M57" s="356"/>
      <c r="N57" s="356"/>
      <c r="O57" s="356"/>
      <c r="P57" s="356"/>
      <c r="Q57" s="462">
        <f t="shared" ref="Q57" si="42">IF((L58=""),"",MAX(D59:L59))</f>
        <v>4094.670000000001</v>
      </c>
      <c r="R57" s="462">
        <f t="shared" ref="R57" si="43">IF(L58="","",MIN(D59:L59))</f>
        <v>3932.49</v>
      </c>
      <c r="S57" s="360">
        <f t="shared" ref="S57" si="44">IF((L59=""),"",AVERAGE(D59:L59))</f>
        <v>4030.7833333333328</v>
      </c>
      <c r="T57" s="346">
        <f t="shared" ref="T57" si="45">IF((L58=""),"",((Q57-R57)/(Q57+R57))*100)</f>
        <v>2.0203907733245781</v>
      </c>
      <c r="U57" s="465" t="str">
        <f t="shared" ref="U57" si="46">IF(L58="","",(IF(T57&lt;7,IF(S57&gt;2800,IF(S57&lt;4500,"Pass","Fail"),"Fail"),"Fail")))</f>
        <v>Pass</v>
      </c>
      <c r="V57" s="468">
        <v>1428</v>
      </c>
    </row>
    <row r="58" spans="1:22">
      <c r="A58" s="471"/>
      <c r="B58" s="463"/>
      <c r="C58" s="354" t="s">
        <v>101</v>
      </c>
      <c r="D58" s="320">
        <v>5580.86</v>
      </c>
      <c r="E58" s="320">
        <v>5517.19</v>
      </c>
      <c r="F58" s="320">
        <v>5520.41</v>
      </c>
      <c r="G58" s="320">
        <v>5500.73</v>
      </c>
      <c r="H58" s="320">
        <v>5564.05</v>
      </c>
      <c r="I58" s="320">
        <v>5601</v>
      </c>
      <c r="J58" s="320">
        <v>5547.06</v>
      </c>
      <c r="K58" s="320">
        <v>5514.27</v>
      </c>
      <c r="L58" s="320">
        <v>5539.94</v>
      </c>
      <c r="M58" s="356"/>
      <c r="N58" s="356"/>
      <c r="O58" s="356"/>
      <c r="P58" s="356"/>
      <c r="Q58" s="463"/>
      <c r="R58" s="463"/>
      <c r="S58" s="361"/>
      <c r="T58" s="357"/>
      <c r="U58" s="466"/>
      <c r="V58" s="468"/>
    </row>
    <row r="59" spans="1:22" ht="24.75" thickBot="1">
      <c r="A59" s="482"/>
      <c r="B59" s="464"/>
      <c r="C59" s="362" t="s">
        <v>121</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4"/>
      <c r="R59" s="464"/>
      <c r="S59" s="364"/>
      <c r="T59" s="365"/>
      <c r="U59" s="467"/>
      <c r="V59" s="469"/>
    </row>
    <row r="60" spans="1:22">
      <c r="A60" s="470">
        <v>43105</v>
      </c>
      <c r="B60" s="472" t="s">
        <v>211</v>
      </c>
      <c r="C60" s="349" t="s">
        <v>100</v>
      </c>
      <c r="D60" s="350">
        <v>2038.76</v>
      </c>
      <c r="E60" s="350">
        <v>2040.34</v>
      </c>
      <c r="F60" s="350">
        <v>2026.07</v>
      </c>
      <c r="G60" s="350">
        <v>2041.1</v>
      </c>
      <c r="H60" s="350">
        <v>2045.8</v>
      </c>
      <c r="I60" s="350">
        <v>2044.87</v>
      </c>
      <c r="J60" s="350">
        <v>2039.94</v>
      </c>
      <c r="K60" s="350">
        <v>2040.04</v>
      </c>
      <c r="L60" s="350">
        <v>2044.05</v>
      </c>
      <c r="M60" s="351"/>
      <c r="N60" s="351"/>
      <c r="O60" s="351"/>
      <c r="P60" s="351"/>
      <c r="Q60" s="472">
        <f t="shared" ref="Q60" si="48">IF((L61=""),"",MAX(D62:L62))</f>
        <v>2273.9399999999996</v>
      </c>
      <c r="R60" s="472">
        <f t="shared" ref="R60" si="49">IF(L61="","",MIN(D62:L62))</f>
        <v>2145.4499999999998</v>
      </c>
      <c r="S60" s="352">
        <f t="shared" ref="S60" si="50">IF((L62=""),"",AVERAGE(D62:L62))</f>
        <v>2215.6933333333332</v>
      </c>
      <c r="T60" s="352">
        <f t="shared" ref="T60" si="51">IF((L61=""),"",((Q60-R60)/(Q60+R60))*100)</f>
        <v>2.9074148242178173</v>
      </c>
      <c r="U60" s="474" t="str">
        <f t="shared" ref="U60" si="52">IF(L61="","",(IF(T60&lt;7,IF(S60&gt;2000,IF(S60&lt;3000,"Pass","Fail"),"Fail"),"Fail")))</f>
        <v>Pass</v>
      </c>
      <c r="V60" s="476">
        <v>102</v>
      </c>
    </row>
    <row r="61" spans="1:22">
      <c r="A61" s="471"/>
      <c r="B61" s="463"/>
      <c r="C61" s="354" t="s">
        <v>101</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63"/>
      <c r="R61" s="463"/>
      <c r="S61" s="357"/>
      <c r="T61" s="357"/>
      <c r="U61" s="466"/>
      <c r="V61" s="477"/>
    </row>
    <row r="62" spans="1:22" ht="24">
      <c r="A62" s="471"/>
      <c r="B62" s="473"/>
      <c r="C62" s="354" t="s">
        <v>121</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3"/>
      <c r="R62" s="473"/>
      <c r="S62" s="359"/>
      <c r="T62" s="359"/>
      <c r="U62" s="475"/>
      <c r="V62" s="477"/>
    </row>
    <row r="63" spans="1:22">
      <c r="A63" s="459">
        <v>43105</v>
      </c>
      <c r="B63" s="462" t="s">
        <v>111</v>
      </c>
      <c r="C63" s="354" t="s">
        <v>100</v>
      </c>
      <c r="D63" s="355">
        <v>5588.26</v>
      </c>
      <c r="E63" s="355">
        <v>5524.09</v>
      </c>
      <c r="F63" s="355">
        <v>5526.98</v>
      </c>
      <c r="G63" s="355">
        <v>5507.43</v>
      </c>
      <c r="H63" s="355">
        <v>5571.59</v>
      </c>
      <c r="I63" s="355">
        <v>5609.03</v>
      </c>
      <c r="J63" s="355">
        <v>5553.9</v>
      </c>
      <c r="K63" s="355">
        <v>5521.01</v>
      </c>
      <c r="L63" s="355">
        <v>5547.58</v>
      </c>
      <c r="M63" s="356"/>
      <c r="N63" s="356"/>
      <c r="O63" s="356"/>
      <c r="P63" s="356"/>
      <c r="Q63" s="462">
        <f t="shared" ref="Q63" si="55">IF((L64=""),"",MAX(D65:L65))</f>
        <v>4080.659999999998</v>
      </c>
      <c r="R63" s="462">
        <f t="shared" ref="R63" si="56">IF(L64="","",MIN(D65:L65))</f>
        <v>3887.6400000000003</v>
      </c>
      <c r="S63" s="360">
        <f t="shared" ref="S63" si="57">IF((L65=""),"",AVERAGE(D65:L65))</f>
        <v>4010.0333333333328</v>
      </c>
      <c r="T63" s="346">
        <f t="shared" ref="T63" si="58">IF((L64=""),"",((Q63-R63)/(Q63+R63))*100)</f>
        <v>2.422348556153731</v>
      </c>
      <c r="U63" s="465" t="str">
        <f t="shared" ref="U63" si="59">IF(L64="","",(IF(T63&lt;7,IF(S63&gt;2800,IF(S63&lt;4500,"Pass","Fail"),"Fail"),"Fail")))</f>
        <v>Pass</v>
      </c>
      <c r="V63" s="468">
        <v>102</v>
      </c>
    </row>
    <row r="64" spans="1:22">
      <c r="A64" s="460"/>
      <c r="B64" s="463"/>
      <c r="C64" s="354" t="s">
        <v>101</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63"/>
      <c r="R64" s="463"/>
      <c r="S64" s="361"/>
      <c r="T64" s="357"/>
      <c r="U64" s="466"/>
      <c r="V64" s="468"/>
    </row>
    <row r="65" spans="1:22" ht="24.75" thickBot="1">
      <c r="A65" s="461"/>
      <c r="B65" s="464"/>
      <c r="C65" s="362" t="s">
        <v>121</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4"/>
      <c r="R65" s="464"/>
      <c r="S65" s="364"/>
      <c r="T65" s="365"/>
      <c r="U65" s="467"/>
      <c r="V65" s="469"/>
    </row>
    <row r="66" spans="1:22">
      <c r="A66" s="459">
        <v>43109</v>
      </c>
      <c r="B66" s="472" t="s">
        <v>211</v>
      </c>
      <c r="C66" s="349" t="s">
        <v>100</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62">
        <f t="shared" ref="Q66" si="61">IF((L67=""),"",MAX(D68:L68))</f>
        <v>2201.6100000000006</v>
      </c>
      <c r="R66" s="462">
        <f t="shared" ref="R66" si="62">IF(L67="","",MIN(D68:L68))</f>
        <v>2156.2199999999998</v>
      </c>
      <c r="S66" s="360">
        <f t="shared" ref="S66" si="63">IF((L68=""),"",AVERAGE(D68:L68))</f>
        <v>2175.0133333333333</v>
      </c>
      <c r="T66" s="346">
        <f t="shared" ref="T66" si="64">IF((L67=""),"",((Q66-R66)/(Q66+R66))*100)</f>
        <v>1.0415734436634927</v>
      </c>
      <c r="U66" s="465" t="str">
        <f t="shared" ref="U66" si="65">IF(L67="","",(IF(T66&lt;7,IF(S66&gt;2000,IF(S66&lt;3000,"Pass","Fail"),"Fail"),"Fail")))</f>
        <v>Pass</v>
      </c>
      <c r="V66" s="478" t="s">
        <v>130</v>
      </c>
    </row>
    <row r="67" spans="1:22">
      <c r="A67" s="460"/>
      <c r="B67" s="463"/>
      <c r="C67" s="354" t="s">
        <v>101</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63"/>
      <c r="R67" s="463"/>
      <c r="S67" s="361"/>
      <c r="T67" s="357"/>
      <c r="U67" s="466"/>
      <c r="V67" s="479"/>
    </row>
    <row r="68" spans="1:22" ht="24.75" thickBot="1">
      <c r="A68" s="461"/>
      <c r="B68" s="473"/>
      <c r="C68" s="354" t="s">
        <v>121</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4"/>
      <c r="R68" s="464"/>
      <c r="S68" s="364"/>
      <c r="T68" s="365"/>
      <c r="U68" s="467"/>
      <c r="V68" s="480"/>
    </row>
    <row r="69" spans="1:22">
      <c r="A69" s="459">
        <v>43109</v>
      </c>
      <c r="B69" s="462" t="s">
        <v>111</v>
      </c>
      <c r="C69" s="354" t="s">
        <v>100</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62">
        <f t="shared" ref="Q69" si="68">IF((L70=""),"",MAX(D71:L71))</f>
        <v>4110.0600000000013</v>
      </c>
      <c r="R69" s="462">
        <f t="shared" ref="R69" si="69">IF(L70="","",MIN(D71:L71))</f>
        <v>3945.360000000001</v>
      </c>
      <c r="S69" s="360">
        <f t="shared" ref="S69" si="70">IF((L71=""),"",AVERAGE(D71:L71))</f>
        <v>4043.2500000000009</v>
      </c>
      <c r="T69" s="346">
        <f t="shared" ref="T69" si="71">IF((L70=""),"",((Q69-R69)/(Q69+R69))*100)</f>
        <v>2.0445861295872869</v>
      </c>
      <c r="U69" s="465" t="str">
        <f t="shared" ref="U69" si="72">IF(L70="","",(IF(T69&lt;7,IF(S69&gt;2800,IF(S69&lt;4500,"Pass","Fail"),"Fail"),"Fail")))</f>
        <v>Pass</v>
      </c>
      <c r="V69" s="478" t="s">
        <v>130</v>
      </c>
    </row>
    <row r="70" spans="1:22">
      <c r="A70" s="460"/>
      <c r="B70" s="463"/>
      <c r="C70" s="354" t="s">
        <v>101</v>
      </c>
      <c r="D70" s="320">
        <v>2954.43</v>
      </c>
      <c r="E70" s="320">
        <v>2819.37</v>
      </c>
      <c r="F70" s="320">
        <v>2805.41</v>
      </c>
      <c r="G70" s="320">
        <v>2802.18</v>
      </c>
      <c r="H70" s="320">
        <v>2940.35</v>
      </c>
      <c r="I70" s="320">
        <v>3008.4</v>
      </c>
      <c r="J70" s="320">
        <v>2846.33</v>
      </c>
      <c r="K70" s="320">
        <v>2814.35</v>
      </c>
      <c r="L70" s="320">
        <v>2881.56</v>
      </c>
      <c r="M70" s="356"/>
      <c r="N70" s="356"/>
      <c r="O70" s="356"/>
      <c r="P70" s="356"/>
      <c r="Q70" s="463"/>
      <c r="R70" s="463"/>
      <c r="S70" s="361"/>
      <c r="T70" s="357"/>
      <c r="U70" s="466"/>
      <c r="V70" s="479"/>
    </row>
    <row r="71" spans="1:22" ht="24.75" thickBot="1">
      <c r="A71" s="461"/>
      <c r="B71" s="464"/>
      <c r="C71" s="362" t="s">
        <v>121</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4"/>
      <c r="R71" s="464"/>
      <c r="S71" s="364"/>
      <c r="T71" s="365"/>
      <c r="U71" s="467"/>
      <c r="V71" s="480"/>
    </row>
    <row r="72" spans="1:22">
      <c r="A72" s="459">
        <v>43112</v>
      </c>
      <c r="B72" s="472" t="s">
        <v>211</v>
      </c>
      <c r="C72" s="349" t="s">
        <v>100</v>
      </c>
      <c r="D72" s="320">
        <v>1864.52</v>
      </c>
      <c r="E72" s="320">
        <v>1846.98</v>
      </c>
      <c r="F72" s="320">
        <v>1867.69</v>
      </c>
      <c r="G72" s="320">
        <v>1821.69</v>
      </c>
      <c r="H72" s="320">
        <v>1848.51</v>
      </c>
      <c r="I72" s="320">
        <v>1827.8</v>
      </c>
      <c r="J72" s="320">
        <v>1848.25</v>
      </c>
      <c r="K72" s="320">
        <v>1814.72</v>
      </c>
      <c r="L72" s="320">
        <v>1852.42</v>
      </c>
      <c r="M72" s="351"/>
      <c r="N72" s="351"/>
      <c r="O72" s="351"/>
      <c r="P72" s="351"/>
      <c r="Q72" s="462">
        <f t="shared" ref="Q72" si="74">IF((L73=""),"",MAX(D74:L74))</f>
        <v>2091.3599999999997</v>
      </c>
      <c r="R72" s="462">
        <f t="shared" ref="R72" si="75">IF(L73="","",MIN(D74:L74))</f>
        <v>1885.8300000000004</v>
      </c>
      <c r="S72" s="360">
        <f t="shared" ref="S72" si="76">IF((L74=""),"",AVERAGE(D74:L74))</f>
        <v>2010.8633333333335</v>
      </c>
      <c r="T72" s="346">
        <f t="shared" ref="T72" si="77">IF((L73=""),"",((Q72-R72)/(Q72+R72))*100)</f>
        <v>5.167718917124887</v>
      </c>
      <c r="U72" s="465" t="str">
        <f t="shared" ref="U72" si="78">IF(L73="","",(IF(T72&lt;7,IF(S72&gt;2000,IF(S72&lt;3000,"Pass","Fail"),"Fail"),"Fail")))</f>
        <v>Pass</v>
      </c>
      <c r="V72" s="476">
        <v>121</v>
      </c>
    </row>
    <row r="73" spans="1:22">
      <c r="A73" s="460"/>
      <c r="B73" s="463"/>
      <c r="C73" s="354" t="s">
        <v>101</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63"/>
      <c r="R73" s="463"/>
      <c r="S73" s="361"/>
      <c r="T73" s="357"/>
      <c r="U73" s="466"/>
      <c r="V73" s="477"/>
    </row>
    <row r="74" spans="1:22" ht="24.75" thickBot="1">
      <c r="A74" s="461"/>
      <c r="B74" s="473"/>
      <c r="C74" s="354" t="s">
        <v>121</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4"/>
      <c r="R74" s="464"/>
      <c r="S74" s="364"/>
      <c r="T74" s="365"/>
      <c r="U74" s="467"/>
      <c r="V74" s="477"/>
    </row>
    <row r="75" spans="1:22">
      <c r="A75" s="459">
        <v>43112</v>
      </c>
      <c r="B75" s="462" t="s">
        <v>111</v>
      </c>
      <c r="C75" s="354" t="s">
        <v>100</v>
      </c>
      <c r="D75" s="320">
        <v>2960.69</v>
      </c>
      <c r="E75" s="320">
        <v>2825.41</v>
      </c>
      <c r="F75" s="320">
        <v>2811.04</v>
      </c>
      <c r="G75" s="320">
        <v>2807.32</v>
      </c>
      <c r="H75" s="320">
        <v>2945.57</v>
      </c>
      <c r="I75" s="320">
        <v>3014.99</v>
      </c>
      <c r="J75" s="320">
        <v>2852.25</v>
      </c>
      <c r="K75" s="320">
        <v>2819.76</v>
      </c>
      <c r="L75" s="320">
        <v>2887.36</v>
      </c>
      <c r="M75" s="356"/>
      <c r="N75" s="356"/>
      <c r="O75" s="356"/>
      <c r="P75" s="356"/>
      <c r="Q75" s="462">
        <f t="shared" ref="Q75" si="81">IF((L76=""),"",MAX(D77:L77))</f>
        <v>4158.4799999999996</v>
      </c>
      <c r="R75" s="462">
        <f t="shared" ref="R75" si="82">IF(L76="","",MIN(D77:L77))</f>
        <v>4019.01</v>
      </c>
      <c r="S75" s="360">
        <f t="shared" ref="S75" si="83">IF((L77=""),"",AVERAGE(D77:L77))</f>
        <v>4089.7966666666666</v>
      </c>
      <c r="T75" s="346">
        <f t="shared" ref="T75" si="84">IF((L76=""),"",((Q75-R75)/(Q75+R75))*100)</f>
        <v>1.7055355616454357</v>
      </c>
      <c r="U75" s="465" t="str">
        <f t="shared" ref="U75" si="85">IF(L76="","",(IF(T75&lt;7,IF(S75&gt;2800,IF(S75&lt;4500,"Pass","Fail"),"Fail"),"Fail")))</f>
        <v>Pass</v>
      </c>
      <c r="V75" s="468">
        <v>121</v>
      </c>
    </row>
    <row r="76" spans="1:22">
      <c r="A76" s="460"/>
      <c r="B76" s="463"/>
      <c r="C76" s="354" t="s">
        <v>101</v>
      </c>
      <c r="D76" s="320">
        <v>1621.02</v>
      </c>
      <c r="E76" s="320">
        <v>1451.23</v>
      </c>
      <c r="F76" s="320">
        <v>1424.88</v>
      </c>
      <c r="G76" s="320">
        <v>1428.53</v>
      </c>
      <c r="H76" s="320">
        <v>1596.51</v>
      </c>
      <c r="I76" s="320">
        <v>1673.18</v>
      </c>
      <c r="J76" s="320">
        <v>1467.98</v>
      </c>
      <c r="K76" s="320">
        <v>1450.65</v>
      </c>
      <c r="L76" s="320">
        <v>1541.02</v>
      </c>
      <c r="M76" s="356"/>
      <c r="N76" s="356"/>
      <c r="O76" s="356"/>
      <c r="P76" s="356"/>
      <c r="Q76" s="463"/>
      <c r="R76" s="463"/>
      <c r="S76" s="361"/>
      <c r="T76" s="357"/>
      <c r="U76" s="466"/>
      <c r="V76" s="468"/>
    </row>
    <row r="77" spans="1:22" ht="24.75" thickBot="1">
      <c r="A77" s="461"/>
      <c r="B77" s="464"/>
      <c r="C77" s="362" t="s">
        <v>121</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4"/>
      <c r="R77" s="464"/>
      <c r="S77" s="364"/>
      <c r="T77" s="365"/>
      <c r="U77" s="467"/>
      <c r="V77" s="469"/>
    </row>
    <row r="78" spans="1:22">
      <c r="A78" s="470"/>
      <c r="B78" s="472" t="s">
        <v>211</v>
      </c>
      <c r="C78" s="349" t="s">
        <v>100</v>
      </c>
      <c r="D78" s="355"/>
      <c r="E78" s="355"/>
      <c r="F78" s="355"/>
      <c r="G78" s="355"/>
      <c r="H78" s="355"/>
      <c r="I78" s="355"/>
      <c r="J78" s="355"/>
      <c r="K78" s="355"/>
      <c r="L78" s="355"/>
      <c r="M78" s="351"/>
      <c r="N78" s="351"/>
      <c r="O78" s="351"/>
      <c r="P78" s="351"/>
      <c r="Q78" s="472"/>
      <c r="R78" s="472"/>
      <c r="S78" s="352"/>
      <c r="T78" s="352"/>
      <c r="U78" s="474"/>
      <c r="V78" s="476"/>
    </row>
    <row r="79" spans="1:22">
      <c r="A79" s="471"/>
      <c r="B79" s="463"/>
      <c r="C79" s="354" t="s">
        <v>101</v>
      </c>
      <c r="D79" s="355"/>
      <c r="E79" s="355"/>
      <c r="F79" s="355"/>
      <c r="G79" s="355"/>
      <c r="H79" s="355"/>
      <c r="I79" s="355"/>
      <c r="J79" s="355"/>
      <c r="K79" s="355"/>
      <c r="L79" s="355"/>
      <c r="M79" s="356"/>
      <c r="N79" s="356"/>
      <c r="O79" s="356"/>
      <c r="P79" s="356"/>
      <c r="Q79" s="463"/>
      <c r="R79" s="463"/>
      <c r="S79" s="357"/>
      <c r="T79" s="357"/>
      <c r="U79" s="466"/>
      <c r="V79" s="477"/>
    </row>
    <row r="80" spans="1:22" ht="24.75" thickBot="1">
      <c r="A80" s="471"/>
      <c r="B80" s="473"/>
      <c r="C80" s="354" t="s">
        <v>121</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3"/>
      <c r="R80" s="473"/>
      <c r="S80" s="359"/>
      <c r="T80" s="359"/>
      <c r="U80" s="475"/>
      <c r="V80" s="477"/>
    </row>
    <row r="81" spans="1:22">
      <c r="A81" s="459"/>
      <c r="B81" s="462" t="s">
        <v>111</v>
      </c>
      <c r="C81" s="354" t="s">
        <v>100</v>
      </c>
      <c r="D81" s="350"/>
      <c r="E81" s="350"/>
      <c r="F81" s="350"/>
      <c r="G81" s="350"/>
      <c r="H81" s="350"/>
      <c r="I81" s="350"/>
      <c r="J81" s="350"/>
      <c r="K81" s="350"/>
      <c r="L81" s="350"/>
      <c r="M81" s="356"/>
      <c r="N81" s="356"/>
      <c r="O81" s="356"/>
      <c r="P81" s="356"/>
      <c r="Q81" s="462"/>
      <c r="R81" s="462"/>
      <c r="S81" s="360"/>
      <c r="T81" s="346"/>
      <c r="U81" s="465"/>
      <c r="V81" s="468"/>
    </row>
    <row r="82" spans="1:22">
      <c r="A82" s="460"/>
      <c r="B82" s="463"/>
      <c r="C82" s="354" t="s">
        <v>101</v>
      </c>
      <c r="D82" s="355"/>
      <c r="E82" s="355"/>
      <c r="F82" s="355"/>
      <c r="G82" s="355"/>
      <c r="H82" s="355"/>
      <c r="I82" s="355"/>
      <c r="J82" s="355"/>
      <c r="K82" s="355"/>
      <c r="L82" s="355"/>
      <c r="M82" s="356"/>
      <c r="N82" s="356"/>
      <c r="O82" s="356"/>
      <c r="P82" s="356"/>
      <c r="Q82" s="463"/>
      <c r="R82" s="463"/>
      <c r="S82" s="361"/>
      <c r="T82" s="357"/>
      <c r="U82" s="466"/>
      <c r="V82" s="468"/>
    </row>
    <row r="83" spans="1:22" ht="24.75" thickBot="1">
      <c r="A83" s="461"/>
      <c r="B83" s="464"/>
      <c r="C83" s="362" t="s">
        <v>121</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4"/>
      <c r="R83" s="464"/>
      <c r="S83" s="364"/>
      <c r="T83" s="365"/>
      <c r="U83" s="467"/>
      <c r="V83" s="469"/>
    </row>
    <row r="84" spans="1:22">
      <c r="A84" s="470"/>
      <c r="B84" s="472" t="s">
        <v>211</v>
      </c>
      <c r="C84" s="349" t="s">
        <v>100</v>
      </c>
      <c r="D84" s="355"/>
      <c r="E84" s="355"/>
      <c r="F84" s="355"/>
      <c r="G84" s="355"/>
      <c r="H84" s="355"/>
      <c r="I84" s="355"/>
      <c r="J84" s="355"/>
      <c r="K84" s="355"/>
      <c r="L84" s="355"/>
      <c r="M84" s="351"/>
      <c r="N84" s="351"/>
      <c r="O84" s="351"/>
      <c r="P84" s="351"/>
      <c r="Q84" s="472"/>
      <c r="R84" s="472"/>
      <c r="S84" s="352"/>
      <c r="T84" s="352"/>
      <c r="U84" s="474"/>
      <c r="V84" s="476"/>
    </row>
    <row r="85" spans="1:22">
      <c r="A85" s="471"/>
      <c r="B85" s="463"/>
      <c r="C85" s="354" t="s">
        <v>101</v>
      </c>
      <c r="D85" s="355"/>
      <c r="E85" s="355"/>
      <c r="F85" s="355"/>
      <c r="G85" s="355"/>
      <c r="H85" s="355"/>
      <c r="I85" s="355"/>
      <c r="J85" s="355"/>
      <c r="K85" s="355"/>
      <c r="L85" s="355"/>
      <c r="M85" s="356"/>
      <c r="N85" s="356"/>
      <c r="O85" s="356"/>
      <c r="P85" s="356"/>
      <c r="Q85" s="463"/>
      <c r="R85" s="463"/>
      <c r="S85" s="357"/>
      <c r="T85" s="357"/>
      <c r="U85" s="466"/>
      <c r="V85" s="477"/>
    </row>
    <row r="86" spans="1:22" ht="24.75" thickBot="1">
      <c r="A86" s="471"/>
      <c r="B86" s="473"/>
      <c r="C86" s="354" t="s">
        <v>121</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3"/>
      <c r="R86" s="473"/>
      <c r="S86" s="359"/>
      <c r="T86" s="359"/>
      <c r="U86" s="475"/>
      <c r="V86" s="477"/>
    </row>
    <row r="87" spans="1:22">
      <c r="A87" s="459"/>
      <c r="B87" s="462" t="s">
        <v>111</v>
      </c>
      <c r="C87" s="354" t="s">
        <v>100</v>
      </c>
      <c r="D87" s="350"/>
      <c r="E87" s="350"/>
      <c r="F87" s="350"/>
      <c r="G87" s="350"/>
      <c r="H87" s="350"/>
      <c r="I87" s="350"/>
      <c r="J87" s="350"/>
      <c r="K87" s="350"/>
      <c r="L87" s="350"/>
      <c r="M87" s="356"/>
      <c r="N87" s="356"/>
      <c r="O87" s="356"/>
      <c r="P87" s="356"/>
      <c r="Q87" s="462"/>
      <c r="R87" s="462"/>
      <c r="S87" s="360"/>
      <c r="T87" s="346"/>
      <c r="U87" s="465"/>
      <c r="V87" s="468"/>
    </row>
    <row r="88" spans="1:22">
      <c r="A88" s="460"/>
      <c r="B88" s="463"/>
      <c r="C88" s="354" t="s">
        <v>101</v>
      </c>
      <c r="D88" s="355"/>
      <c r="E88" s="355"/>
      <c r="F88" s="355"/>
      <c r="G88" s="355"/>
      <c r="H88" s="355"/>
      <c r="I88" s="355"/>
      <c r="J88" s="355"/>
      <c r="K88" s="355"/>
      <c r="L88" s="355"/>
      <c r="M88" s="356"/>
      <c r="N88" s="356"/>
      <c r="O88" s="356"/>
      <c r="P88" s="356"/>
      <c r="Q88" s="463"/>
      <c r="R88" s="463"/>
      <c r="S88" s="361"/>
      <c r="T88" s="357"/>
      <c r="U88" s="466"/>
      <c r="V88" s="468"/>
    </row>
    <row r="89" spans="1:22" ht="24.75" thickBot="1">
      <c r="A89" s="461"/>
      <c r="B89" s="464"/>
      <c r="C89" s="362" t="s">
        <v>121</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4"/>
      <c r="R89" s="464"/>
      <c r="S89" s="364"/>
      <c r="T89" s="365"/>
      <c r="U89" s="467"/>
      <c r="V89" s="469"/>
    </row>
    <row r="90" spans="1:22">
      <c r="A90" s="470"/>
      <c r="B90" s="472" t="s">
        <v>211</v>
      </c>
      <c r="C90" s="349" t="s">
        <v>100</v>
      </c>
      <c r="D90" s="355"/>
      <c r="E90" s="355"/>
      <c r="F90" s="355"/>
      <c r="G90" s="355"/>
      <c r="H90" s="355"/>
      <c r="I90" s="355"/>
      <c r="J90" s="355"/>
      <c r="K90" s="355"/>
      <c r="L90" s="355"/>
      <c r="M90" s="351"/>
      <c r="N90" s="351"/>
      <c r="O90" s="351"/>
      <c r="P90" s="351"/>
      <c r="Q90" s="472"/>
      <c r="R90" s="472"/>
      <c r="S90" s="352"/>
      <c r="T90" s="352"/>
      <c r="U90" s="474"/>
      <c r="V90" s="476"/>
    </row>
    <row r="91" spans="1:22">
      <c r="A91" s="471"/>
      <c r="B91" s="463"/>
      <c r="C91" s="354" t="s">
        <v>101</v>
      </c>
      <c r="D91" s="355"/>
      <c r="E91" s="355"/>
      <c r="F91" s="355"/>
      <c r="G91" s="355"/>
      <c r="H91" s="355"/>
      <c r="I91" s="355"/>
      <c r="J91" s="355"/>
      <c r="K91" s="355"/>
      <c r="L91" s="355"/>
      <c r="M91" s="356"/>
      <c r="N91" s="356"/>
      <c r="O91" s="356"/>
      <c r="P91" s="356"/>
      <c r="Q91" s="463"/>
      <c r="R91" s="463"/>
      <c r="S91" s="357"/>
      <c r="T91" s="357"/>
      <c r="U91" s="466"/>
      <c r="V91" s="477"/>
    </row>
    <row r="92" spans="1:22" ht="24.75" thickBot="1">
      <c r="A92" s="471"/>
      <c r="B92" s="473"/>
      <c r="C92" s="354" t="s">
        <v>121</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3"/>
      <c r="R92" s="473"/>
      <c r="S92" s="359"/>
      <c r="T92" s="359"/>
      <c r="U92" s="475"/>
      <c r="V92" s="477"/>
    </row>
    <row r="93" spans="1:22">
      <c r="A93" s="459"/>
      <c r="B93" s="462" t="s">
        <v>111</v>
      </c>
      <c r="C93" s="354" t="s">
        <v>100</v>
      </c>
      <c r="D93" s="350"/>
      <c r="E93" s="350"/>
      <c r="F93" s="350"/>
      <c r="G93" s="350"/>
      <c r="H93" s="350"/>
      <c r="I93" s="350"/>
      <c r="J93" s="350"/>
      <c r="K93" s="350"/>
      <c r="L93" s="350"/>
      <c r="M93" s="356"/>
      <c r="N93" s="356"/>
      <c r="O93" s="356"/>
      <c r="P93" s="356"/>
      <c r="Q93" s="462"/>
      <c r="R93" s="462"/>
      <c r="S93" s="360"/>
      <c r="T93" s="346"/>
      <c r="U93" s="465"/>
      <c r="V93" s="468"/>
    </row>
    <row r="94" spans="1:22">
      <c r="A94" s="460"/>
      <c r="B94" s="463"/>
      <c r="C94" s="354" t="s">
        <v>101</v>
      </c>
      <c r="D94" s="355"/>
      <c r="E94" s="355"/>
      <c r="F94" s="355"/>
      <c r="G94" s="355"/>
      <c r="H94" s="355"/>
      <c r="I94" s="355"/>
      <c r="J94" s="355"/>
      <c r="K94" s="355"/>
      <c r="L94" s="355"/>
      <c r="M94" s="356"/>
      <c r="N94" s="356"/>
      <c r="O94" s="356"/>
      <c r="P94" s="356"/>
      <c r="Q94" s="463"/>
      <c r="R94" s="463"/>
      <c r="S94" s="361"/>
      <c r="T94" s="357"/>
      <c r="U94" s="466"/>
      <c r="V94" s="468"/>
    </row>
    <row r="95" spans="1:22" ht="24.75" thickBot="1">
      <c r="A95" s="461"/>
      <c r="B95" s="464"/>
      <c r="C95" s="362" t="s">
        <v>121</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4"/>
      <c r="R95" s="464"/>
      <c r="S95" s="364"/>
      <c r="T95" s="365"/>
      <c r="U95" s="467"/>
      <c r="V95" s="469"/>
    </row>
    <row r="96" spans="1:22">
      <c r="A96" s="470"/>
      <c r="B96" s="472" t="s">
        <v>211</v>
      </c>
      <c r="C96" s="349" t="s">
        <v>100</v>
      </c>
      <c r="D96" s="355"/>
      <c r="E96" s="355"/>
      <c r="F96" s="355"/>
      <c r="G96" s="355"/>
      <c r="H96" s="355"/>
      <c r="I96" s="355"/>
      <c r="J96" s="355"/>
      <c r="K96" s="355"/>
      <c r="L96" s="355"/>
      <c r="M96" s="351"/>
      <c r="N96" s="351"/>
      <c r="O96" s="351"/>
      <c r="P96" s="351"/>
      <c r="Q96" s="472"/>
      <c r="R96" s="472"/>
      <c r="S96" s="352"/>
      <c r="T96" s="352"/>
      <c r="U96" s="474"/>
      <c r="V96" s="476"/>
    </row>
    <row r="97" spans="1:22">
      <c r="A97" s="471"/>
      <c r="B97" s="463"/>
      <c r="C97" s="354" t="s">
        <v>101</v>
      </c>
      <c r="D97" s="355"/>
      <c r="E97" s="355"/>
      <c r="F97" s="355"/>
      <c r="G97" s="355"/>
      <c r="H97" s="355"/>
      <c r="I97" s="355"/>
      <c r="J97" s="355"/>
      <c r="K97" s="355"/>
      <c r="L97" s="355"/>
      <c r="M97" s="356"/>
      <c r="N97" s="356"/>
      <c r="O97" s="356"/>
      <c r="P97" s="356"/>
      <c r="Q97" s="463"/>
      <c r="R97" s="463"/>
      <c r="S97" s="357"/>
      <c r="T97" s="357"/>
      <c r="U97" s="466"/>
      <c r="V97" s="477"/>
    </row>
    <row r="98" spans="1:22" ht="24.75" thickBot="1">
      <c r="A98" s="471"/>
      <c r="B98" s="473"/>
      <c r="C98" s="354" t="s">
        <v>121</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3"/>
      <c r="R98" s="473"/>
      <c r="S98" s="359"/>
      <c r="T98" s="359"/>
      <c r="U98" s="475"/>
      <c r="V98" s="477"/>
    </row>
    <row r="99" spans="1:22">
      <c r="A99" s="459"/>
      <c r="B99" s="462" t="s">
        <v>111</v>
      </c>
      <c r="C99" s="354" t="s">
        <v>100</v>
      </c>
      <c r="D99" s="350"/>
      <c r="E99" s="350"/>
      <c r="F99" s="350"/>
      <c r="G99" s="350"/>
      <c r="H99" s="350"/>
      <c r="I99" s="350"/>
      <c r="J99" s="350"/>
      <c r="K99" s="350"/>
      <c r="L99" s="350"/>
      <c r="M99" s="356"/>
      <c r="N99" s="356"/>
      <c r="O99" s="356"/>
      <c r="P99" s="356"/>
      <c r="Q99" s="462"/>
      <c r="R99" s="462"/>
      <c r="S99" s="360"/>
      <c r="T99" s="346"/>
      <c r="U99" s="465"/>
      <c r="V99" s="468"/>
    </row>
    <row r="100" spans="1:22">
      <c r="A100" s="460"/>
      <c r="B100" s="463"/>
      <c r="C100" s="354" t="s">
        <v>101</v>
      </c>
      <c r="D100" s="355"/>
      <c r="E100" s="355"/>
      <c r="F100" s="355"/>
      <c r="G100" s="355"/>
      <c r="H100" s="355"/>
      <c r="I100" s="355"/>
      <c r="J100" s="355"/>
      <c r="K100" s="355"/>
      <c r="L100" s="355"/>
      <c r="M100" s="356"/>
      <c r="N100" s="356"/>
      <c r="O100" s="356"/>
      <c r="P100" s="356"/>
      <c r="Q100" s="463"/>
      <c r="R100" s="463"/>
      <c r="S100" s="361"/>
      <c r="T100" s="357"/>
      <c r="U100" s="466"/>
      <c r="V100" s="468"/>
    </row>
    <row r="101" spans="1:22" ht="24.75" thickBot="1">
      <c r="A101" s="461"/>
      <c r="B101" s="464"/>
      <c r="C101" s="362" t="s">
        <v>121</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4"/>
      <c r="R101" s="464"/>
      <c r="S101" s="364"/>
      <c r="T101" s="365"/>
      <c r="U101" s="467"/>
      <c r="V101" s="469"/>
    </row>
    <row r="102" spans="1:22">
      <c r="A102" s="470"/>
      <c r="B102" s="472" t="s">
        <v>211</v>
      </c>
      <c r="C102" s="349" t="s">
        <v>100</v>
      </c>
      <c r="D102" s="355"/>
      <c r="E102" s="355"/>
      <c r="F102" s="355"/>
      <c r="G102" s="355"/>
      <c r="H102" s="355"/>
      <c r="I102" s="355"/>
      <c r="J102" s="355"/>
      <c r="K102" s="355"/>
      <c r="L102" s="355"/>
      <c r="M102" s="351"/>
      <c r="N102" s="351"/>
      <c r="O102" s="351"/>
      <c r="P102" s="351"/>
      <c r="Q102" s="472"/>
      <c r="R102" s="472"/>
      <c r="S102" s="352"/>
      <c r="T102" s="352"/>
      <c r="U102" s="474"/>
      <c r="V102" s="476"/>
    </row>
    <row r="103" spans="1:22">
      <c r="A103" s="471"/>
      <c r="B103" s="463"/>
      <c r="C103" s="354" t="s">
        <v>101</v>
      </c>
      <c r="D103" s="355"/>
      <c r="E103" s="355"/>
      <c r="F103" s="355"/>
      <c r="G103" s="355"/>
      <c r="H103" s="355"/>
      <c r="I103" s="355"/>
      <c r="J103" s="355"/>
      <c r="K103" s="355"/>
      <c r="L103" s="355"/>
      <c r="M103" s="356"/>
      <c r="N103" s="356"/>
      <c r="O103" s="356"/>
      <c r="P103" s="356"/>
      <c r="Q103" s="463"/>
      <c r="R103" s="463"/>
      <c r="S103" s="357"/>
      <c r="T103" s="357"/>
      <c r="U103" s="466"/>
      <c r="V103" s="477"/>
    </row>
    <row r="104" spans="1:22" ht="24.75" thickBot="1">
      <c r="A104" s="471"/>
      <c r="B104" s="473"/>
      <c r="C104" s="354" t="s">
        <v>121</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3"/>
      <c r="R104" s="473"/>
      <c r="S104" s="359"/>
      <c r="T104" s="359"/>
      <c r="U104" s="475"/>
      <c r="V104" s="477"/>
    </row>
    <row r="105" spans="1:22">
      <c r="A105" s="459"/>
      <c r="B105" s="462" t="s">
        <v>111</v>
      </c>
      <c r="C105" s="354" t="s">
        <v>100</v>
      </c>
      <c r="D105" s="350"/>
      <c r="E105" s="350"/>
      <c r="F105" s="350"/>
      <c r="G105" s="350"/>
      <c r="H105" s="350"/>
      <c r="I105" s="350"/>
      <c r="J105" s="350"/>
      <c r="K105" s="350"/>
      <c r="L105" s="350"/>
      <c r="M105" s="356"/>
      <c r="N105" s="356"/>
      <c r="O105" s="356"/>
      <c r="P105" s="356"/>
      <c r="Q105" s="462"/>
      <c r="R105" s="462"/>
      <c r="S105" s="360"/>
      <c r="T105" s="346"/>
      <c r="U105" s="465"/>
      <c r="V105" s="468"/>
    </row>
    <row r="106" spans="1:22">
      <c r="A106" s="460"/>
      <c r="B106" s="463"/>
      <c r="C106" s="354" t="s">
        <v>101</v>
      </c>
      <c r="D106" s="355"/>
      <c r="E106" s="355"/>
      <c r="F106" s="355"/>
      <c r="G106" s="355"/>
      <c r="H106" s="355"/>
      <c r="I106" s="355"/>
      <c r="J106" s="355"/>
      <c r="K106" s="355"/>
      <c r="L106" s="355"/>
      <c r="M106" s="356"/>
      <c r="N106" s="356"/>
      <c r="O106" s="356"/>
      <c r="P106" s="356"/>
      <c r="Q106" s="463"/>
      <c r="R106" s="463"/>
      <c r="S106" s="361"/>
      <c r="T106" s="357"/>
      <c r="U106" s="466"/>
      <c r="V106" s="468"/>
    </row>
    <row r="107" spans="1:22" ht="24.75" thickBot="1">
      <c r="A107" s="461"/>
      <c r="B107" s="464"/>
      <c r="C107" s="362" t="s">
        <v>121</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4"/>
      <c r="R107" s="464"/>
      <c r="S107" s="364"/>
      <c r="T107" s="365"/>
      <c r="U107" s="467"/>
      <c r="V107" s="469"/>
    </row>
    <row r="108" spans="1:22">
      <c r="A108" s="470"/>
      <c r="B108" s="472" t="s">
        <v>211</v>
      </c>
      <c r="C108" s="349" t="s">
        <v>100</v>
      </c>
      <c r="D108" s="355"/>
      <c r="E108" s="355"/>
      <c r="F108" s="355"/>
      <c r="G108" s="355"/>
      <c r="H108" s="355"/>
      <c r="I108" s="355"/>
      <c r="J108" s="355"/>
      <c r="K108" s="355"/>
      <c r="L108" s="355"/>
      <c r="M108" s="351"/>
      <c r="N108" s="351"/>
      <c r="O108" s="351"/>
      <c r="P108" s="351"/>
      <c r="Q108" s="472"/>
      <c r="R108" s="472"/>
      <c r="S108" s="352"/>
      <c r="T108" s="352"/>
      <c r="U108" s="474"/>
      <c r="V108" s="476"/>
    </row>
    <row r="109" spans="1:22">
      <c r="A109" s="471"/>
      <c r="B109" s="463"/>
      <c r="C109" s="354" t="s">
        <v>101</v>
      </c>
      <c r="D109" s="355"/>
      <c r="E109" s="355"/>
      <c r="F109" s="355"/>
      <c r="G109" s="355"/>
      <c r="H109" s="355"/>
      <c r="I109" s="355"/>
      <c r="J109" s="355"/>
      <c r="K109" s="355"/>
      <c r="L109" s="355"/>
      <c r="M109" s="356"/>
      <c r="N109" s="356"/>
      <c r="O109" s="356"/>
      <c r="P109" s="356"/>
      <c r="Q109" s="463"/>
      <c r="R109" s="463"/>
      <c r="S109" s="357"/>
      <c r="T109" s="357"/>
      <c r="U109" s="466"/>
      <c r="V109" s="477"/>
    </row>
    <row r="110" spans="1:22" ht="24.75" thickBot="1">
      <c r="A110" s="471"/>
      <c r="B110" s="473"/>
      <c r="C110" s="354" t="s">
        <v>121</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3"/>
      <c r="R110" s="473"/>
      <c r="S110" s="359"/>
      <c r="T110" s="359"/>
      <c r="U110" s="475"/>
      <c r="V110" s="477"/>
    </row>
    <row r="111" spans="1:22">
      <c r="A111" s="459"/>
      <c r="B111" s="462" t="s">
        <v>111</v>
      </c>
      <c r="C111" s="354" t="s">
        <v>100</v>
      </c>
      <c r="D111" s="350"/>
      <c r="E111" s="350"/>
      <c r="F111" s="350"/>
      <c r="G111" s="350"/>
      <c r="H111" s="350"/>
      <c r="I111" s="350"/>
      <c r="J111" s="350"/>
      <c r="K111" s="350"/>
      <c r="L111" s="350"/>
      <c r="M111" s="356"/>
      <c r="N111" s="356"/>
      <c r="O111" s="356"/>
      <c r="P111" s="356"/>
      <c r="Q111" s="462"/>
      <c r="R111" s="462"/>
      <c r="S111" s="360"/>
      <c r="T111" s="346"/>
      <c r="U111" s="465"/>
      <c r="V111" s="468"/>
    </row>
    <row r="112" spans="1:22">
      <c r="A112" s="460"/>
      <c r="B112" s="463"/>
      <c r="C112" s="354" t="s">
        <v>101</v>
      </c>
      <c r="D112" s="355"/>
      <c r="E112" s="355"/>
      <c r="F112" s="355"/>
      <c r="G112" s="355"/>
      <c r="H112" s="355"/>
      <c r="I112" s="355"/>
      <c r="J112" s="355"/>
      <c r="K112" s="355"/>
      <c r="L112" s="355"/>
      <c r="M112" s="356"/>
      <c r="N112" s="356"/>
      <c r="O112" s="356"/>
      <c r="P112" s="356"/>
      <c r="Q112" s="463"/>
      <c r="R112" s="463"/>
      <c r="S112" s="361"/>
      <c r="T112" s="357"/>
      <c r="U112" s="466"/>
      <c r="V112" s="468"/>
    </row>
    <row r="113" spans="1:22" ht="24.75" thickBot="1">
      <c r="A113" s="461"/>
      <c r="B113" s="464"/>
      <c r="C113" s="362" t="s">
        <v>121</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4"/>
      <c r="R113" s="464"/>
      <c r="S113" s="364"/>
      <c r="T113" s="365"/>
      <c r="U113" s="467"/>
      <c r="V113" s="469"/>
    </row>
    <row r="114" spans="1:22">
      <c r="A114" s="470"/>
      <c r="B114" s="472" t="s">
        <v>211</v>
      </c>
      <c r="C114" s="349" t="s">
        <v>100</v>
      </c>
      <c r="D114" s="355"/>
      <c r="E114" s="355"/>
      <c r="F114" s="355"/>
      <c r="G114" s="355"/>
      <c r="H114" s="355"/>
      <c r="I114" s="355"/>
      <c r="J114" s="355"/>
      <c r="K114" s="355"/>
      <c r="L114" s="355"/>
      <c r="M114" s="351"/>
      <c r="N114" s="351"/>
      <c r="O114" s="351"/>
      <c r="P114" s="351"/>
      <c r="Q114" s="472"/>
      <c r="R114" s="472"/>
      <c r="S114" s="352"/>
      <c r="T114" s="352"/>
      <c r="U114" s="474"/>
      <c r="V114" s="476"/>
    </row>
    <row r="115" spans="1:22">
      <c r="A115" s="471"/>
      <c r="B115" s="463"/>
      <c r="C115" s="354" t="s">
        <v>101</v>
      </c>
      <c r="D115" s="355"/>
      <c r="E115" s="355"/>
      <c r="F115" s="355"/>
      <c r="G115" s="355"/>
      <c r="H115" s="355"/>
      <c r="I115" s="355"/>
      <c r="J115" s="355"/>
      <c r="K115" s="355"/>
      <c r="L115" s="355"/>
      <c r="M115" s="356"/>
      <c r="N115" s="356"/>
      <c r="O115" s="356"/>
      <c r="P115" s="356"/>
      <c r="Q115" s="463"/>
      <c r="R115" s="463"/>
      <c r="S115" s="357"/>
      <c r="T115" s="357"/>
      <c r="U115" s="466"/>
      <c r="V115" s="477"/>
    </row>
    <row r="116" spans="1:22" ht="24.75" thickBot="1">
      <c r="A116" s="471"/>
      <c r="B116" s="473"/>
      <c r="C116" s="354" t="s">
        <v>121</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3"/>
      <c r="R116" s="473"/>
      <c r="S116" s="359"/>
      <c r="T116" s="359"/>
      <c r="U116" s="475"/>
      <c r="V116" s="477"/>
    </row>
    <row r="117" spans="1:22">
      <c r="A117" s="459"/>
      <c r="B117" s="462" t="s">
        <v>111</v>
      </c>
      <c r="C117" s="354" t="s">
        <v>100</v>
      </c>
      <c r="D117" s="350"/>
      <c r="E117" s="350"/>
      <c r="F117" s="350"/>
      <c r="G117" s="350"/>
      <c r="H117" s="350"/>
      <c r="I117" s="350"/>
      <c r="J117" s="350"/>
      <c r="K117" s="350"/>
      <c r="L117" s="350"/>
      <c r="M117" s="356"/>
      <c r="N117" s="356"/>
      <c r="O117" s="356"/>
      <c r="P117" s="356"/>
      <c r="Q117" s="462"/>
      <c r="R117" s="462"/>
      <c r="S117" s="360"/>
      <c r="T117" s="346"/>
      <c r="U117" s="465"/>
      <c r="V117" s="468"/>
    </row>
    <row r="118" spans="1:22">
      <c r="A118" s="460"/>
      <c r="B118" s="463"/>
      <c r="C118" s="354" t="s">
        <v>101</v>
      </c>
      <c r="D118" s="355"/>
      <c r="E118" s="355"/>
      <c r="F118" s="355"/>
      <c r="G118" s="355"/>
      <c r="H118" s="355"/>
      <c r="I118" s="355"/>
      <c r="J118" s="355"/>
      <c r="K118" s="355"/>
      <c r="L118" s="355"/>
      <c r="M118" s="356"/>
      <c r="N118" s="356"/>
      <c r="O118" s="356"/>
      <c r="P118" s="356"/>
      <c r="Q118" s="463"/>
      <c r="R118" s="463"/>
      <c r="S118" s="361"/>
      <c r="T118" s="357"/>
      <c r="U118" s="466"/>
      <c r="V118" s="468"/>
    </row>
    <row r="119" spans="1:22" ht="24.75" thickBot="1">
      <c r="A119" s="461"/>
      <c r="B119" s="464"/>
      <c r="C119" s="362" t="s">
        <v>121</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4"/>
      <c r="R119" s="464"/>
      <c r="S119" s="364"/>
      <c r="T119" s="365"/>
      <c r="U119" s="467"/>
      <c r="V119" s="469"/>
    </row>
    <row r="120" spans="1:22">
      <c r="A120" s="470"/>
      <c r="B120" s="472" t="s">
        <v>211</v>
      </c>
      <c r="C120" s="349" t="s">
        <v>100</v>
      </c>
      <c r="D120" s="355"/>
      <c r="E120" s="355"/>
      <c r="F120" s="355"/>
      <c r="G120" s="355"/>
      <c r="H120" s="355"/>
      <c r="I120" s="355"/>
      <c r="J120" s="355"/>
      <c r="K120" s="355"/>
      <c r="L120" s="355"/>
      <c r="M120" s="351"/>
      <c r="N120" s="351"/>
      <c r="O120" s="351"/>
      <c r="P120" s="351"/>
      <c r="Q120" s="472"/>
      <c r="R120" s="472"/>
      <c r="S120" s="352"/>
      <c r="T120" s="352"/>
      <c r="U120" s="474"/>
      <c r="V120" s="476"/>
    </row>
    <row r="121" spans="1:22">
      <c r="A121" s="471"/>
      <c r="B121" s="463"/>
      <c r="C121" s="354" t="s">
        <v>101</v>
      </c>
      <c r="D121" s="355"/>
      <c r="E121" s="355"/>
      <c r="F121" s="355"/>
      <c r="G121" s="355"/>
      <c r="H121" s="355"/>
      <c r="I121" s="355"/>
      <c r="J121" s="355"/>
      <c r="K121" s="355"/>
      <c r="L121" s="355"/>
      <c r="M121" s="356"/>
      <c r="N121" s="356"/>
      <c r="O121" s="356"/>
      <c r="P121" s="356"/>
      <c r="Q121" s="463"/>
      <c r="R121" s="463"/>
      <c r="S121" s="357"/>
      <c r="T121" s="357"/>
      <c r="U121" s="466"/>
      <c r="V121" s="477"/>
    </row>
    <row r="122" spans="1:22" ht="24.75" thickBot="1">
      <c r="A122" s="471"/>
      <c r="B122" s="473"/>
      <c r="C122" s="354" t="s">
        <v>121</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3"/>
      <c r="R122" s="473"/>
      <c r="S122" s="359"/>
      <c r="T122" s="359"/>
      <c r="U122" s="475"/>
      <c r="V122" s="477"/>
    </row>
    <row r="123" spans="1:22">
      <c r="A123" s="459"/>
      <c r="B123" s="462" t="s">
        <v>111</v>
      </c>
      <c r="C123" s="354" t="s">
        <v>100</v>
      </c>
      <c r="D123" s="350"/>
      <c r="E123" s="350"/>
      <c r="F123" s="350"/>
      <c r="G123" s="350"/>
      <c r="H123" s="350"/>
      <c r="I123" s="350"/>
      <c r="J123" s="350"/>
      <c r="K123" s="350"/>
      <c r="L123" s="350"/>
      <c r="M123" s="356"/>
      <c r="N123" s="356"/>
      <c r="O123" s="356"/>
      <c r="P123" s="356"/>
      <c r="Q123" s="462"/>
      <c r="R123" s="462"/>
      <c r="S123" s="360"/>
      <c r="T123" s="346"/>
      <c r="U123" s="465"/>
      <c r="V123" s="468"/>
    </row>
    <row r="124" spans="1:22">
      <c r="A124" s="460"/>
      <c r="B124" s="463"/>
      <c r="C124" s="354" t="s">
        <v>101</v>
      </c>
      <c r="D124" s="355"/>
      <c r="E124" s="355"/>
      <c r="F124" s="355"/>
      <c r="G124" s="355"/>
      <c r="H124" s="355"/>
      <c r="I124" s="355"/>
      <c r="J124" s="355"/>
      <c r="K124" s="355"/>
      <c r="L124" s="355"/>
      <c r="M124" s="356"/>
      <c r="N124" s="356"/>
      <c r="O124" s="356"/>
      <c r="P124" s="356"/>
      <c r="Q124" s="463"/>
      <c r="R124" s="463"/>
      <c r="S124" s="361"/>
      <c r="T124" s="357"/>
      <c r="U124" s="466"/>
      <c r="V124" s="468"/>
    </row>
    <row r="125" spans="1:22" ht="24.75" thickBot="1">
      <c r="A125" s="461"/>
      <c r="B125" s="464"/>
      <c r="C125" s="362" t="s">
        <v>121</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4"/>
      <c r="R125" s="464"/>
      <c r="S125" s="364"/>
      <c r="T125" s="365"/>
      <c r="U125" s="467"/>
      <c r="V125" s="469"/>
    </row>
    <row r="126" spans="1:22">
      <c r="A126" s="470"/>
      <c r="B126" s="472" t="s">
        <v>211</v>
      </c>
      <c r="C126" s="349" t="s">
        <v>100</v>
      </c>
      <c r="D126" s="355"/>
      <c r="E126" s="355"/>
      <c r="F126" s="355"/>
      <c r="G126" s="355"/>
      <c r="H126" s="355"/>
      <c r="I126" s="355"/>
      <c r="J126" s="355"/>
      <c r="K126" s="355"/>
      <c r="L126" s="355"/>
      <c r="M126" s="351"/>
      <c r="N126" s="351"/>
      <c r="O126" s="351"/>
      <c r="P126" s="351"/>
      <c r="Q126" s="472"/>
      <c r="R126" s="472"/>
      <c r="S126" s="352"/>
      <c r="T126" s="352"/>
      <c r="U126" s="474"/>
      <c r="V126" s="476"/>
    </row>
    <row r="127" spans="1:22">
      <c r="A127" s="471"/>
      <c r="B127" s="463"/>
      <c r="C127" s="354" t="s">
        <v>101</v>
      </c>
      <c r="D127" s="355"/>
      <c r="E127" s="355"/>
      <c r="F127" s="355"/>
      <c r="G127" s="355"/>
      <c r="H127" s="355"/>
      <c r="I127" s="355"/>
      <c r="J127" s="355"/>
      <c r="K127" s="355"/>
      <c r="L127" s="355"/>
      <c r="M127" s="356"/>
      <c r="N127" s="356"/>
      <c r="O127" s="356"/>
      <c r="P127" s="356"/>
      <c r="Q127" s="463"/>
      <c r="R127" s="463"/>
      <c r="S127" s="357"/>
      <c r="T127" s="357"/>
      <c r="U127" s="466"/>
      <c r="V127" s="477"/>
    </row>
    <row r="128" spans="1:22" ht="24.75" thickBot="1">
      <c r="A128" s="471"/>
      <c r="B128" s="473"/>
      <c r="C128" s="354" t="s">
        <v>121</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3"/>
      <c r="R128" s="473"/>
      <c r="S128" s="359"/>
      <c r="T128" s="359"/>
      <c r="U128" s="475"/>
      <c r="V128" s="477"/>
    </row>
    <row r="129" spans="1:22">
      <c r="A129" s="459"/>
      <c r="B129" s="462" t="s">
        <v>111</v>
      </c>
      <c r="C129" s="354" t="s">
        <v>100</v>
      </c>
      <c r="D129" s="350"/>
      <c r="E129" s="350"/>
      <c r="F129" s="350"/>
      <c r="G129" s="350"/>
      <c r="H129" s="350"/>
      <c r="I129" s="350"/>
      <c r="J129" s="350"/>
      <c r="K129" s="350"/>
      <c r="L129" s="350"/>
      <c r="M129" s="356"/>
      <c r="N129" s="356"/>
      <c r="O129" s="356"/>
      <c r="P129" s="356"/>
      <c r="Q129" s="462"/>
      <c r="R129" s="462"/>
      <c r="S129" s="360"/>
      <c r="T129" s="346"/>
      <c r="U129" s="465"/>
      <c r="V129" s="468"/>
    </row>
    <row r="130" spans="1:22">
      <c r="A130" s="460"/>
      <c r="B130" s="463"/>
      <c r="C130" s="354" t="s">
        <v>101</v>
      </c>
      <c r="D130" s="355"/>
      <c r="E130" s="355"/>
      <c r="F130" s="355"/>
      <c r="G130" s="355"/>
      <c r="H130" s="355"/>
      <c r="I130" s="355"/>
      <c r="J130" s="355"/>
      <c r="K130" s="355"/>
      <c r="L130" s="355"/>
      <c r="M130" s="356"/>
      <c r="N130" s="356"/>
      <c r="O130" s="356"/>
      <c r="P130" s="356"/>
      <c r="Q130" s="463"/>
      <c r="R130" s="463"/>
      <c r="S130" s="361"/>
      <c r="T130" s="357"/>
      <c r="U130" s="466"/>
      <c r="V130" s="468"/>
    </row>
    <row r="131" spans="1:22" ht="24.75" thickBot="1">
      <c r="A131" s="461"/>
      <c r="B131" s="464"/>
      <c r="C131" s="362" t="s">
        <v>121</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4"/>
      <c r="R131" s="464"/>
      <c r="S131" s="364"/>
      <c r="T131" s="365"/>
      <c r="U131" s="467"/>
      <c r="V131" s="469"/>
    </row>
    <row r="132" spans="1:22">
      <c r="A132" s="470"/>
      <c r="B132" s="472" t="s">
        <v>211</v>
      </c>
      <c r="C132" s="349" t="s">
        <v>100</v>
      </c>
      <c r="D132" s="355"/>
      <c r="E132" s="355"/>
      <c r="F132" s="355"/>
      <c r="G132" s="355"/>
      <c r="H132" s="355"/>
      <c r="I132" s="355"/>
      <c r="J132" s="355"/>
      <c r="K132" s="355"/>
      <c r="L132" s="355"/>
      <c r="M132" s="351"/>
      <c r="N132" s="351"/>
      <c r="O132" s="351"/>
      <c r="P132" s="351"/>
      <c r="Q132" s="472"/>
      <c r="R132" s="472"/>
      <c r="S132" s="352"/>
      <c r="T132" s="352"/>
      <c r="U132" s="474"/>
      <c r="V132" s="476"/>
    </row>
    <row r="133" spans="1:22">
      <c r="A133" s="471"/>
      <c r="B133" s="463"/>
      <c r="C133" s="354" t="s">
        <v>101</v>
      </c>
      <c r="D133" s="355"/>
      <c r="E133" s="355"/>
      <c r="F133" s="355"/>
      <c r="G133" s="355"/>
      <c r="H133" s="355"/>
      <c r="I133" s="355"/>
      <c r="J133" s="355"/>
      <c r="K133" s="355"/>
      <c r="L133" s="355"/>
      <c r="M133" s="356"/>
      <c r="N133" s="356"/>
      <c r="O133" s="356"/>
      <c r="P133" s="356"/>
      <c r="Q133" s="463"/>
      <c r="R133" s="463"/>
      <c r="S133" s="357"/>
      <c r="T133" s="357"/>
      <c r="U133" s="466"/>
      <c r="V133" s="477"/>
    </row>
    <row r="134" spans="1:22" ht="24.75" thickBot="1">
      <c r="A134" s="471"/>
      <c r="B134" s="473"/>
      <c r="C134" s="354" t="s">
        <v>121</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3"/>
      <c r="R134" s="473"/>
      <c r="S134" s="359"/>
      <c r="T134" s="359"/>
      <c r="U134" s="475"/>
      <c r="V134" s="477"/>
    </row>
    <row r="135" spans="1:22">
      <c r="A135" s="459"/>
      <c r="B135" s="462" t="s">
        <v>111</v>
      </c>
      <c r="C135" s="354" t="s">
        <v>100</v>
      </c>
      <c r="D135" s="350"/>
      <c r="E135" s="350"/>
      <c r="F135" s="350"/>
      <c r="G135" s="350"/>
      <c r="H135" s="350"/>
      <c r="I135" s="350"/>
      <c r="J135" s="350"/>
      <c r="K135" s="350"/>
      <c r="L135" s="350"/>
      <c r="M135" s="356"/>
      <c r="N135" s="356"/>
      <c r="O135" s="356"/>
      <c r="P135" s="356"/>
      <c r="Q135" s="462"/>
      <c r="R135" s="462"/>
      <c r="S135" s="360"/>
      <c r="T135" s="346"/>
      <c r="U135" s="465"/>
      <c r="V135" s="468"/>
    </row>
    <row r="136" spans="1:22">
      <c r="A136" s="460"/>
      <c r="B136" s="463"/>
      <c r="C136" s="354" t="s">
        <v>101</v>
      </c>
      <c r="D136" s="355"/>
      <c r="E136" s="355"/>
      <c r="F136" s="355"/>
      <c r="G136" s="355"/>
      <c r="H136" s="355"/>
      <c r="I136" s="355"/>
      <c r="J136" s="355"/>
      <c r="K136" s="355"/>
      <c r="L136" s="355"/>
      <c r="M136" s="356"/>
      <c r="N136" s="356"/>
      <c r="O136" s="356"/>
      <c r="P136" s="356"/>
      <c r="Q136" s="463"/>
      <c r="R136" s="463"/>
      <c r="S136" s="361"/>
      <c r="T136" s="357"/>
      <c r="U136" s="466"/>
      <c r="V136" s="468"/>
    </row>
    <row r="137" spans="1:22" ht="24.75" thickBot="1">
      <c r="A137" s="461"/>
      <c r="B137" s="464"/>
      <c r="C137" s="362" t="s">
        <v>121</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4"/>
      <c r="R137" s="464"/>
      <c r="S137" s="364"/>
      <c r="T137" s="365"/>
      <c r="U137" s="467"/>
      <c r="V137" s="469"/>
    </row>
    <row r="138" spans="1:22">
      <c r="A138" s="470"/>
      <c r="B138" s="472" t="s">
        <v>211</v>
      </c>
      <c r="C138" s="349" t="s">
        <v>100</v>
      </c>
      <c r="D138" s="355"/>
      <c r="E138" s="355"/>
      <c r="F138" s="355"/>
      <c r="G138" s="355"/>
      <c r="H138" s="355"/>
      <c r="I138" s="355"/>
      <c r="J138" s="355"/>
      <c r="K138" s="355"/>
      <c r="L138" s="355"/>
      <c r="M138" s="351"/>
      <c r="N138" s="351"/>
      <c r="O138" s="351"/>
      <c r="P138" s="351"/>
      <c r="Q138" s="472"/>
      <c r="R138" s="472"/>
      <c r="S138" s="352"/>
      <c r="T138" s="352"/>
      <c r="U138" s="474"/>
      <c r="V138" s="476"/>
    </row>
    <row r="139" spans="1:22">
      <c r="A139" s="471"/>
      <c r="B139" s="463"/>
      <c r="C139" s="354" t="s">
        <v>101</v>
      </c>
      <c r="D139" s="355"/>
      <c r="E139" s="355"/>
      <c r="F139" s="355"/>
      <c r="G139" s="355"/>
      <c r="H139" s="355"/>
      <c r="I139" s="355"/>
      <c r="J139" s="355"/>
      <c r="K139" s="355"/>
      <c r="L139" s="355"/>
      <c r="M139" s="356"/>
      <c r="N139" s="356"/>
      <c r="O139" s="356"/>
      <c r="P139" s="356"/>
      <c r="Q139" s="463"/>
      <c r="R139" s="463"/>
      <c r="S139" s="357"/>
      <c r="T139" s="357"/>
      <c r="U139" s="466"/>
      <c r="V139" s="477"/>
    </row>
    <row r="140" spans="1:22" ht="24.75" thickBot="1">
      <c r="A140" s="471"/>
      <c r="B140" s="473"/>
      <c r="C140" s="354" t="s">
        <v>121</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3"/>
      <c r="R140" s="473"/>
      <c r="S140" s="359"/>
      <c r="T140" s="359"/>
      <c r="U140" s="475"/>
      <c r="V140" s="477"/>
    </row>
    <row r="141" spans="1:22">
      <c r="A141" s="459"/>
      <c r="B141" s="462" t="s">
        <v>111</v>
      </c>
      <c r="C141" s="354" t="s">
        <v>100</v>
      </c>
      <c r="D141" s="350"/>
      <c r="E141" s="350"/>
      <c r="F141" s="350"/>
      <c r="G141" s="350"/>
      <c r="H141" s="350"/>
      <c r="I141" s="350"/>
      <c r="J141" s="350"/>
      <c r="K141" s="350"/>
      <c r="L141" s="350"/>
      <c r="M141" s="356"/>
      <c r="N141" s="356"/>
      <c r="O141" s="356"/>
      <c r="P141" s="356"/>
      <c r="Q141" s="462"/>
      <c r="R141" s="462"/>
      <c r="S141" s="360"/>
      <c r="T141" s="346"/>
      <c r="U141" s="465"/>
      <c r="V141" s="468"/>
    </row>
    <row r="142" spans="1:22">
      <c r="A142" s="460"/>
      <c r="B142" s="463"/>
      <c r="C142" s="354" t="s">
        <v>101</v>
      </c>
      <c r="D142" s="355"/>
      <c r="E142" s="355"/>
      <c r="F142" s="355"/>
      <c r="G142" s="355"/>
      <c r="H142" s="355"/>
      <c r="I142" s="355"/>
      <c r="J142" s="355"/>
      <c r="K142" s="355"/>
      <c r="L142" s="355"/>
      <c r="M142" s="356"/>
      <c r="N142" s="356"/>
      <c r="O142" s="356"/>
      <c r="P142" s="356"/>
      <c r="Q142" s="463"/>
      <c r="R142" s="463"/>
      <c r="S142" s="361"/>
      <c r="T142" s="357"/>
      <c r="U142" s="466"/>
      <c r="V142" s="468"/>
    </row>
    <row r="143" spans="1:22" ht="24.75" thickBot="1">
      <c r="A143" s="461"/>
      <c r="B143" s="464"/>
      <c r="C143" s="362" t="s">
        <v>121</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4"/>
      <c r="R143" s="464"/>
      <c r="S143" s="364"/>
      <c r="T143" s="365"/>
      <c r="U143" s="467"/>
      <c r="V143" s="469"/>
    </row>
    <row r="144" spans="1:22">
      <c r="A144" s="470"/>
      <c r="B144" s="472" t="s">
        <v>211</v>
      </c>
      <c r="C144" s="349" t="s">
        <v>100</v>
      </c>
      <c r="D144" s="355"/>
      <c r="E144" s="355"/>
      <c r="F144" s="355"/>
      <c r="G144" s="355"/>
      <c r="H144" s="355"/>
      <c r="I144" s="355"/>
      <c r="J144" s="355"/>
      <c r="K144" s="355"/>
      <c r="L144" s="355"/>
      <c r="M144" s="351"/>
      <c r="N144" s="351"/>
      <c r="O144" s="351"/>
      <c r="P144" s="351"/>
      <c r="Q144" s="472"/>
      <c r="R144" s="472"/>
      <c r="S144" s="352"/>
      <c r="T144" s="352"/>
      <c r="U144" s="474"/>
      <c r="V144" s="476"/>
    </row>
    <row r="145" spans="1:22">
      <c r="A145" s="471"/>
      <c r="B145" s="463"/>
      <c r="C145" s="354" t="s">
        <v>101</v>
      </c>
      <c r="D145" s="355"/>
      <c r="E145" s="355"/>
      <c r="F145" s="355"/>
      <c r="G145" s="355"/>
      <c r="H145" s="355"/>
      <c r="I145" s="355"/>
      <c r="J145" s="355"/>
      <c r="K145" s="355"/>
      <c r="L145" s="355"/>
      <c r="M145" s="356"/>
      <c r="N145" s="356"/>
      <c r="O145" s="356"/>
      <c r="P145" s="356"/>
      <c r="Q145" s="463"/>
      <c r="R145" s="463"/>
      <c r="S145" s="357"/>
      <c r="T145" s="357"/>
      <c r="U145" s="466"/>
      <c r="V145" s="477"/>
    </row>
    <row r="146" spans="1:22" ht="24.75" thickBot="1">
      <c r="A146" s="471"/>
      <c r="B146" s="473"/>
      <c r="C146" s="354" t="s">
        <v>121</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3"/>
      <c r="R146" s="473"/>
      <c r="S146" s="359"/>
      <c r="T146" s="359"/>
      <c r="U146" s="475"/>
      <c r="V146" s="477"/>
    </row>
    <row r="147" spans="1:22">
      <c r="A147" s="459"/>
      <c r="B147" s="462" t="s">
        <v>111</v>
      </c>
      <c r="C147" s="354" t="s">
        <v>100</v>
      </c>
      <c r="D147" s="350"/>
      <c r="E147" s="350"/>
      <c r="F147" s="350"/>
      <c r="G147" s="350"/>
      <c r="H147" s="350"/>
      <c r="I147" s="350"/>
      <c r="J147" s="350"/>
      <c r="K147" s="350"/>
      <c r="L147" s="350"/>
      <c r="M147" s="356"/>
      <c r="N147" s="356"/>
      <c r="O147" s="356"/>
      <c r="P147" s="356"/>
      <c r="Q147" s="462"/>
      <c r="R147" s="462"/>
      <c r="S147" s="360"/>
      <c r="T147" s="346"/>
      <c r="U147" s="465"/>
      <c r="V147" s="468"/>
    </row>
    <row r="148" spans="1:22">
      <c r="A148" s="460"/>
      <c r="B148" s="463"/>
      <c r="C148" s="354" t="s">
        <v>101</v>
      </c>
      <c r="D148" s="355"/>
      <c r="E148" s="355"/>
      <c r="F148" s="355"/>
      <c r="G148" s="355"/>
      <c r="H148" s="355"/>
      <c r="I148" s="355"/>
      <c r="J148" s="355"/>
      <c r="K148" s="355"/>
      <c r="L148" s="355"/>
      <c r="M148" s="356"/>
      <c r="N148" s="356"/>
      <c r="O148" s="356"/>
      <c r="P148" s="356"/>
      <c r="Q148" s="463"/>
      <c r="R148" s="463"/>
      <c r="S148" s="361"/>
      <c r="T148" s="357"/>
      <c r="U148" s="466"/>
      <c r="V148" s="468"/>
    </row>
    <row r="149" spans="1:22" ht="24.75" thickBot="1">
      <c r="A149" s="461"/>
      <c r="B149" s="464"/>
      <c r="C149" s="362" t="s">
        <v>121</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4"/>
      <c r="R149" s="464"/>
      <c r="S149" s="364"/>
      <c r="T149" s="365"/>
      <c r="U149" s="467"/>
      <c r="V149" s="469"/>
    </row>
    <row r="150" spans="1:22">
      <c r="A150" s="470"/>
      <c r="B150" s="472" t="s">
        <v>211</v>
      </c>
      <c r="C150" s="349" t="s">
        <v>100</v>
      </c>
      <c r="D150" s="355"/>
      <c r="E150" s="355"/>
      <c r="F150" s="355"/>
      <c r="G150" s="355"/>
      <c r="H150" s="355"/>
      <c r="I150" s="355"/>
      <c r="J150" s="355"/>
      <c r="K150" s="355"/>
      <c r="L150" s="355"/>
      <c r="M150" s="351"/>
      <c r="N150" s="351"/>
      <c r="O150" s="351"/>
      <c r="P150" s="351"/>
      <c r="Q150" s="472"/>
      <c r="R150" s="472"/>
      <c r="S150" s="352"/>
      <c r="T150" s="352"/>
      <c r="U150" s="474"/>
      <c r="V150" s="476"/>
    </row>
    <row r="151" spans="1:22">
      <c r="A151" s="471"/>
      <c r="B151" s="463"/>
      <c r="C151" s="354" t="s">
        <v>101</v>
      </c>
      <c r="D151" s="355"/>
      <c r="E151" s="355"/>
      <c r="F151" s="355"/>
      <c r="G151" s="355"/>
      <c r="H151" s="355"/>
      <c r="I151" s="355"/>
      <c r="J151" s="355"/>
      <c r="K151" s="355"/>
      <c r="L151" s="355"/>
      <c r="M151" s="356"/>
      <c r="N151" s="356"/>
      <c r="O151" s="356"/>
      <c r="P151" s="356"/>
      <c r="Q151" s="463"/>
      <c r="R151" s="463"/>
      <c r="S151" s="357"/>
      <c r="T151" s="357"/>
      <c r="U151" s="466"/>
      <c r="V151" s="477"/>
    </row>
    <row r="152" spans="1:22" ht="24.75" thickBot="1">
      <c r="A152" s="471"/>
      <c r="B152" s="473"/>
      <c r="C152" s="354" t="s">
        <v>121</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3"/>
      <c r="R152" s="473"/>
      <c r="S152" s="359"/>
      <c r="T152" s="359"/>
      <c r="U152" s="475"/>
      <c r="V152" s="477"/>
    </row>
    <row r="153" spans="1:22">
      <c r="A153" s="459"/>
      <c r="B153" s="462" t="s">
        <v>111</v>
      </c>
      <c r="C153" s="354" t="s">
        <v>100</v>
      </c>
      <c r="D153" s="350"/>
      <c r="E153" s="350"/>
      <c r="F153" s="350"/>
      <c r="G153" s="350"/>
      <c r="H153" s="350"/>
      <c r="I153" s="350"/>
      <c r="J153" s="350"/>
      <c r="K153" s="350"/>
      <c r="L153" s="350"/>
      <c r="M153" s="356"/>
      <c r="N153" s="356"/>
      <c r="O153" s="356"/>
      <c r="P153" s="356"/>
      <c r="Q153" s="462"/>
      <c r="R153" s="462"/>
      <c r="S153" s="360"/>
      <c r="T153" s="346"/>
      <c r="U153" s="465"/>
      <c r="V153" s="468"/>
    </row>
    <row r="154" spans="1:22">
      <c r="A154" s="460"/>
      <c r="B154" s="463"/>
      <c r="C154" s="354" t="s">
        <v>101</v>
      </c>
      <c r="D154" s="355"/>
      <c r="E154" s="355"/>
      <c r="F154" s="355"/>
      <c r="G154" s="355"/>
      <c r="H154" s="355"/>
      <c r="I154" s="355"/>
      <c r="J154" s="355"/>
      <c r="K154" s="355"/>
      <c r="L154" s="355"/>
      <c r="M154" s="356"/>
      <c r="N154" s="356"/>
      <c r="O154" s="356"/>
      <c r="P154" s="356"/>
      <c r="Q154" s="463"/>
      <c r="R154" s="463"/>
      <c r="S154" s="361"/>
      <c r="T154" s="357"/>
      <c r="U154" s="466"/>
      <c r="V154" s="468"/>
    </row>
    <row r="155" spans="1:22" ht="24.75" thickBot="1">
      <c r="A155" s="461"/>
      <c r="B155" s="464"/>
      <c r="C155" s="362" t="s">
        <v>121</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4"/>
      <c r="R155" s="464"/>
      <c r="S155" s="364"/>
      <c r="T155" s="365"/>
      <c r="U155" s="467"/>
      <c r="V155" s="469"/>
    </row>
    <row r="156" spans="1:22">
      <c r="A156" s="470"/>
      <c r="B156" s="472" t="s">
        <v>211</v>
      </c>
      <c r="C156" s="349" t="s">
        <v>100</v>
      </c>
      <c r="D156" s="355"/>
      <c r="E156" s="355"/>
      <c r="F156" s="355"/>
      <c r="G156" s="355"/>
      <c r="H156" s="355"/>
      <c r="I156" s="355"/>
      <c r="J156" s="355"/>
      <c r="K156" s="355"/>
      <c r="L156" s="355"/>
      <c r="M156" s="351"/>
      <c r="N156" s="351"/>
      <c r="O156" s="351"/>
      <c r="P156" s="351"/>
      <c r="Q156" s="472"/>
      <c r="R156" s="472"/>
      <c r="S156" s="352"/>
      <c r="T156" s="352"/>
      <c r="U156" s="474"/>
      <c r="V156" s="476"/>
    </row>
    <row r="157" spans="1:22">
      <c r="A157" s="471"/>
      <c r="B157" s="463"/>
      <c r="C157" s="354" t="s">
        <v>101</v>
      </c>
      <c r="D157" s="355"/>
      <c r="E157" s="355"/>
      <c r="F157" s="355"/>
      <c r="G157" s="355"/>
      <c r="H157" s="355"/>
      <c r="I157" s="355"/>
      <c r="J157" s="355"/>
      <c r="K157" s="355"/>
      <c r="L157" s="355"/>
      <c r="M157" s="356"/>
      <c r="N157" s="356"/>
      <c r="O157" s="356"/>
      <c r="P157" s="356"/>
      <c r="Q157" s="463"/>
      <c r="R157" s="463"/>
      <c r="S157" s="357"/>
      <c r="T157" s="357"/>
      <c r="U157" s="466"/>
      <c r="V157" s="477"/>
    </row>
    <row r="158" spans="1:22" ht="24.75" thickBot="1">
      <c r="A158" s="471"/>
      <c r="B158" s="473"/>
      <c r="C158" s="354" t="s">
        <v>121</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3"/>
      <c r="R158" s="473"/>
      <c r="S158" s="359"/>
      <c r="T158" s="359"/>
      <c r="U158" s="475"/>
      <c r="V158" s="477"/>
    </row>
    <row r="159" spans="1:22">
      <c r="A159" s="459"/>
      <c r="B159" s="462" t="s">
        <v>111</v>
      </c>
      <c r="C159" s="354" t="s">
        <v>100</v>
      </c>
      <c r="D159" s="350"/>
      <c r="E159" s="350"/>
      <c r="F159" s="350"/>
      <c r="G159" s="350"/>
      <c r="H159" s="350"/>
      <c r="I159" s="350"/>
      <c r="J159" s="350"/>
      <c r="K159" s="350"/>
      <c r="L159" s="350"/>
      <c r="M159" s="356"/>
      <c r="N159" s="356"/>
      <c r="O159" s="356"/>
      <c r="P159" s="356"/>
      <c r="Q159" s="462"/>
      <c r="R159" s="462"/>
      <c r="S159" s="360"/>
      <c r="T159" s="346"/>
      <c r="U159" s="465"/>
      <c r="V159" s="468"/>
    </row>
    <row r="160" spans="1:22">
      <c r="A160" s="460"/>
      <c r="B160" s="463"/>
      <c r="C160" s="354" t="s">
        <v>101</v>
      </c>
      <c r="D160" s="355"/>
      <c r="E160" s="355"/>
      <c r="F160" s="355"/>
      <c r="G160" s="355"/>
      <c r="H160" s="355"/>
      <c r="I160" s="355"/>
      <c r="J160" s="355"/>
      <c r="K160" s="355"/>
      <c r="L160" s="355"/>
      <c r="M160" s="356"/>
      <c r="N160" s="356"/>
      <c r="O160" s="356"/>
      <c r="P160" s="356"/>
      <c r="Q160" s="463"/>
      <c r="R160" s="463"/>
      <c r="S160" s="361"/>
      <c r="T160" s="357"/>
      <c r="U160" s="466"/>
      <c r="V160" s="468"/>
    </row>
    <row r="161" spans="1:22" ht="24.75" thickBot="1">
      <c r="A161" s="461"/>
      <c r="B161" s="464"/>
      <c r="C161" s="362" t="s">
        <v>121</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4"/>
      <c r="R161" s="464"/>
      <c r="S161" s="364"/>
      <c r="T161" s="365"/>
      <c r="U161" s="467"/>
      <c r="V161" s="469"/>
    </row>
    <row r="162" spans="1:22">
      <c r="A162" s="470"/>
      <c r="B162" s="472" t="s">
        <v>211</v>
      </c>
      <c r="C162" s="349" t="s">
        <v>100</v>
      </c>
      <c r="D162" s="355"/>
      <c r="E162" s="355"/>
      <c r="F162" s="355"/>
      <c r="G162" s="355"/>
      <c r="H162" s="355"/>
      <c r="I162" s="355"/>
      <c r="J162" s="355"/>
      <c r="K162" s="355"/>
      <c r="L162" s="355"/>
      <c r="M162" s="351"/>
      <c r="N162" s="351"/>
      <c r="O162" s="351"/>
      <c r="P162" s="351"/>
      <c r="Q162" s="472"/>
      <c r="R162" s="472"/>
      <c r="S162" s="352"/>
      <c r="T162" s="352"/>
      <c r="U162" s="474"/>
      <c r="V162" s="476"/>
    </row>
    <row r="163" spans="1:22">
      <c r="A163" s="471"/>
      <c r="B163" s="463"/>
      <c r="C163" s="354" t="s">
        <v>101</v>
      </c>
      <c r="D163" s="355"/>
      <c r="E163" s="355"/>
      <c r="F163" s="355"/>
      <c r="G163" s="355"/>
      <c r="H163" s="355"/>
      <c r="I163" s="355"/>
      <c r="J163" s="355"/>
      <c r="K163" s="355"/>
      <c r="L163" s="355"/>
      <c r="M163" s="356"/>
      <c r="N163" s="356"/>
      <c r="O163" s="356"/>
      <c r="P163" s="356"/>
      <c r="Q163" s="463"/>
      <c r="R163" s="463"/>
      <c r="S163" s="357"/>
      <c r="T163" s="357"/>
      <c r="U163" s="466"/>
      <c r="V163" s="477"/>
    </row>
    <row r="164" spans="1:22" ht="24.75" thickBot="1">
      <c r="A164" s="471"/>
      <c r="B164" s="473"/>
      <c r="C164" s="354" t="s">
        <v>121</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3"/>
      <c r="R164" s="473"/>
      <c r="S164" s="359"/>
      <c r="T164" s="359"/>
      <c r="U164" s="475"/>
      <c r="V164" s="477"/>
    </row>
    <row r="165" spans="1:22">
      <c r="A165" s="459"/>
      <c r="B165" s="462" t="s">
        <v>111</v>
      </c>
      <c r="C165" s="354" t="s">
        <v>100</v>
      </c>
      <c r="D165" s="350"/>
      <c r="E165" s="350"/>
      <c r="F165" s="350"/>
      <c r="G165" s="350"/>
      <c r="H165" s="350"/>
      <c r="I165" s="350"/>
      <c r="J165" s="350"/>
      <c r="K165" s="350"/>
      <c r="L165" s="350"/>
      <c r="M165" s="356"/>
      <c r="N165" s="356"/>
      <c r="O165" s="356"/>
      <c r="P165" s="356"/>
      <c r="Q165" s="462"/>
      <c r="R165" s="462"/>
      <c r="S165" s="360"/>
      <c r="T165" s="346"/>
      <c r="U165" s="465"/>
      <c r="V165" s="468"/>
    </row>
    <row r="166" spans="1:22">
      <c r="A166" s="460"/>
      <c r="B166" s="463"/>
      <c r="C166" s="354" t="s">
        <v>101</v>
      </c>
      <c r="D166" s="355"/>
      <c r="E166" s="355"/>
      <c r="F166" s="355"/>
      <c r="G166" s="355"/>
      <c r="H166" s="355"/>
      <c r="I166" s="355"/>
      <c r="J166" s="355"/>
      <c r="K166" s="355"/>
      <c r="L166" s="355"/>
      <c r="M166" s="356"/>
      <c r="N166" s="356"/>
      <c r="O166" s="356"/>
      <c r="P166" s="356"/>
      <c r="Q166" s="463"/>
      <c r="R166" s="463"/>
      <c r="S166" s="361"/>
      <c r="T166" s="357"/>
      <c r="U166" s="466"/>
      <c r="V166" s="468"/>
    </row>
    <row r="167" spans="1:22" ht="24.75" thickBot="1">
      <c r="A167" s="461"/>
      <c r="B167" s="464"/>
      <c r="C167" s="362" t="s">
        <v>121</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4"/>
      <c r="R167" s="464"/>
      <c r="S167" s="364"/>
      <c r="T167" s="365"/>
      <c r="U167" s="467"/>
      <c r="V167" s="469"/>
    </row>
    <row r="168" spans="1:22">
      <c r="A168" s="470"/>
      <c r="B168" s="472" t="s">
        <v>211</v>
      </c>
      <c r="C168" s="349" t="s">
        <v>100</v>
      </c>
      <c r="D168" s="355"/>
      <c r="E168" s="355"/>
      <c r="F168" s="355"/>
      <c r="G168" s="355"/>
      <c r="H168" s="355"/>
      <c r="I168" s="355"/>
      <c r="J168" s="355"/>
      <c r="K168" s="355"/>
      <c r="L168" s="355"/>
      <c r="M168" s="351"/>
      <c r="N168" s="351"/>
      <c r="O168" s="351"/>
      <c r="P168" s="351"/>
      <c r="Q168" s="472"/>
      <c r="R168" s="472"/>
      <c r="S168" s="352"/>
      <c r="T168" s="352"/>
      <c r="U168" s="474"/>
      <c r="V168" s="476"/>
    </row>
    <row r="169" spans="1:22">
      <c r="A169" s="471"/>
      <c r="B169" s="463"/>
      <c r="C169" s="354" t="s">
        <v>101</v>
      </c>
      <c r="D169" s="355"/>
      <c r="E169" s="355"/>
      <c r="F169" s="355"/>
      <c r="G169" s="355"/>
      <c r="H169" s="355"/>
      <c r="I169" s="355"/>
      <c r="J169" s="355"/>
      <c r="K169" s="355"/>
      <c r="L169" s="355"/>
      <c r="M169" s="356"/>
      <c r="N169" s="356"/>
      <c r="O169" s="356"/>
      <c r="P169" s="356"/>
      <c r="Q169" s="463"/>
      <c r="R169" s="463"/>
      <c r="S169" s="357"/>
      <c r="T169" s="357"/>
      <c r="U169" s="466"/>
      <c r="V169" s="477"/>
    </row>
    <row r="170" spans="1:22" ht="24.75" thickBot="1">
      <c r="A170" s="471"/>
      <c r="B170" s="473"/>
      <c r="C170" s="354" t="s">
        <v>121</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3"/>
      <c r="R170" s="473"/>
      <c r="S170" s="359"/>
      <c r="T170" s="359"/>
      <c r="U170" s="475"/>
      <c r="V170" s="477"/>
    </row>
    <row r="171" spans="1:22">
      <c r="A171" s="459"/>
      <c r="B171" s="462" t="s">
        <v>111</v>
      </c>
      <c r="C171" s="354" t="s">
        <v>100</v>
      </c>
      <c r="D171" s="350"/>
      <c r="E171" s="350"/>
      <c r="F171" s="350"/>
      <c r="G171" s="350"/>
      <c r="H171" s="350"/>
      <c r="I171" s="350"/>
      <c r="J171" s="350"/>
      <c r="K171" s="350"/>
      <c r="L171" s="350"/>
      <c r="M171" s="356"/>
      <c r="N171" s="356"/>
      <c r="O171" s="356"/>
      <c r="P171" s="356"/>
      <c r="Q171" s="462"/>
      <c r="R171" s="462"/>
      <c r="S171" s="360"/>
      <c r="T171" s="346"/>
      <c r="U171" s="465"/>
      <c r="V171" s="468"/>
    </row>
    <row r="172" spans="1:22">
      <c r="A172" s="460"/>
      <c r="B172" s="463"/>
      <c r="C172" s="354" t="s">
        <v>101</v>
      </c>
      <c r="D172" s="355"/>
      <c r="E172" s="355"/>
      <c r="F172" s="355"/>
      <c r="G172" s="355"/>
      <c r="H172" s="355"/>
      <c r="I172" s="355"/>
      <c r="J172" s="355"/>
      <c r="K172" s="355"/>
      <c r="L172" s="355"/>
      <c r="M172" s="356"/>
      <c r="N172" s="356"/>
      <c r="O172" s="356"/>
      <c r="P172" s="356"/>
      <c r="Q172" s="463"/>
      <c r="R172" s="463"/>
      <c r="S172" s="361"/>
      <c r="T172" s="357"/>
      <c r="U172" s="466"/>
      <c r="V172" s="468"/>
    </row>
    <row r="173" spans="1:22" ht="24.75" thickBot="1">
      <c r="A173" s="461"/>
      <c r="B173" s="464"/>
      <c r="C173" s="362" t="s">
        <v>121</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4"/>
      <c r="R173" s="464"/>
      <c r="S173" s="364"/>
      <c r="T173" s="365"/>
      <c r="U173" s="467"/>
      <c r="V173" s="469"/>
    </row>
    <row r="174" spans="1:22">
      <c r="A174" s="470"/>
      <c r="B174" s="472" t="s">
        <v>211</v>
      </c>
      <c r="C174" s="349" t="s">
        <v>100</v>
      </c>
      <c r="D174" s="355"/>
      <c r="E174" s="355"/>
      <c r="F174" s="355"/>
      <c r="G174" s="355"/>
      <c r="H174" s="355"/>
      <c r="I174" s="355"/>
      <c r="J174" s="355"/>
      <c r="K174" s="355"/>
      <c r="L174" s="355"/>
      <c r="M174" s="351"/>
      <c r="N174" s="351"/>
      <c r="O174" s="351"/>
      <c r="P174" s="351"/>
      <c r="Q174" s="472"/>
      <c r="R174" s="472"/>
      <c r="S174" s="352"/>
      <c r="T174" s="352"/>
      <c r="U174" s="474"/>
      <c r="V174" s="476"/>
    </row>
    <row r="175" spans="1:22">
      <c r="A175" s="471"/>
      <c r="B175" s="463"/>
      <c r="C175" s="354" t="s">
        <v>101</v>
      </c>
      <c r="D175" s="355"/>
      <c r="E175" s="355"/>
      <c r="F175" s="355"/>
      <c r="G175" s="355"/>
      <c r="H175" s="355"/>
      <c r="I175" s="355"/>
      <c r="J175" s="355"/>
      <c r="K175" s="355"/>
      <c r="L175" s="355"/>
      <c r="M175" s="356"/>
      <c r="N175" s="356"/>
      <c r="O175" s="356"/>
      <c r="P175" s="356"/>
      <c r="Q175" s="463"/>
      <c r="R175" s="463"/>
      <c r="S175" s="357"/>
      <c r="T175" s="357"/>
      <c r="U175" s="466"/>
      <c r="V175" s="477"/>
    </row>
    <row r="176" spans="1:22" ht="24.75" thickBot="1">
      <c r="A176" s="471"/>
      <c r="B176" s="473"/>
      <c r="C176" s="354" t="s">
        <v>121</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3"/>
      <c r="R176" s="473"/>
      <c r="S176" s="359"/>
      <c r="T176" s="359"/>
      <c r="U176" s="475"/>
      <c r="V176" s="477"/>
    </row>
    <row r="177" spans="1:22">
      <c r="A177" s="459"/>
      <c r="B177" s="462" t="s">
        <v>111</v>
      </c>
      <c r="C177" s="354" t="s">
        <v>100</v>
      </c>
      <c r="D177" s="350"/>
      <c r="E177" s="350"/>
      <c r="F177" s="350"/>
      <c r="G177" s="350"/>
      <c r="H177" s="350"/>
      <c r="I177" s="350"/>
      <c r="J177" s="350"/>
      <c r="K177" s="350"/>
      <c r="L177" s="350"/>
      <c r="M177" s="356"/>
      <c r="N177" s="356"/>
      <c r="O177" s="356"/>
      <c r="P177" s="356"/>
      <c r="Q177" s="462"/>
      <c r="R177" s="462"/>
      <c r="S177" s="360"/>
      <c r="T177" s="346"/>
      <c r="U177" s="465"/>
      <c r="V177" s="468"/>
    </row>
    <row r="178" spans="1:22">
      <c r="A178" s="460"/>
      <c r="B178" s="463"/>
      <c r="C178" s="354" t="s">
        <v>101</v>
      </c>
      <c r="D178" s="355"/>
      <c r="E178" s="355"/>
      <c r="F178" s="355"/>
      <c r="G178" s="355"/>
      <c r="H178" s="355"/>
      <c r="I178" s="355"/>
      <c r="J178" s="355"/>
      <c r="K178" s="355"/>
      <c r="L178" s="355"/>
      <c r="M178" s="356"/>
      <c r="N178" s="356"/>
      <c r="O178" s="356"/>
      <c r="P178" s="356"/>
      <c r="Q178" s="463"/>
      <c r="R178" s="463"/>
      <c r="S178" s="361"/>
      <c r="T178" s="357"/>
      <c r="U178" s="466"/>
      <c r="V178" s="468"/>
    </row>
    <row r="179" spans="1:22" ht="24.75" thickBot="1">
      <c r="A179" s="461"/>
      <c r="B179" s="464"/>
      <c r="C179" s="362" t="s">
        <v>121</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4"/>
      <c r="R179" s="464"/>
      <c r="S179" s="364"/>
      <c r="T179" s="365"/>
      <c r="U179" s="467"/>
      <c r="V179" s="469"/>
    </row>
    <row r="180" spans="1:22">
      <c r="A180" s="470"/>
      <c r="B180" s="472" t="s">
        <v>211</v>
      </c>
      <c r="C180" s="349" t="s">
        <v>100</v>
      </c>
      <c r="D180" s="355"/>
      <c r="E180" s="355"/>
      <c r="F180" s="355"/>
      <c r="G180" s="355"/>
      <c r="H180" s="355"/>
      <c r="I180" s="355"/>
      <c r="J180" s="355"/>
      <c r="K180" s="355"/>
      <c r="L180" s="355"/>
      <c r="M180" s="351"/>
      <c r="N180" s="351"/>
      <c r="O180" s="351"/>
      <c r="P180" s="351"/>
      <c r="Q180" s="472"/>
      <c r="R180" s="472"/>
      <c r="S180" s="352"/>
      <c r="T180" s="352"/>
      <c r="U180" s="474"/>
      <c r="V180" s="476"/>
    </row>
    <row r="181" spans="1:22">
      <c r="A181" s="471"/>
      <c r="B181" s="463"/>
      <c r="C181" s="354" t="s">
        <v>101</v>
      </c>
      <c r="D181" s="355"/>
      <c r="E181" s="355"/>
      <c r="F181" s="355"/>
      <c r="G181" s="355"/>
      <c r="H181" s="355"/>
      <c r="I181" s="355"/>
      <c r="J181" s="355"/>
      <c r="K181" s="355"/>
      <c r="L181" s="355"/>
      <c r="M181" s="356"/>
      <c r="N181" s="356"/>
      <c r="O181" s="356"/>
      <c r="P181" s="356"/>
      <c r="Q181" s="463"/>
      <c r="R181" s="463"/>
      <c r="S181" s="357"/>
      <c r="T181" s="357"/>
      <c r="U181" s="466"/>
      <c r="V181" s="477"/>
    </row>
    <row r="182" spans="1:22" ht="24.75" thickBot="1">
      <c r="A182" s="471"/>
      <c r="B182" s="473"/>
      <c r="C182" s="354" t="s">
        <v>121</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3"/>
      <c r="R182" s="473"/>
      <c r="S182" s="359"/>
      <c r="T182" s="359"/>
      <c r="U182" s="475"/>
      <c r="V182" s="477"/>
    </row>
    <row r="183" spans="1:22">
      <c r="A183" s="459"/>
      <c r="B183" s="462" t="s">
        <v>111</v>
      </c>
      <c r="C183" s="354" t="s">
        <v>100</v>
      </c>
      <c r="D183" s="350"/>
      <c r="E183" s="350"/>
      <c r="F183" s="350"/>
      <c r="G183" s="350"/>
      <c r="H183" s="350"/>
      <c r="I183" s="350"/>
      <c r="J183" s="350"/>
      <c r="K183" s="350"/>
      <c r="L183" s="350"/>
      <c r="M183" s="356"/>
      <c r="N183" s="356"/>
      <c r="O183" s="356"/>
      <c r="P183" s="356"/>
      <c r="Q183" s="462"/>
      <c r="R183" s="462"/>
      <c r="S183" s="360"/>
      <c r="T183" s="346"/>
      <c r="U183" s="465"/>
      <c r="V183" s="468"/>
    </row>
    <row r="184" spans="1:22">
      <c r="A184" s="460"/>
      <c r="B184" s="463"/>
      <c r="C184" s="354" t="s">
        <v>101</v>
      </c>
      <c r="D184" s="355"/>
      <c r="E184" s="355"/>
      <c r="F184" s="355"/>
      <c r="G184" s="355"/>
      <c r="H184" s="355"/>
      <c r="I184" s="355"/>
      <c r="J184" s="355"/>
      <c r="K184" s="355"/>
      <c r="L184" s="355"/>
      <c r="M184" s="356"/>
      <c r="N184" s="356"/>
      <c r="O184" s="356"/>
      <c r="P184" s="356"/>
      <c r="Q184" s="463"/>
      <c r="R184" s="463"/>
      <c r="S184" s="361"/>
      <c r="T184" s="357"/>
      <c r="U184" s="466"/>
      <c r="V184" s="468"/>
    </row>
    <row r="185" spans="1:22" ht="24.75" thickBot="1">
      <c r="A185" s="461"/>
      <c r="B185" s="464"/>
      <c r="C185" s="362" t="s">
        <v>121</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4"/>
      <c r="R185" s="464"/>
      <c r="S185" s="364"/>
      <c r="T185" s="365"/>
      <c r="U185" s="467"/>
      <c r="V185" s="469"/>
    </row>
    <row r="186" spans="1:22">
      <c r="A186" s="470"/>
      <c r="B186" s="472" t="s">
        <v>211</v>
      </c>
      <c r="C186" s="349" t="s">
        <v>100</v>
      </c>
      <c r="D186" s="355"/>
      <c r="E186" s="355"/>
      <c r="F186" s="355"/>
      <c r="G186" s="355"/>
      <c r="H186" s="355"/>
      <c r="I186" s="355"/>
      <c r="J186" s="355"/>
      <c r="K186" s="355"/>
      <c r="L186" s="355"/>
      <c r="M186" s="351"/>
      <c r="N186" s="351"/>
      <c r="O186" s="351"/>
      <c r="P186" s="351"/>
      <c r="Q186" s="472"/>
      <c r="R186" s="472"/>
      <c r="S186" s="352"/>
      <c r="T186" s="352"/>
      <c r="U186" s="474"/>
      <c r="V186" s="476"/>
    </row>
    <row r="187" spans="1:22">
      <c r="A187" s="471"/>
      <c r="B187" s="463"/>
      <c r="C187" s="354" t="s">
        <v>101</v>
      </c>
      <c r="D187" s="355"/>
      <c r="E187" s="355"/>
      <c r="F187" s="355"/>
      <c r="G187" s="355"/>
      <c r="H187" s="355"/>
      <c r="I187" s="355"/>
      <c r="J187" s="355"/>
      <c r="K187" s="355"/>
      <c r="L187" s="355"/>
      <c r="M187" s="356"/>
      <c r="N187" s="356"/>
      <c r="O187" s="356"/>
      <c r="P187" s="356"/>
      <c r="Q187" s="463"/>
      <c r="R187" s="463"/>
      <c r="S187" s="357"/>
      <c r="T187" s="357"/>
      <c r="U187" s="466"/>
      <c r="V187" s="477"/>
    </row>
    <row r="188" spans="1:22" ht="24.75" thickBot="1">
      <c r="A188" s="471"/>
      <c r="B188" s="473"/>
      <c r="C188" s="354" t="s">
        <v>121</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3"/>
      <c r="R188" s="473"/>
      <c r="S188" s="359"/>
      <c r="T188" s="359"/>
      <c r="U188" s="475"/>
      <c r="V188" s="477"/>
    </row>
    <row r="189" spans="1:22">
      <c r="A189" s="459"/>
      <c r="B189" s="462" t="s">
        <v>111</v>
      </c>
      <c r="C189" s="354" t="s">
        <v>100</v>
      </c>
      <c r="D189" s="350"/>
      <c r="E189" s="350"/>
      <c r="F189" s="350"/>
      <c r="G189" s="350"/>
      <c r="H189" s="350"/>
      <c r="I189" s="350"/>
      <c r="J189" s="350"/>
      <c r="K189" s="350"/>
      <c r="L189" s="350"/>
      <c r="M189" s="356"/>
      <c r="N189" s="356"/>
      <c r="O189" s="356"/>
      <c r="P189" s="356"/>
      <c r="Q189" s="462"/>
      <c r="R189" s="462"/>
      <c r="S189" s="360"/>
      <c r="T189" s="346"/>
      <c r="U189" s="465"/>
      <c r="V189" s="468"/>
    </row>
    <row r="190" spans="1:22">
      <c r="A190" s="460"/>
      <c r="B190" s="463"/>
      <c r="C190" s="354" t="s">
        <v>101</v>
      </c>
      <c r="D190" s="355"/>
      <c r="E190" s="355"/>
      <c r="F190" s="355"/>
      <c r="G190" s="355"/>
      <c r="H190" s="355"/>
      <c r="I190" s="355"/>
      <c r="J190" s="355"/>
      <c r="K190" s="355"/>
      <c r="L190" s="355"/>
      <c r="M190" s="356"/>
      <c r="N190" s="356"/>
      <c r="O190" s="356"/>
      <c r="P190" s="356"/>
      <c r="Q190" s="463"/>
      <c r="R190" s="463"/>
      <c r="S190" s="361"/>
      <c r="T190" s="357"/>
      <c r="U190" s="466"/>
      <c r="V190" s="468"/>
    </row>
    <row r="191" spans="1:22" ht="24.75" thickBot="1">
      <c r="A191" s="461"/>
      <c r="B191" s="464"/>
      <c r="C191" s="362" t="s">
        <v>121</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4"/>
      <c r="R191" s="464"/>
      <c r="S191" s="364"/>
      <c r="T191" s="365"/>
      <c r="U191" s="467"/>
      <c r="V191" s="469"/>
    </row>
    <row r="192" spans="1:22">
      <c r="A192" s="470"/>
      <c r="B192" s="472" t="s">
        <v>211</v>
      </c>
      <c r="C192" s="349" t="s">
        <v>100</v>
      </c>
      <c r="D192" s="355"/>
      <c r="E192" s="355"/>
      <c r="F192" s="355"/>
      <c r="G192" s="355"/>
      <c r="H192" s="355"/>
      <c r="I192" s="355"/>
      <c r="J192" s="355"/>
      <c r="K192" s="355"/>
      <c r="L192" s="355"/>
      <c r="M192" s="351"/>
      <c r="N192" s="351"/>
      <c r="O192" s="351"/>
      <c r="P192" s="351"/>
      <c r="Q192" s="472"/>
      <c r="R192" s="472"/>
      <c r="S192" s="352"/>
      <c r="T192" s="352"/>
      <c r="U192" s="474"/>
      <c r="V192" s="476"/>
    </row>
    <row r="193" spans="1:22">
      <c r="A193" s="471"/>
      <c r="B193" s="463"/>
      <c r="C193" s="354" t="s">
        <v>101</v>
      </c>
      <c r="D193" s="355"/>
      <c r="E193" s="355"/>
      <c r="F193" s="355"/>
      <c r="G193" s="355"/>
      <c r="H193" s="355"/>
      <c r="I193" s="355"/>
      <c r="J193" s="355"/>
      <c r="K193" s="355"/>
      <c r="L193" s="355"/>
      <c r="M193" s="356"/>
      <c r="N193" s="356"/>
      <c r="O193" s="356"/>
      <c r="P193" s="356"/>
      <c r="Q193" s="463"/>
      <c r="R193" s="463"/>
      <c r="S193" s="357"/>
      <c r="T193" s="357"/>
      <c r="U193" s="466"/>
      <c r="V193" s="477"/>
    </row>
    <row r="194" spans="1:22" ht="24.75" thickBot="1">
      <c r="A194" s="471"/>
      <c r="B194" s="473"/>
      <c r="C194" s="354" t="s">
        <v>121</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3"/>
      <c r="R194" s="473"/>
      <c r="S194" s="359"/>
      <c r="T194" s="359"/>
      <c r="U194" s="475"/>
      <c r="V194" s="477"/>
    </row>
    <row r="195" spans="1:22">
      <c r="A195" s="459"/>
      <c r="B195" s="462" t="s">
        <v>111</v>
      </c>
      <c r="C195" s="354" t="s">
        <v>100</v>
      </c>
      <c r="D195" s="350"/>
      <c r="E195" s="350"/>
      <c r="F195" s="350"/>
      <c r="G195" s="350"/>
      <c r="H195" s="350"/>
      <c r="I195" s="350"/>
      <c r="J195" s="350"/>
      <c r="K195" s="350"/>
      <c r="L195" s="350"/>
      <c r="M195" s="356"/>
      <c r="N195" s="356"/>
      <c r="O195" s="356"/>
      <c r="P195" s="356"/>
      <c r="Q195" s="462"/>
      <c r="R195" s="462"/>
      <c r="S195" s="360"/>
      <c r="T195" s="346"/>
      <c r="U195" s="465"/>
      <c r="V195" s="468"/>
    </row>
    <row r="196" spans="1:22">
      <c r="A196" s="460"/>
      <c r="B196" s="463"/>
      <c r="C196" s="354" t="s">
        <v>101</v>
      </c>
      <c r="D196" s="355"/>
      <c r="E196" s="355"/>
      <c r="F196" s="355"/>
      <c r="G196" s="355"/>
      <c r="H196" s="355"/>
      <c r="I196" s="355"/>
      <c r="J196" s="355"/>
      <c r="K196" s="355"/>
      <c r="L196" s="355"/>
      <c r="M196" s="356"/>
      <c r="N196" s="356"/>
      <c r="O196" s="356"/>
      <c r="P196" s="356"/>
      <c r="Q196" s="463"/>
      <c r="R196" s="463"/>
      <c r="S196" s="361"/>
      <c r="T196" s="357"/>
      <c r="U196" s="466"/>
      <c r="V196" s="468"/>
    </row>
    <row r="197" spans="1:22" ht="24.75" thickBot="1">
      <c r="A197" s="461"/>
      <c r="B197" s="464"/>
      <c r="C197" s="362" t="s">
        <v>121</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4"/>
      <c r="R197" s="464"/>
      <c r="S197" s="364"/>
      <c r="T197" s="365"/>
      <c r="U197" s="467"/>
      <c r="V197" s="469"/>
    </row>
    <row r="198" spans="1:22">
      <c r="A198" s="470"/>
      <c r="B198" s="472" t="s">
        <v>211</v>
      </c>
      <c r="C198" s="349" t="s">
        <v>100</v>
      </c>
      <c r="D198" s="355"/>
      <c r="E198" s="355"/>
      <c r="F198" s="355"/>
      <c r="G198" s="355"/>
      <c r="H198" s="355"/>
      <c r="I198" s="355"/>
      <c r="J198" s="355"/>
      <c r="K198" s="355"/>
      <c r="L198" s="355"/>
      <c r="M198" s="351"/>
      <c r="N198" s="351"/>
      <c r="O198" s="351"/>
      <c r="P198" s="351"/>
      <c r="Q198" s="472"/>
      <c r="R198" s="472"/>
      <c r="S198" s="352"/>
      <c r="T198" s="352"/>
      <c r="U198" s="474"/>
      <c r="V198" s="476"/>
    </row>
    <row r="199" spans="1:22">
      <c r="A199" s="471"/>
      <c r="B199" s="463"/>
      <c r="C199" s="354" t="s">
        <v>101</v>
      </c>
      <c r="D199" s="355"/>
      <c r="E199" s="355"/>
      <c r="F199" s="355"/>
      <c r="G199" s="355"/>
      <c r="H199" s="355"/>
      <c r="I199" s="355"/>
      <c r="J199" s="355"/>
      <c r="K199" s="355"/>
      <c r="L199" s="355"/>
      <c r="M199" s="356"/>
      <c r="N199" s="356"/>
      <c r="O199" s="356"/>
      <c r="P199" s="356"/>
      <c r="Q199" s="463"/>
      <c r="R199" s="463"/>
      <c r="S199" s="357"/>
      <c r="T199" s="357"/>
      <c r="U199" s="466"/>
      <c r="V199" s="477"/>
    </row>
    <row r="200" spans="1:22" ht="24.75" thickBot="1">
      <c r="A200" s="471"/>
      <c r="B200" s="473"/>
      <c r="C200" s="354" t="s">
        <v>121</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3"/>
      <c r="R200" s="473"/>
      <c r="S200" s="359"/>
      <c r="T200" s="359"/>
      <c r="U200" s="475"/>
      <c r="V200" s="477"/>
    </row>
    <row r="201" spans="1:22">
      <c r="A201" s="459"/>
      <c r="B201" s="462" t="s">
        <v>111</v>
      </c>
      <c r="C201" s="354" t="s">
        <v>100</v>
      </c>
      <c r="D201" s="350"/>
      <c r="E201" s="350"/>
      <c r="F201" s="350"/>
      <c r="G201" s="350"/>
      <c r="H201" s="350"/>
      <c r="I201" s="350"/>
      <c r="J201" s="350"/>
      <c r="K201" s="350"/>
      <c r="L201" s="350"/>
      <c r="M201" s="356"/>
      <c r="N201" s="356"/>
      <c r="O201" s="356"/>
      <c r="P201" s="356"/>
      <c r="Q201" s="462"/>
      <c r="R201" s="462"/>
      <c r="S201" s="360"/>
      <c r="T201" s="346"/>
      <c r="U201" s="465"/>
      <c r="V201" s="468"/>
    </row>
    <row r="202" spans="1:22">
      <c r="A202" s="460"/>
      <c r="B202" s="463"/>
      <c r="C202" s="354" t="s">
        <v>101</v>
      </c>
      <c r="D202" s="355"/>
      <c r="E202" s="355"/>
      <c r="F202" s="355"/>
      <c r="G202" s="355"/>
      <c r="H202" s="355"/>
      <c r="I202" s="355"/>
      <c r="J202" s="355"/>
      <c r="K202" s="355"/>
      <c r="L202" s="355"/>
      <c r="M202" s="356"/>
      <c r="N202" s="356"/>
      <c r="O202" s="356"/>
      <c r="P202" s="356"/>
      <c r="Q202" s="463"/>
      <c r="R202" s="463"/>
      <c r="S202" s="361"/>
      <c r="T202" s="357"/>
      <c r="U202" s="466"/>
      <c r="V202" s="468"/>
    </row>
    <row r="203" spans="1:22" ht="24.75" thickBot="1">
      <c r="A203" s="461"/>
      <c r="B203" s="464"/>
      <c r="C203" s="362" t="s">
        <v>121</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4"/>
      <c r="R203" s="464"/>
      <c r="S203" s="364"/>
      <c r="T203" s="365"/>
      <c r="U203" s="467"/>
      <c r="V203" s="469"/>
    </row>
    <row r="204" spans="1:22">
      <c r="A204" s="470"/>
      <c r="B204" s="472" t="s">
        <v>211</v>
      </c>
      <c r="C204" s="349" t="s">
        <v>100</v>
      </c>
      <c r="D204" s="355"/>
      <c r="E204" s="355"/>
      <c r="F204" s="355"/>
      <c r="G204" s="355"/>
      <c r="H204" s="355"/>
      <c r="I204" s="355"/>
      <c r="J204" s="355"/>
      <c r="K204" s="355"/>
      <c r="L204" s="355"/>
      <c r="M204" s="351"/>
      <c r="N204" s="351"/>
      <c r="O204" s="351"/>
      <c r="P204" s="351"/>
      <c r="Q204" s="472"/>
      <c r="R204" s="472"/>
      <c r="S204" s="352"/>
      <c r="T204" s="352"/>
      <c r="U204" s="474"/>
      <c r="V204" s="476"/>
    </row>
    <row r="205" spans="1:22">
      <c r="A205" s="471"/>
      <c r="B205" s="463"/>
      <c r="C205" s="354" t="s">
        <v>101</v>
      </c>
      <c r="D205" s="355"/>
      <c r="E205" s="355"/>
      <c r="F205" s="355"/>
      <c r="G205" s="355"/>
      <c r="H205" s="355"/>
      <c r="I205" s="355"/>
      <c r="J205" s="355"/>
      <c r="K205" s="355"/>
      <c r="L205" s="355"/>
      <c r="M205" s="356"/>
      <c r="N205" s="356"/>
      <c r="O205" s="356"/>
      <c r="P205" s="356"/>
      <c r="Q205" s="463"/>
      <c r="R205" s="463"/>
      <c r="S205" s="357"/>
      <c r="T205" s="357"/>
      <c r="U205" s="466"/>
      <c r="V205" s="477"/>
    </row>
    <row r="206" spans="1:22" ht="24.75" thickBot="1">
      <c r="A206" s="471"/>
      <c r="B206" s="473"/>
      <c r="C206" s="354" t="s">
        <v>121</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3"/>
      <c r="R206" s="473"/>
      <c r="S206" s="359"/>
      <c r="T206" s="359"/>
      <c r="U206" s="475"/>
      <c r="V206" s="477"/>
    </row>
    <row r="207" spans="1:22">
      <c r="A207" s="459"/>
      <c r="B207" s="462" t="s">
        <v>111</v>
      </c>
      <c r="C207" s="354" t="s">
        <v>100</v>
      </c>
      <c r="D207" s="350"/>
      <c r="E207" s="350"/>
      <c r="F207" s="350"/>
      <c r="G207" s="350"/>
      <c r="H207" s="350"/>
      <c r="I207" s="350"/>
      <c r="J207" s="350"/>
      <c r="K207" s="350"/>
      <c r="L207" s="350"/>
      <c r="M207" s="356"/>
      <c r="N207" s="356"/>
      <c r="O207" s="356"/>
      <c r="P207" s="356"/>
      <c r="Q207" s="462"/>
      <c r="R207" s="462"/>
      <c r="S207" s="360"/>
      <c r="T207" s="346"/>
      <c r="U207" s="465"/>
      <c r="V207" s="468"/>
    </row>
    <row r="208" spans="1:22">
      <c r="A208" s="460"/>
      <c r="B208" s="463"/>
      <c r="C208" s="354" t="s">
        <v>101</v>
      </c>
      <c r="D208" s="355"/>
      <c r="E208" s="355"/>
      <c r="F208" s="355"/>
      <c r="G208" s="355"/>
      <c r="H208" s="355"/>
      <c r="I208" s="355"/>
      <c r="J208" s="355"/>
      <c r="K208" s="355"/>
      <c r="L208" s="355"/>
      <c r="M208" s="356"/>
      <c r="N208" s="356"/>
      <c r="O208" s="356"/>
      <c r="P208" s="356"/>
      <c r="Q208" s="463"/>
      <c r="R208" s="463"/>
      <c r="S208" s="361"/>
      <c r="T208" s="357"/>
      <c r="U208" s="466"/>
      <c r="V208" s="468"/>
    </row>
    <row r="209" spans="1:22" ht="24.75" thickBot="1">
      <c r="A209" s="461"/>
      <c r="B209" s="464"/>
      <c r="C209" s="362" t="s">
        <v>121</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4"/>
      <c r="R209" s="464"/>
      <c r="S209" s="364"/>
      <c r="T209" s="365"/>
      <c r="U209" s="467"/>
      <c r="V209" s="469"/>
    </row>
    <row r="210" spans="1:22">
      <c r="A210" s="470"/>
      <c r="B210" s="472" t="s">
        <v>211</v>
      </c>
      <c r="C210" s="349" t="s">
        <v>100</v>
      </c>
      <c r="D210" s="355"/>
      <c r="E210" s="355"/>
      <c r="F210" s="355"/>
      <c r="G210" s="355"/>
      <c r="H210" s="355"/>
      <c r="I210" s="355"/>
      <c r="J210" s="355"/>
      <c r="K210" s="355"/>
      <c r="L210" s="355"/>
      <c r="M210" s="351"/>
      <c r="N210" s="351"/>
      <c r="O210" s="351"/>
      <c r="P210" s="351"/>
      <c r="Q210" s="472"/>
      <c r="R210" s="472"/>
      <c r="S210" s="352"/>
      <c r="T210" s="352"/>
      <c r="U210" s="474"/>
      <c r="V210" s="476"/>
    </row>
    <row r="211" spans="1:22">
      <c r="A211" s="471"/>
      <c r="B211" s="463"/>
      <c r="C211" s="354" t="s">
        <v>101</v>
      </c>
      <c r="D211" s="355"/>
      <c r="E211" s="355"/>
      <c r="F211" s="355"/>
      <c r="G211" s="355"/>
      <c r="H211" s="355"/>
      <c r="I211" s="355"/>
      <c r="J211" s="355"/>
      <c r="K211" s="355"/>
      <c r="L211" s="355"/>
      <c r="M211" s="356"/>
      <c r="N211" s="356"/>
      <c r="O211" s="356"/>
      <c r="P211" s="356"/>
      <c r="Q211" s="463"/>
      <c r="R211" s="463"/>
      <c r="S211" s="357"/>
      <c r="T211" s="357"/>
      <c r="U211" s="466"/>
      <c r="V211" s="477"/>
    </row>
    <row r="212" spans="1:22" ht="24.75" thickBot="1">
      <c r="A212" s="471"/>
      <c r="B212" s="473"/>
      <c r="C212" s="354" t="s">
        <v>121</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3"/>
      <c r="R212" s="473"/>
      <c r="S212" s="359"/>
      <c r="T212" s="359"/>
      <c r="U212" s="475"/>
      <c r="V212" s="477"/>
    </row>
    <row r="213" spans="1:22">
      <c r="A213" s="459"/>
      <c r="B213" s="462" t="s">
        <v>111</v>
      </c>
      <c r="C213" s="354" t="s">
        <v>100</v>
      </c>
      <c r="D213" s="350"/>
      <c r="E213" s="350"/>
      <c r="F213" s="350"/>
      <c r="G213" s="350"/>
      <c r="H213" s="350"/>
      <c r="I213" s="350"/>
      <c r="J213" s="350"/>
      <c r="K213" s="350"/>
      <c r="L213" s="350"/>
      <c r="M213" s="356"/>
      <c r="N213" s="356"/>
      <c r="O213" s="356"/>
      <c r="P213" s="356"/>
      <c r="Q213" s="462"/>
      <c r="R213" s="462"/>
      <c r="S213" s="360"/>
      <c r="T213" s="346"/>
      <c r="U213" s="465"/>
      <c r="V213" s="468"/>
    </row>
    <row r="214" spans="1:22">
      <c r="A214" s="460"/>
      <c r="B214" s="463"/>
      <c r="C214" s="354" t="s">
        <v>101</v>
      </c>
      <c r="D214" s="355"/>
      <c r="E214" s="355"/>
      <c r="F214" s="355"/>
      <c r="G214" s="355"/>
      <c r="H214" s="355"/>
      <c r="I214" s="355"/>
      <c r="J214" s="355"/>
      <c r="K214" s="355"/>
      <c r="L214" s="355"/>
      <c r="M214" s="356"/>
      <c r="N214" s="356"/>
      <c r="O214" s="356"/>
      <c r="P214" s="356"/>
      <c r="Q214" s="463"/>
      <c r="R214" s="463"/>
      <c r="S214" s="361"/>
      <c r="T214" s="357"/>
      <c r="U214" s="466"/>
      <c r="V214" s="468"/>
    </row>
    <row r="215" spans="1:22" ht="24.75" thickBot="1">
      <c r="A215" s="461"/>
      <c r="B215" s="464"/>
      <c r="C215" s="362" t="s">
        <v>121</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4"/>
      <c r="R215" s="464"/>
      <c r="S215" s="364"/>
      <c r="T215" s="365"/>
      <c r="U215" s="467"/>
      <c r="V215" s="469"/>
    </row>
    <row r="216" spans="1:22">
      <c r="A216" s="470"/>
      <c r="B216" s="472" t="s">
        <v>211</v>
      </c>
      <c r="C216" s="349" t="s">
        <v>100</v>
      </c>
      <c r="D216" s="355"/>
      <c r="E216" s="355"/>
      <c r="F216" s="355"/>
      <c r="G216" s="355"/>
      <c r="H216" s="355"/>
      <c r="I216" s="355"/>
      <c r="J216" s="355"/>
      <c r="K216" s="355"/>
      <c r="L216" s="355"/>
      <c r="M216" s="351"/>
      <c r="N216" s="351"/>
      <c r="O216" s="351"/>
      <c r="P216" s="351"/>
      <c r="Q216" s="472"/>
      <c r="R216" s="472"/>
      <c r="S216" s="352"/>
      <c r="T216" s="352"/>
      <c r="U216" s="474"/>
      <c r="V216" s="476"/>
    </row>
    <row r="217" spans="1:22">
      <c r="A217" s="471"/>
      <c r="B217" s="463"/>
      <c r="C217" s="354" t="s">
        <v>101</v>
      </c>
      <c r="D217" s="355"/>
      <c r="E217" s="355"/>
      <c r="F217" s="355"/>
      <c r="G217" s="355"/>
      <c r="H217" s="355"/>
      <c r="I217" s="355"/>
      <c r="J217" s="355"/>
      <c r="K217" s="355"/>
      <c r="L217" s="355"/>
      <c r="M217" s="356"/>
      <c r="N217" s="356"/>
      <c r="O217" s="356"/>
      <c r="P217" s="356"/>
      <c r="Q217" s="463"/>
      <c r="R217" s="463"/>
      <c r="S217" s="357"/>
      <c r="T217" s="357"/>
      <c r="U217" s="466"/>
      <c r="V217" s="477"/>
    </row>
    <row r="218" spans="1:22" ht="24.75" thickBot="1">
      <c r="A218" s="471"/>
      <c r="B218" s="473"/>
      <c r="C218" s="354" t="s">
        <v>121</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3"/>
      <c r="R218" s="473"/>
      <c r="S218" s="359"/>
      <c r="T218" s="359"/>
      <c r="U218" s="475"/>
      <c r="V218" s="477"/>
    </row>
    <row r="219" spans="1:22">
      <c r="A219" s="459"/>
      <c r="B219" s="462" t="s">
        <v>111</v>
      </c>
      <c r="C219" s="354" t="s">
        <v>100</v>
      </c>
      <c r="D219" s="350"/>
      <c r="E219" s="350"/>
      <c r="F219" s="350"/>
      <c r="G219" s="350"/>
      <c r="H219" s="350"/>
      <c r="I219" s="350"/>
      <c r="J219" s="350"/>
      <c r="K219" s="350"/>
      <c r="L219" s="350"/>
      <c r="M219" s="356"/>
      <c r="N219" s="356"/>
      <c r="O219" s="356"/>
      <c r="P219" s="356"/>
      <c r="Q219" s="462"/>
      <c r="R219" s="462"/>
      <c r="S219" s="360"/>
      <c r="T219" s="346"/>
      <c r="U219" s="465"/>
      <c r="V219" s="468"/>
    </row>
    <row r="220" spans="1:22">
      <c r="A220" s="460"/>
      <c r="B220" s="463"/>
      <c r="C220" s="354" t="s">
        <v>101</v>
      </c>
      <c r="D220" s="355"/>
      <c r="E220" s="355"/>
      <c r="F220" s="355"/>
      <c r="G220" s="355"/>
      <c r="H220" s="355"/>
      <c r="I220" s="355"/>
      <c r="J220" s="355"/>
      <c r="K220" s="355"/>
      <c r="L220" s="355"/>
      <c r="M220" s="356"/>
      <c r="N220" s="356"/>
      <c r="O220" s="356"/>
      <c r="P220" s="356"/>
      <c r="Q220" s="463"/>
      <c r="R220" s="463"/>
      <c r="S220" s="361"/>
      <c r="T220" s="357"/>
      <c r="U220" s="466"/>
      <c r="V220" s="468"/>
    </row>
    <row r="221" spans="1:22" ht="24.75" thickBot="1">
      <c r="A221" s="461"/>
      <c r="B221" s="464"/>
      <c r="C221" s="362" t="s">
        <v>121</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4"/>
      <c r="R221" s="464"/>
      <c r="S221" s="364"/>
      <c r="T221" s="365"/>
      <c r="U221" s="467"/>
      <c r="V221" s="469"/>
    </row>
    <row r="222" spans="1:22">
      <c r="A222" s="470"/>
      <c r="B222" s="472" t="s">
        <v>211</v>
      </c>
      <c r="C222" s="349" t="s">
        <v>100</v>
      </c>
      <c r="D222" s="355"/>
      <c r="E222" s="355"/>
      <c r="F222" s="355"/>
      <c r="G222" s="355"/>
      <c r="H222" s="355"/>
      <c r="I222" s="355"/>
      <c r="J222" s="355"/>
      <c r="K222" s="355"/>
      <c r="L222" s="355"/>
      <c r="M222" s="351"/>
      <c r="N222" s="351"/>
      <c r="O222" s="351"/>
      <c r="P222" s="351"/>
      <c r="Q222" s="472"/>
      <c r="R222" s="472"/>
      <c r="S222" s="352"/>
      <c r="T222" s="352"/>
      <c r="U222" s="474"/>
      <c r="V222" s="476"/>
    </row>
    <row r="223" spans="1:22">
      <c r="A223" s="471"/>
      <c r="B223" s="463"/>
      <c r="C223" s="354" t="s">
        <v>101</v>
      </c>
      <c r="D223" s="355"/>
      <c r="E223" s="355"/>
      <c r="F223" s="355"/>
      <c r="G223" s="355"/>
      <c r="H223" s="355"/>
      <c r="I223" s="355"/>
      <c r="J223" s="355"/>
      <c r="K223" s="355"/>
      <c r="L223" s="355"/>
      <c r="M223" s="356"/>
      <c r="N223" s="356"/>
      <c r="O223" s="356"/>
      <c r="P223" s="356"/>
      <c r="Q223" s="463"/>
      <c r="R223" s="463"/>
      <c r="S223" s="357"/>
      <c r="T223" s="357"/>
      <c r="U223" s="466"/>
      <c r="V223" s="477"/>
    </row>
    <row r="224" spans="1:22" ht="24.75" thickBot="1">
      <c r="A224" s="471"/>
      <c r="B224" s="473"/>
      <c r="C224" s="354" t="s">
        <v>121</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3"/>
      <c r="R224" s="473"/>
      <c r="S224" s="359"/>
      <c r="T224" s="359"/>
      <c r="U224" s="475"/>
      <c r="V224" s="477"/>
    </row>
    <row r="225" spans="1:22">
      <c r="A225" s="459"/>
      <c r="B225" s="462" t="s">
        <v>111</v>
      </c>
      <c r="C225" s="354" t="s">
        <v>100</v>
      </c>
      <c r="D225" s="350"/>
      <c r="E225" s="350"/>
      <c r="F225" s="350"/>
      <c r="G225" s="350"/>
      <c r="H225" s="350"/>
      <c r="I225" s="350"/>
      <c r="J225" s="350"/>
      <c r="K225" s="350"/>
      <c r="L225" s="350"/>
      <c r="M225" s="356"/>
      <c r="N225" s="356"/>
      <c r="O225" s="356"/>
      <c r="P225" s="356"/>
      <c r="Q225" s="462"/>
      <c r="R225" s="462"/>
      <c r="S225" s="360"/>
      <c r="T225" s="346"/>
      <c r="U225" s="465"/>
      <c r="V225" s="468"/>
    </row>
    <row r="226" spans="1:22">
      <c r="A226" s="460"/>
      <c r="B226" s="463"/>
      <c r="C226" s="354" t="s">
        <v>101</v>
      </c>
      <c r="D226" s="355"/>
      <c r="E226" s="355"/>
      <c r="F226" s="355"/>
      <c r="G226" s="355"/>
      <c r="H226" s="355"/>
      <c r="I226" s="355"/>
      <c r="J226" s="355"/>
      <c r="K226" s="355"/>
      <c r="L226" s="355"/>
      <c r="M226" s="356"/>
      <c r="N226" s="356"/>
      <c r="O226" s="356"/>
      <c r="P226" s="356"/>
      <c r="Q226" s="463"/>
      <c r="R226" s="463"/>
      <c r="S226" s="361"/>
      <c r="T226" s="357"/>
      <c r="U226" s="466"/>
      <c r="V226" s="468"/>
    </row>
    <row r="227" spans="1:22" ht="24.75" thickBot="1">
      <c r="A227" s="461"/>
      <c r="B227" s="464"/>
      <c r="C227" s="362" t="s">
        <v>121</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4"/>
      <c r="R227" s="464"/>
      <c r="S227" s="364"/>
      <c r="T227" s="365"/>
      <c r="U227" s="467"/>
      <c r="V227" s="469"/>
    </row>
    <row r="228" spans="1:22">
      <c r="A228" s="470"/>
      <c r="B228" s="472" t="s">
        <v>211</v>
      </c>
      <c r="C228" s="349" t="s">
        <v>100</v>
      </c>
      <c r="D228" s="355"/>
      <c r="E228" s="355"/>
      <c r="F228" s="355"/>
      <c r="G228" s="355"/>
      <c r="H228" s="355"/>
      <c r="I228" s="355"/>
      <c r="J228" s="355"/>
      <c r="K228" s="355"/>
      <c r="L228" s="355"/>
      <c r="M228" s="351"/>
      <c r="N228" s="351"/>
      <c r="O228" s="351"/>
      <c r="P228" s="351"/>
      <c r="Q228" s="472"/>
      <c r="R228" s="472"/>
      <c r="S228" s="352"/>
      <c r="T228" s="352"/>
      <c r="U228" s="474"/>
      <c r="V228" s="476"/>
    </row>
    <row r="229" spans="1:22">
      <c r="A229" s="471"/>
      <c r="B229" s="463"/>
      <c r="C229" s="354" t="s">
        <v>101</v>
      </c>
      <c r="D229" s="355"/>
      <c r="E229" s="355"/>
      <c r="F229" s="355"/>
      <c r="G229" s="355"/>
      <c r="H229" s="355"/>
      <c r="I229" s="355"/>
      <c r="J229" s="355"/>
      <c r="K229" s="355"/>
      <c r="L229" s="355"/>
      <c r="M229" s="356"/>
      <c r="N229" s="356"/>
      <c r="O229" s="356"/>
      <c r="P229" s="356"/>
      <c r="Q229" s="463"/>
      <c r="R229" s="463"/>
      <c r="S229" s="357"/>
      <c r="T229" s="357"/>
      <c r="U229" s="466"/>
      <c r="V229" s="477"/>
    </row>
    <row r="230" spans="1:22" ht="24.75" thickBot="1">
      <c r="A230" s="471"/>
      <c r="B230" s="473"/>
      <c r="C230" s="354" t="s">
        <v>121</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3"/>
      <c r="R230" s="473"/>
      <c r="S230" s="359"/>
      <c r="T230" s="359"/>
      <c r="U230" s="475"/>
      <c r="V230" s="477"/>
    </row>
    <row r="231" spans="1:22">
      <c r="A231" s="459"/>
      <c r="B231" s="462" t="s">
        <v>111</v>
      </c>
      <c r="C231" s="354" t="s">
        <v>100</v>
      </c>
      <c r="D231" s="350"/>
      <c r="E231" s="350"/>
      <c r="F231" s="350"/>
      <c r="G231" s="350"/>
      <c r="H231" s="350"/>
      <c r="I231" s="350"/>
      <c r="J231" s="350"/>
      <c r="K231" s="350"/>
      <c r="L231" s="350"/>
      <c r="M231" s="356"/>
      <c r="N231" s="356"/>
      <c r="O231" s="356"/>
      <c r="P231" s="356"/>
      <c r="Q231" s="462"/>
      <c r="R231" s="462"/>
      <c r="S231" s="360"/>
      <c r="T231" s="346"/>
      <c r="U231" s="465"/>
      <c r="V231" s="468"/>
    </row>
    <row r="232" spans="1:22">
      <c r="A232" s="460"/>
      <c r="B232" s="463"/>
      <c r="C232" s="354" t="s">
        <v>101</v>
      </c>
      <c r="D232" s="355"/>
      <c r="E232" s="355"/>
      <c r="F232" s="355"/>
      <c r="G232" s="355"/>
      <c r="H232" s="355"/>
      <c r="I232" s="355"/>
      <c r="J232" s="355"/>
      <c r="K232" s="355"/>
      <c r="L232" s="355"/>
      <c r="M232" s="356"/>
      <c r="N232" s="356"/>
      <c r="O232" s="356"/>
      <c r="P232" s="356"/>
      <c r="Q232" s="463"/>
      <c r="R232" s="463"/>
      <c r="S232" s="361"/>
      <c r="T232" s="357"/>
      <c r="U232" s="466"/>
      <c r="V232" s="468"/>
    </row>
    <row r="233" spans="1:22" ht="24.75" thickBot="1">
      <c r="A233" s="461"/>
      <c r="B233" s="464"/>
      <c r="C233" s="362" t="s">
        <v>121</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4"/>
      <c r="R233" s="464"/>
      <c r="S233" s="364"/>
      <c r="T233" s="365"/>
      <c r="U233" s="467"/>
      <c r="V233" s="469"/>
    </row>
    <row r="234" spans="1:22">
      <c r="A234" s="470"/>
      <c r="B234" s="472" t="s">
        <v>211</v>
      </c>
      <c r="C234" s="349" t="s">
        <v>100</v>
      </c>
      <c r="D234" s="355"/>
      <c r="E234" s="355"/>
      <c r="F234" s="355"/>
      <c r="G234" s="355"/>
      <c r="H234" s="355"/>
      <c r="I234" s="355"/>
      <c r="J234" s="355"/>
      <c r="K234" s="355"/>
      <c r="L234" s="355"/>
      <c r="M234" s="351"/>
      <c r="N234" s="351"/>
      <c r="O234" s="351"/>
      <c r="P234" s="351"/>
      <c r="Q234" s="472"/>
      <c r="R234" s="472"/>
      <c r="S234" s="352"/>
      <c r="T234" s="352"/>
      <c r="U234" s="474"/>
      <c r="V234" s="476"/>
    </row>
    <row r="235" spans="1:22">
      <c r="A235" s="471"/>
      <c r="B235" s="463"/>
      <c r="C235" s="354" t="s">
        <v>101</v>
      </c>
      <c r="D235" s="355"/>
      <c r="E235" s="355"/>
      <c r="F235" s="355"/>
      <c r="G235" s="355"/>
      <c r="H235" s="355"/>
      <c r="I235" s="355"/>
      <c r="J235" s="355"/>
      <c r="K235" s="355"/>
      <c r="L235" s="355"/>
      <c r="M235" s="356"/>
      <c r="N235" s="356"/>
      <c r="O235" s="356"/>
      <c r="P235" s="356"/>
      <c r="Q235" s="463"/>
      <c r="R235" s="463"/>
      <c r="S235" s="357"/>
      <c r="T235" s="357"/>
      <c r="U235" s="466"/>
      <c r="V235" s="477"/>
    </row>
    <row r="236" spans="1:22" ht="24.75" thickBot="1">
      <c r="A236" s="471"/>
      <c r="B236" s="473"/>
      <c r="C236" s="354" t="s">
        <v>121</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3"/>
      <c r="R236" s="473"/>
      <c r="S236" s="359"/>
      <c r="T236" s="359"/>
      <c r="U236" s="475"/>
      <c r="V236" s="477"/>
    </row>
    <row r="237" spans="1:22">
      <c r="A237" s="459"/>
      <c r="B237" s="462" t="s">
        <v>111</v>
      </c>
      <c r="C237" s="354" t="s">
        <v>100</v>
      </c>
      <c r="D237" s="350"/>
      <c r="E237" s="350"/>
      <c r="F237" s="350"/>
      <c r="G237" s="350"/>
      <c r="H237" s="350"/>
      <c r="I237" s="350"/>
      <c r="J237" s="350"/>
      <c r="K237" s="350"/>
      <c r="L237" s="350"/>
      <c r="M237" s="356"/>
      <c r="N237" s="356"/>
      <c r="O237" s="356"/>
      <c r="P237" s="356"/>
      <c r="Q237" s="462"/>
      <c r="R237" s="462"/>
      <c r="S237" s="360"/>
      <c r="T237" s="346"/>
      <c r="U237" s="465"/>
      <c r="V237" s="468"/>
    </row>
    <row r="238" spans="1:22">
      <c r="A238" s="460"/>
      <c r="B238" s="463"/>
      <c r="C238" s="354" t="s">
        <v>101</v>
      </c>
      <c r="D238" s="355"/>
      <c r="E238" s="355"/>
      <c r="F238" s="355"/>
      <c r="G238" s="355"/>
      <c r="H238" s="355"/>
      <c r="I238" s="355"/>
      <c r="J238" s="355"/>
      <c r="K238" s="355"/>
      <c r="L238" s="355"/>
      <c r="M238" s="356"/>
      <c r="N238" s="356"/>
      <c r="O238" s="356"/>
      <c r="P238" s="356"/>
      <c r="Q238" s="463"/>
      <c r="R238" s="463"/>
      <c r="S238" s="361"/>
      <c r="T238" s="357"/>
      <c r="U238" s="466"/>
      <c r="V238" s="468"/>
    </row>
    <row r="239" spans="1:22" ht="24.75" thickBot="1">
      <c r="A239" s="461"/>
      <c r="B239" s="464"/>
      <c r="C239" s="362" t="s">
        <v>121</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4"/>
      <c r="R239" s="464"/>
      <c r="S239" s="364"/>
      <c r="T239" s="365"/>
      <c r="U239" s="467"/>
      <c r="V239" s="469"/>
    </row>
    <row r="240" spans="1:22">
      <c r="A240" s="470"/>
      <c r="B240" s="472" t="s">
        <v>211</v>
      </c>
      <c r="C240" s="349" t="s">
        <v>100</v>
      </c>
      <c r="D240" s="355"/>
      <c r="E240" s="355"/>
      <c r="F240" s="355"/>
      <c r="G240" s="355"/>
      <c r="H240" s="355"/>
      <c r="I240" s="355"/>
      <c r="J240" s="355"/>
      <c r="K240" s="355"/>
      <c r="L240" s="355"/>
      <c r="M240" s="351"/>
      <c r="N240" s="351"/>
      <c r="O240" s="351"/>
      <c r="P240" s="351"/>
      <c r="Q240" s="472" t="str">
        <f t="shared" ref="Q240" si="143">IF((L232=""),"",MAX(D233:L233))</f>
        <v/>
      </c>
      <c r="R240" s="472" t="str">
        <f t="shared" ref="R240" si="144">IF(L232="","",MIN(D233:L233))</f>
        <v/>
      </c>
      <c r="S240" s="352" t="str">
        <f t="shared" ref="S240" si="145">IF((L233=""),"",AVERAGE(D233:L233))</f>
        <v/>
      </c>
      <c r="T240" s="352" t="str">
        <f>IF((L232=""),"",((Q240-R240)/(Q240+R240))*100)</f>
        <v/>
      </c>
      <c r="U240" s="474" t="str">
        <f>IF(L232="","",(IF(T240&lt;7,IF(S240&gt;2000,IF(S240&lt;3000,"Pass","Fail"),"Fail"),"Fail")))</f>
        <v/>
      </c>
      <c r="V240" s="476"/>
    </row>
    <row r="241" spans="1:22">
      <c r="A241" s="471"/>
      <c r="B241" s="463"/>
      <c r="C241" s="354" t="s">
        <v>101</v>
      </c>
      <c r="D241" s="355"/>
      <c r="E241" s="355"/>
      <c r="F241" s="355"/>
      <c r="G241" s="355"/>
      <c r="H241" s="355"/>
      <c r="I241" s="355"/>
      <c r="J241" s="355"/>
      <c r="K241" s="355"/>
      <c r="L241" s="355"/>
      <c r="M241" s="356"/>
      <c r="N241" s="356"/>
      <c r="O241" s="356"/>
      <c r="P241" s="356"/>
      <c r="Q241" s="463"/>
      <c r="R241" s="463"/>
      <c r="S241" s="357"/>
      <c r="T241" s="357"/>
      <c r="U241" s="466"/>
      <c r="V241" s="477"/>
    </row>
    <row r="242" spans="1:22" ht="24.75" thickBot="1">
      <c r="A242" s="471"/>
      <c r="B242" s="473"/>
      <c r="C242" s="354" t="s">
        <v>121</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3"/>
      <c r="R242" s="473"/>
      <c r="S242" s="359"/>
      <c r="T242" s="359"/>
      <c r="U242" s="475"/>
      <c r="V242" s="477"/>
    </row>
    <row r="243" spans="1:22">
      <c r="A243" s="459"/>
      <c r="B243" s="462" t="s">
        <v>111</v>
      </c>
      <c r="C243" s="354" t="s">
        <v>100</v>
      </c>
      <c r="D243" s="350"/>
      <c r="E243" s="350"/>
      <c r="F243" s="350"/>
      <c r="G243" s="350"/>
      <c r="H243" s="350"/>
      <c r="I243" s="350"/>
      <c r="J243" s="350"/>
      <c r="K243" s="350"/>
      <c r="L243" s="350"/>
      <c r="M243" s="356"/>
      <c r="N243" s="356"/>
      <c r="O243" s="356"/>
      <c r="P243" s="356"/>
      <c r="Q243" s="462" t="str">
        <f t="shared" ref="Q243" si="147">IF((L235=""),"",MAX(D236:L236))</f>
        <v/>
      </c>
      <c r="R243" s="462" t="str">
        <f t="shared" ref="R243" si="148">IF(L235="","",MIN(D236:L236))</f>
        <v/>
      </c>
      <c r="S243" s="360" t="str">
        <f t="shared" ref="S243" si="149">IF((L236=""),"",AVERAGE(D236:L236))</f>
        <v/>
      </c>
      <c r="T243" s="346" t="str">
        <f>IF((L235=""),"",((Q243-R243)/(Q243+R243))*100)</f>
        <v/>
      </c>
      <c r="U243" s="465" t="str">
        <f>IF(L235="","",(IF(T243&lt;7,IF(S243&gt;2800,IF(S243&lt;4500,"Pass","Fail"),"Fail"),"Fail")))</f>
        <v/>
      </c>
      <c r="V243" s="468"/>
    </row>
    <row r="244" spans="1:22">
      <c r="A244" s="460"/>
      <c r="B244" s="463"/>
      <c r="C244" s="354" t="s">
        <v>101</v>
      </c>
      <c r="D244" s="355"/>
      <c r="E244" s="355"/>
      <c r="F244" s="355"/>
      <c r="G244" s="355"/>
      <c r="H244" s="355"/>
      <c r="I244" s="355"/>
      <c r="J244" s="355"/>
      <c r="K244" s="355"/>
      <c r="L244" s="355"/>
      <c r="M244" s="356"/>
      <c r="N244" s="356"/>
      <c r="O244" s="356"/>
      <c r="P244" s="356"/>
      <c r="Q244" s="463"/>
      <c r="R244" s="463"/>
      <c r="S244" s="361"/>
      <c r="T244" s="357"/>
      <c r="U244" s="466"/>
      <c r="V244" s="468"/>
    </row>
    <row r="245" spans="1:22" ht="24.75" thickBot="1">
      <c r="A245" s="461"/>
      <c r="B245" s="464"/>
      <c r="C245" s="362" t="s">
        <v>121</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4"/>
      <c r="R245" s="464"/>
      <c r="S245" s="364"/>
      <c r="T245" s="365"/>
      <c r="U245" s="467"/>
      <c r="V245" s="469"/>
    </row>
    <row r="246" spans="1:22">
      <c r="A246" s="470"/>
      <c r="B246" s="472" t="s">
        <v>211</v>
      </c>
      <c r="C246" s="349" t="s">
        <v>100</v>
      </c>
      <c r="D246" s="355"/>
      <c r="E246" s="355"/>
      <c r="F246" s="355"/>
      <c r="G246" s="355"/>
      <c r="H246" s="355"/>
      <c r="I246" s="355"/>
      <c r="J246" s="355"/>
      <c r="K246" s="355"/>
      <c r="L246" s="355"/>
      <c r="M246" s="351"/>
      <c r="N246" s="351"/>
      <c r="O246" s="351"/>
      <c r="P246" s="351"/>
      <c r="Q246" s="472" t="str">
        <f t="shared" ref="Q246" si="151">IF((L238=""),"",MAX(D239:L239))</f>
        <v/>
      </c>
      <c r="R246" s="472" t="str">
        <f t="shared" ref="R246" si="152">IF(L238="","",MIN(D239:L239))</f>
        <v/>
      </c>
      <c r="S246" s="352" t="str">
        <f t="shared" ref="S246" si="153">IF((L239=""),"",AVERAGE(D239:L239))</f>
        <v/>
      </c>
      <c r="T246" s="352" t="str">
        <f>IF((L238=""),"",((Q246-R246)/(Q246+R246))*100)</f>
        <v/>
      </c>
      <c r="U246" s="474" t="str">
        <f>IF(L238="","",(IF(T246&lt;7,IF(S246&gt;2000,IF(S246&lt;3000,"Pass","Fail"),"Fail"),"Fail")))</f>
        <v/>
      </c>
      <c r="V246" s="476"/>
    </row>
    <row r="247" spans="1:22">
      <c r="A247" s="471"/>
      <c r="B247" s="463"/>
      <c r="C247" s="354" t="s">
        <v>101</v>
      </c>
      <c r="D247" s="355"/>
      <c r="E247" s="355"/>
      <c r="F247" s="355"/>
      <c r="G247" s="355"/>
      <c r="H247" s="355"/>
      <c r="I247" s="355"/>
      <c r="J247" s="355"/>
      <c r="K247" s="355"/>
      <c r="L247" s="355"/>
      <c r="M247" s="356"/>
      <c r="N247" s="356"/>
      <c r="O247" s="356"/>
      <c r="P247" s="356"/>
      <c r="Q247" s="463"/>
      <c r="R247" s="463"/>
      <c r="S247" s="357"/>
      <c r="T247" s="357"/>
      <c r="U247" s="466"/>
      <c r="V247" s="477"/>
    </row>
    <row r="248" spans="1:22" ht="24.75" thickBot="1">
      <c r="A248" s="471"/>
      <c r="B248" s="473"/>
      <c r="C248" s="354" t="s">
        <v>121</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3"/>
      <c r="R248" s="473"/>
      <c r="S248" s="359"/>
      <c r="T248" s="359"/>
      <c r="U248" s="475"/>
      <c r="V248" s="477"/>
    </row>
    <row r="249" spans="1:22">
      <c r="A249" s="459"/>
      <c r="B249" s="462" t="s">
        <v>111</v>
      </c>
      <c r="C249" s="354" t="s">
        <v>100</v>
      </c>
      <c r="D249" s="350"/>
      <c r="E249" s="350"/>
      <c r="F249" s="350"/>
      <c r="G249" s="350"/>
      <c r="H249" s="350"/>
      <c r="I249" s="350"/>
      <c r="J249" s="350"/>
      <c r="K249" s="350"/>
      <c r="L249" s="350"/>
      <c r="M249" s="356"/>
      <c r="N249" s="356"/>
      <c r="O249" s="356"/>
      <c r="P249" s="356"/>
      <c r="Q249" s="462" t="str">
        <f t="shared" ref="Q249" si="155">IF((L241=""),"",MAX(D242:L242))</f>
        <v/>
      </c>
      <c r="R249" s="462" t="str">
        <f t="shared" ref="R249" si="156">IF(L241="","",MIN(D242:L242))</f>
        <v/>
      </c>
      <c r="S249" s="360" t="str">
        <f t="shared" ref="S249" si="157">IF((L242=""),"",AVERAGE(D242:L242))</f>
        <v/>
      </c>
      <c r="T249" s="346" t="str">
        <f>IF((L241=""),"",((Q249-R249)/(Q249+R249))*100)</f>
        <v/>
      </c>
      <c r="U249" s="465" t="str">
        <f>IF(L241="","",(IF(T249&lt;7,IF(S249&gt;2800,IF(S249&lt;4500,"Pass","Fail"),"Fail"),"Fail")))</f>
        <v/>
      </c>
      <c r="V249" s="468"/>
    </row>
    <row r="250" spans="1:22">
      <c r="A250" s="460"/>
      <c r="B250" s="463"/>
      <c r="C250" s="354" t="s">
        <v>101</v>
      </c>
      <c r="D250" s="355"/>
      <c r="E250" s="355"/>
      <c r="F250" s="355"/>
      <c r="G250" s="355"/>
      <c r="H250" s="355"/>
      <c r="I250" s="355"/>
      <c r="J250" s="355"/>
      <c r="K250" s="355"/>
      <c r="L250" s="355"/>
      <c r="M250" s="356"/>
      <c r="N250" s="356"/>
      <c r="O250" s="356"/>
      <c r="P250" s="356"/>
      <c r="Q250" s="463"/>
      <c r="R250" s="463"/>
      <c r="S250" s="361"/>
      <c r="T250" s="357"/>
      <c r="U250" s="466"/>
      <c r="V250" s="468"/>
    </row>
    <row r="251" spans="1:22" ht="24.75" thickBot="1">
      <c r="A251" s="461"/>
      <c r="B251" s="464"/>
      <c r="C251" s="362" t="s">
        <v>121</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4"/>
      <c r="R251" s="464"/>
      <c r="S251" s="364"/>
      <c r="T251" s="365"/>
      <c r="U251" s="467"/>
      <c r="V251" s="469"/>
    </row>
    <row r="252" spans="1:22">
      <c r="A252" s="470"/>
      <c r="B252" s="472" t="s">
        <v>211</v>
      </c>
      <c r="C252" s="349" t="s">
        <v>100</v>
      </c>
      <c r="D252" s="355"/>
      <c r="E252" s="355"/>
      <c r="F252" s="355"/>
      <c r="G252" s="355"/>
      <c r="H252" s="355"/>
      <c r="I252" s="355"/>
      <c r="J252" s="355"/>
      <c r="K252" s="355"/>
      <c r="L252" s="355"/>
      <c r="M252" s="351"/>
      <c r="N252" s="351"/>
      <c r="O252" s="351"/>
      <c r="P252" s="351"/>
      <c r="Q252" s="472" t="str">
        <f t="shared" ref="Q252" si="159">IF((L244=""),"",MAX(D245:L245))</f>
        <v/>
      </c>
      <c r="R252" s="472" t="str">
        <f t="shared" ref="R252" si="160">IF(L244="","",MIN(D245:L245))</f>
        <v/>
      </c>
      <c r="S252" s="352" t="str">
        <f t="shared" ref="S252" si="161">IF((L245=""),"",AVERAGE(D245:L245))</f>
        <v/>
      </c>
      <c r="T252" s="352" t="str">
        <f>IF((L244=""),"",((Q252-R252)/(Q252+R252))*100)</f>
        <v/>
      </c>
      <c r="U252" s="474" t="str">
        <f>IF(L244="","",(IF(T252&lt;7,IF(S252&gt;2000,IF(S252&lt;3000,"Pass","Fail"),"Fail"),"Fail")))</f>
        <v/>
      </c>
      <c r="V252" s="476"/>
    </row>
    <row r="253" spans="1:22">
      <c r="A253" s="471"/>
      <c r="B253" s="463"/>
      <c r="C253" s="354" t="s">
        <v>101</v>
      </c>
      <c r="D253" s="355"/>
      <c r="E253" s="355"/>
      <c r="F253" s="355"/>
      <c r="G253" s="355"/>
      <c r="H253" s="355"/>
      <c r="I253" s="355"/>
      <c r="J253" s="355"/>
      <c r="K253" s="355"/>
      <c r="L253" s="355"/>
      <c r="M253" s="356"/>
      <c r="N253" s="356"/>
      <c r="O253" s="356"/>
      <c r="P253" s="356"/>
      <c r="Q253" s="463"/>
      <c r="R253" s="463"/>
      <c r="S253" s="357"/>
      <c r="T253" s="357"/>
      <c r="U253" s="466"/>
      <c r="V253" s="477"/>
    </row>
    <row r="254" spans="1:22" ht="24.75" thickBot="1">
      <c r="A254" s="471"/>
      <c r="B254" s="473"/>
      <c r="C254" s="354" t="s">
        <v>121</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3"/>
      <c r="R254" s="473"/>
      <c r="S254" s="359"/>
      <c r="T254" s="359"/>
      <c r="U254" s="475"/>
      <c r="V254" s="477"/>
    </row>
    <row r="255" spans="1:22">
      <c r="A255" s="459"/>
      <c r="B255" s="462" t="s">
        <v>111</v>
      </c>
      <c r="C255" s="354" t="s">
        <v>100</v>
      </c>
      <c r="D255" s="350"/>
      <c r="E255" s="350"/>
      <c r="F255" s="350"/>
      <c r="G255" s="350"/>
      <c r="H255" s="350"/>
      <c r="I255" s="350"/>
      <c r="J255" s="350"/>
      <c r="K255" s="350"/>
      <c r="L255" s="350"/>
      <c r="M255" s="356"/>
      <c r="N255" s="356"/>
      <c r="O255" s="356"/>
      <c r="P255" s="356"/>
      <c r="Q255" s="462" t="str">
        <f t="shared" ref="Q255" si="163">IF((L247=""),"",MAX(D248:L248))</f>
        <v/>
      </c>
      <c r="R255" s="462" t="str">
        <f t="shared" ref="R255" si="164">IF(L247="","",MIN(D248:L248))</f>
        <v/>
      </c>
      <c r="S255" s="360" t="str">
        <f t="shared" ref="S255" si="165">IF((L248=""),"",AVERAGE(D248:L248))</f>
        <v/>
      </c>
      <c r="T255" s="346" t="str">
        <f>IF((L247=""),"",((Q255-R255)/(Q255+R255))*100)</f>
        <v/>
      </c>
      <c r="U255" s="465" t="str">
        <f>IF(L247="","",(IF(T255&lt;7,IF(S255&gt;2800,IF(S255&lt;4500,"Pass","Fail"),"Fail"),"Fail")))</f>
        <v/>
      </c>
      <c r="V255" s="468"/>
    </row>
    <row r="256" spans="1:22">
      <c r="A256" s="460"/>
      <c r="B256" s="463"/>
      <c r="C256" s="354" t="s">
        <v>101</v>
      </c>
      <c r="D256" s="355"/>
      <c r="E256" s="355"/>
      <c r="F256" s="355"/>
      <c r="G256" s="355"/>
      <c r="H256" s="355"/>
      <c r="I256" s="355"/>
      <c r="J256" s="355"/>
      <c r="K256" s="355"/>
      <c r="L256" s="355"/>
      <c r="M256" s="356"/>
      <c r="N256" s="356"/>
      <c r="O256" s="356"/>
      <c r="P256" s="356"/>
      <c r="Q256" s="463"/>
      <c r="R256" s="463"/>
      <c r="S256" s="361"/>
      <c r="T256" s="357"/>
      <c r="U256" s="466"/>
      <c r="V256" s="468"/>
    </row>
    <row r="257" spans="1:22" ht="24.75" thickBot="1">
      <c r="A257" s="461"/>
      <c r="B257" s="464"/>
      <c r="C257" s="362" t="s">
        <v>121</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4"/>
      <c r="R257" s="464"/>
      <c r="S257" s="364"/>
      <c r="T257" s="365"/>
      <c r="U257" s="467"/>
      <c r="V257" s="469"/>
    </row>
    <row r="258" spans="1:22">
      <c r="A258" s="470"/>
      <c r="B258" s="472" t="s">
        <v>211</v>
      </c>
      <c r="C258" s="349" t="s">
        <v>100</v>
      </c>
      <c r="D258" s="355"/>
      <c r="E258" s="355"/>
      <c r="F258" s="355"/>
      <c r="G258" s="355"/>
      <c r="H258" s="355"/>
      <c r="I258" s="355"/>
      <c r="J258" s="355"/>
      <c r="K258" s="355"/>
      <c r="L258" s="355"/>
      <c r="M258" s="351"/>
      <c r="N258" s="351"/>
      <c r="O258" s="351"/>
      <c r="P258" s="351"/>
      <c r="Q258" s="472" t="str">
        <f t="shared" ref="Q258" si="167">IF((L250=""),"",MAX(D251:L251))</f>
        <v/>
      </c>
      <c r="R258" s="472" t="str">
        <f t="shared" ref="R258" si="168">IF(L250="","",MIN(D251:L251))</f>
        <v/>
      </c>
      <c r="S258" s="352" t="str">
        <f t="shared" ref="S258" si="169">IF((L251=""),"",AVERAGE(D251:L251))</f>
        <v/>
      </c>
      <c r="T258" s="352" t="str">
        <f>IF((L250=""),"",((Q258-R258)/(Q258+R258))*100)</f>
        <v/>
      </c>
      <c r="U258" s="474" t="str">
        <f>IF(L250="","",(IF(T258&lt;7,IF(S258&gt;2000,IF(S258&lt;3000,"Pass","Fail"),"Fail"),"Fail")))</f>
        <v/>
      </c>
      <c r="V258" s="476"/>
    </row>
    <row r="259" spans="1:22">
      <c r="A259" s="471"/>
      <c r="B259" s="463"/>
      <c r="C259" s="354" t="s">
        <v>101</v>
      </c>
      <c r="D259" s="355"/>
      <c r="E259" s="355"/>
      <c r="F259" s="355"/>
      <c r="G259" s="355"/>
      <c r="H259" s="355"/>
      <c r="I259" s="355"/>
      <c r="J259" s="355"/>
      <c r="K259" s="355"/>
      <c r="L259" s="355"/>
      <c r="M259" s="356"/>
      <c r="N259" s="356"/>
      <c r="O259" s="356"/>
      <c r="P259" s="356"/>
      <c r="Q259" s="463"/>
      <c r="R259" s="463"/>
      <c r="S259" s="357"/>
      <c r="T259" s="357"/>
      <c r="U259" s="466"/>
      <c r="V259" s="477"/>
    </row>
    <row r="260" spans="1:22" ht="24.75" thickBot="1">
      <c r="A260" s="471"/>
      <c r="B260" s="473"/>
      <c r="C260" s="354" t="s">
        <v>121</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3"/>
      <c r="R260" s="473"/>
      <c r="S260" s="359"/>
      <c r="T260" s="359"/>
      <c r="U260" s="475"/>
      <c r="V260" s="477"/>
    </row>
    <row r="261" spans="1:22">
      <c r="A261" s="459"/>
      <c r="B261" s="462" t="s">
        <v>111</v>
      </c>
      <c r="C261" s="354" t="s">
        <v>100</v>
      </c>
      <c r="D261" s="350"/>
      <c r="E261" s="350"/>
      <c r="F261" s="350"/>
      <c r="G261" s="350"/>
      <c r="H261" s="350"/>
      <c r="I261" s="350"/>
      <c r="J261" s="350"/>
      <c r="K261" s="350"/>
      <c r="L261" s="350"/>
      <c r="M261" s="356"/>
      <c r="N261" s="356"/>
      <c r="O261" s="356"/>
      <c r="P261" s="356"/>
      <c r="Q261" s="462" t="str">
        <f t="shared" ref="Q261" si="171">IF((L253=""),"",MAX(D254:L254))</f>
        <v/>
      </c>
      <c r="R261" s="462" t="str">
        <f t="shared" ref="R261" si="172">IF(L253="","",MIN(D254:L254))</f>
        <v/>
      </c>
      <c r="S261" s="360" t="str">
        <f t="shared" ref="S261" si="173">IF((L254=""),"",AVERAGE(D254:L254))</f>
        <v/>
      </c>
      <c r="T261" s="346" t="str">
        <f>IF((L253=""),"",((Q261-R261)/(Q261+R261))*100)</f>
        <v/>
      </c>
      <c r="U261" s="465" t="str">
        <f>IF(L253="","",(IF(T261&lt;7,IF(S261&gt;2800,IF(S261&lt;4500,"Pass","Fail"),"Fail"),"Fail")))</f>
        <v/>
      </c>
      <c r="V261" s="468"/>
    </row>
    <row r="262" spans="1:22">
      <c r="A262" s="460"/>
      <c r="B262" s="463"/>
      <c r="C262" s="354" t="s">
        <v>101</v>
      </c>
      <c r="D262" s="355"/>
      <c r="E262" s="355"/>
      <c r="F262" s="355"/>
      <c r="G262" s="355"/>
      <c r="H262" s="355"/>
      <c r="I262" s="355"/>
      <c r="J262" s="355"/>
      <c r="K262" s="355"/>
      <c r="L262" s="355"/>
      <c r="M262" s="356"/>
      <c r="N262" s="356"/>
      <c r="O262" s="356"/>
      <c r="P262" s="356"/>
      <c r="Q262" s="463"/>
      <c r="R262" s="463"/>
      <c r="S262" s="361"/>
      <c r="T262" s="357"/>
      <c r="U262" s="466"/>
      <c r="V262" s="468"/>
    </row>
    <row r="263" spans="1:22" ht="24.75" thickBot="1">
      <c r="A263" s="461"/>
      <c r="B263" s="464"/>
      <c r="C263" s="362" t="s">
        <v>121</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4"/>
      <c r="R263" s="464"/>
      <c r="S263" s="364"/>
      <c r="T263" s="365"/>
      <c r="U263" s="467"/>
      <c r="V263" s="469"/>
    </row>
    <row r="264" spans="1:22">
      <c r="A264" s="470"/>
      <c r="B264" s="472" t="s">
        <v>211</v>
      </c>
      <c r="C264" s="349" t="s">
        <v>100</v>
      </c>
      <c r="D264" s="355"/>
      <c r="E264" s="355"/>
      <c r="F264" s="355"/>
      <c r="G264" s="355"/>
      <c r="H264" s="355"/>
      <c r="I264" s="355"/>
      <c r="J264" s="355"/>
      <c r="K264" s="355"/>
      <c r="L264" s="355"/>
      <c r="M264" s="351"/>
      <c r="N264" s="351"/>
      <c r="O264" s="351"/>
      <c r="P264" s="351"/>
      <c r="Q264" s="472" t="str">
        <f t="shared" ref="Q264" si="175">IF((L256=""),"",MAX(D257:L257))</f>
        <v/>
      </c>
      <c r="R264" s="472" t="str">
        <f t="shared" ref="R264" si="176">IF(L256="","",MIN(D257:L257))</f>
        <v/>
      </c>
      <c r="S264" s="352" t="str">
        <f t="shared" ref="S264" si="177">IF((L257=""),"",AVERAGE(D257:L257))</f>
        <v/>
      </c>
      <c r="T264" s="352" t="str">
        <f>IF((L256=""),"",((Q264-R264)/(Q264+R264))*100)</f>
        <v/>
      </c>
      <c r="U264" s="474" t="str">
        <f>IF(L256="","",(IF(T264&lt;7,IF(S264&gt;2000,IF(S264&lt;3000,"Pass","Fail"),"Fail"),"Fail")))</f>
        <v/>
      </c>
      <c r="V264" s="476"/>
    </row>
    <row r="265" spans="1:22">
      <c r="A265" s="471"/>
      <c r="B265" s="463"/>
      <c r="C265" s="354" t="s">
        <v>101</v>
      </c>
      <c r="D265" s="355"/>
      <c r="E265" s="355"/>
      <c r="F265" s="355"/>
      <c r="G265" s="355"/>
      <c r="H265" s="355"/>
      <c r="I265" s="355"/>
      <c r="J265" s="355"/>
      <c r="K265" s="355"/>
      <c r="L265" s="355"/>
      <c r="M265" s="356"/>
      <c r="N265" s="356"/>
      <c r="O265" s="356"/>
      <c r="P265" s="356"/>
      <c r="Q265" s="463"/>
      <c r="R265" s="463"/>
      <c r="S265" s="357"/>
      <c r="T265" s="357"/>
      <c r="U265" s="466"/>
      <c r="V265" s="477"/>
    </row>
    <row r="266" spans="1:22" ht="24.75" thickBot="1">
      <c r="A266" s="471"/>
      <c r="B266" s="473"/>
      <c r="C266" s="354" t="s">
        <v>121</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3"/>
      <c r="R266" s="473"/>
      <c r="S266" s="359"/>
      <c r="T266" s="359"/>
      <c r="U266" s="475"/>
      <c r="V266" s="477"/>
    </row>
    <row r="267" spans="1:22">
      <c r="A267" s="459"/>
      <c r="B267" s="462" t="s">
        <v>111</v>
      </c>
      <c r="C267" s="354" t="s">
        <v>100</v>
      </c>
      <c r="D267" s="350"/>
      <c r="E267" s="350"/>
      <c r="F267" s="350"/>
      <c r="G267" s="350"/>
      <c r="H267" s="350"/>
      <c r="I267" s="350"/>
      <c r="J267" s="350"/>
      <c r="K267" s="350"/>
      <c r="L267" s="350"/>
      <c r="M267" s="356"/>
      <c r="N267" s="356"/>
      <c r="O267" s="356"/>
      <c r="P267" s="356"/>
      <c r="Q267" s="462" t="str">
        <f t="shared" ref="Q267" si="179">IF((L259=""),"",MAX(D260:L260))</f>
        <v/>
      </c>
      <c r="R267" s="462" t="str">
        <f t="shared" ref="R267" si="180">IF(L259="","",MIN(D260:L260))</f>
        <v/>
      </c>
      <c r="S267" s="360" t="str">
        <f t="shared" ref="S267" si="181">IF((L260=""),"",AVERAGE(D260:L260))</f>
        <v/>
      </c>
      <c r="T267" s="346" t="str">
        <f>IF((L259=""),"",((Q267-R267)/(Q267+R267))*100)</f>
        <v/>
      </c>
      <c r="U267" s="465" t="str">
        <f>IF(L259="","",(IF(T267&lt;7,IF(S267&gt;2800,IF(S267&lt;4500,"Pass","Fail"),"Fail"),"Fail")))</f>
        <v/>
      </c>
      <c r="V267" s="468"/>
    </row>
    <row r="268" spans="1:22">
      <c r="A268" s="460"/>
      <c r="B268" s="463"/>
      <c r="C268" s="354" t="s">
        <v>101</v>
      </c>
      <c r="D268" s="355"/>
      <c r="E268" s="355"/>
      <c r="F268" s="355"/>
      <c r="G268" s="355"/>
      <c r="H268" s="355"/>
      <c r="I268" s="355"/>
      <c r="J268" s="355"/>
      <c r="K268" s="355"/>
      <c r="L268" s="355"/>
      <c r="M268" s="356"/>
      <c r="N268" s="356"/>
      <c r="O268" s="356"/>
      <c r="P268" s="356"/>
      <c r="Q268" s="463"/>
      <c r="R268" s="463"/>
      <c r="S268" s="361"/>
      <c r="T268" s="357"/>
      <c r="U268" s="466"/>
      <c r="V268" s="468"/>
    </row>
    <row r="269" spans="1:22" ht="24.75" thickBot="1">
      <c r="A269" s="461"/>
      <c r="B269" s="464"/>
      <c r="C269" s="362" t="s">
        <v>121</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4"/>
      <c r="R269" s="464"/>
      <c r="S269" s="364"/>
      <c r="T269" s="365"/>
      <c r="U269" s="467"/>
      <c r="V269" s="469"/>
    </row>
    <row r="270" spans="1:22">
      <c r="A270" s="470"/>
      <c r="B270" s="472" t="s">
        <v>211</v>
      </c>
      <c r="C270" s="349" t="s">
        <v>100</v>
      </c>
      <c r="D270" s="355"/>
      <c r="E270" s="355"/>
      <c r="F270" s="355"/>
      <c r="G270" s="355"/>
      <c r="H270" s="355"/>
      <c r="I270" s="355"/>
      <c r="J270" s="355"/>
      <c r="K270" s="355"/>
      <c r="L270" s="355"/>
      <c r="M270" s="351"/>
      <c r="N270" s="351"/>
      <c r="O270" s="351"/>
      <c r="P270" s="351"/>
      <c r="Q270" s="472" t="str">
        <f t="shared" ref="Q270" si="183">IF((L262=""),"",MAX(D263:L263))</f>
        <v/>
      </c>
      <c r="R270" s="472" t="str">
        <f t="shared" ref="R270" si="184">IF(L262="","",MIN(D263:L263))</f>
        <v/>
      </c>
      <c r="S270" s="352" t="str">
        <f t="shared" ref="S270" si="185">IF((L263=""),"",AVERAGE(D263:L263))</f>
        <v/>
      </c>
      <c r="T270" s="352" t="str">
        <f>IF((L262=""),"",((Q270-R270)/(Q270+R270))*100)</f>
        <v/>
      </c>
      <c r="U270" s="474" t="str">
        <f>IF(L262="","",(IF(T270&lt;7,IF(S270&gt;2000,IF(S270&lt;3000,"Pass","Fail"),"Fail"),"Fail")))</f>
        <v/>
      </c>
      <c r="V270" s="476"/>
    </row>
    <row r="271" spans="1:22">
      <c r="A271" s="471"/>
      <c r="B271" s="463"/>
      <c r="C271" s="354" t="s">
        <v>101</v>
      </c>
      <c r="D271" s="355"/>
      <c r="E271" s="355"/>
      <c r="F271" s="355"/>
      <c r="G271" s="355"/>
      <c r="H271" s="355"/>
      <c r="I271" s="355"/>
      <c r="J271" s="355"/>
      <c r="K271" s="355"/>
      <c r="L271" s="355"/>
      <c r="M271" s="356"/>
      <c r="N271" s="356"/>
      <c r="O271" s="356"/>
      <c r="P271" s="356"/>
      <c r="Q271" s="463"/>
      <c r="R271" s="463"/>
      <c r="S271" s="357"/>
      <c r="T271" s="357"/>
      <c r="U271" s="466"/>
      <c r="V271" s="477"/>
    </row>
    <row r="272" spans="1:22" ht="24.75" thickBot="1">
      <c r="A272" s="471"/>
      <c r="B272" s="473"/>
      <c r="C272" s="354" t="s">
        <v>121</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3"/>
      <c r="R272" s="473"/>
      <c r="S272" s="359"/>
      <c r="T272" s="359"/>
      <c r="U272" s="475"/>
      <c r="V272" s="477"/>
    </row>
    <row r="273" spans="1:22">
      <c r="A273" s="459"/>
      <c r="B273" s="462" t="s">
        <v>111</v>
      </c>
      <c r="C273" s="354" t="s">
        <v>100</v>
      </c>
      <c r="D273" s="350"/>
      <c r="E273" s="350"/>
      <c r="F273" s="350"/>
      <c r="G273" s="350"/>
      <c r="H273" s="350"/>
      <c r="I273" s="350"/>
      <c r="J273" s="350"/>
      <c r="K273" s="350"/>
      <c r="L273" s="350"/>
      <c r="M273" s="356"/>
      <c r="N273" s="356"/>
      <c r="O273" s="356"/>
      <c r="P273" s="356"/>
      <c r="Q273" s="462" t="str">
        <f t="shared" ref="Q273" si="188">IF((L265=""),"",MAX(D266:L266))</f>
        <v/>
      </c>
      <c r="R273" s="462" t="str">
        <f t="shared" ref="R273" si="189">IF(L265="","",MIN(D266:L266))</f>
        <v/>
      </c>
      <c r="S273" s="360" t="str">
        <f t="shared" ref="S273" si="190">IF((L266=""),"",AVERAGE(D266:L266))</f>
        <v/>
      </c>
      <c r="T273" s="346" t="str">
        <f>IF((L265=""),"",((Q273-R273)/(Q273+R273))*100)</f>
        <v/>
      </c>
      <c r="U273" s="465" t="str">
        <f>IF(L265="","",(IF(T273&lt;7,IF(S273&gt;2800,IF(S273&lt;4500,"Pass","Fail"),"Fail"),"Fail")))</f>
        <v/>
      </c>
      <c r="V273" s="468"/>
    </row>
    <row r="274" spans="1:22">
      <c r="A274" s="460"/>
      <c r="B274" s="463"/>
      <c r="C274" s="354" t="s">
        <v>101</v>
      </c>
      <c r="D274" s="355"/>
      <c r="E274" s="355"/>
      <c r="F274" s="355"/>
      <c r="G274" s="355"/>
      <c r="H274" s="355"/>
      <c r="I274" s="355"/>
      <c r="J274" s="355"/>
      <c r="K274" s="355"/>
      <c r="L274" s="355"/>
      <c r="M274" s="356"/>
      <c r="N274" s="356"/>
      <c r="O274" s="356"/>
      <c r="P274" s="356"/>
      <c r="Q274" s="463"/>
      <c r="R274" s="463"/>
      <c r="S274" s="361"/>
      <c r="T274" s="357"/>
      <c r="U274" s="466"/>
      <c r="V274" s="468"/>
    </row>
    <row r="275" spans="1:22" ht="24.75" thickBot="1">
      <c r="A275" s="461"/>
      <c r="B275" s="464"/>
      <c r="C275" s="362" t="s">
        <v>121</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4"/>
      <c r="R275" s="464"/>
      <c r="S275" s="364"/>
      <c r="T275" s="365"/>
      <c r="U275" s="467"/>
      <c r="V275" s="469"/>
    </row>
    <row r="276" spans="1:22">
      <c r="A276" s="470"/>
      <c r="B276" s="472" t="s">
        <v>211</v>
      </c>
      <c r="C276" s="349" t="s">
        <v>100</v>
      </c>
      <c r="D276" s="355"/>
      <c r="E276" s="355"/>
      <c r="F276" s="355"/>
      <c r="G276" s="355"/>
      <c r="H276" s="355"/>
      <c r="I276" s="355"/>
      <c r="J276" s="355"/>
      <c r="K276" s="355"/>
      <c r="L276" s="355"/>
      <c r="M276" s="351"/>
      <c r="N276" s="351"/>
      <c r="O276" s="351"/>
      <c r="P276" s="351"/>
      <c r="Q276" s="472" t="str">
        <f t="shared" ref="Q276" si="192">IF((L268=""),"",MAX(D269:L269))</f>
        <v/>
      </c>
      <c r="R276" s="472" t="str">
        <f t="shared" ref="R276" si="193">IF(L268="","",MIN(D269:L269))</f>
        <v/>
      </c>
      <c r="S276" s="352" t="str">
        <f t="shared" ref="S276" si="194">IF((L269=""),"",AVERAGE(D269:L269))</f>
        <v/>
      </c>
      <c r="T276" s="352" t="str">
        <f>IF((L268=""),"",((Q276-R276)/(Q276+R276))*100)</f>
        <v/>
      </c>
      <c r="U276" s="474" t="str">
        <f>IF(L268="","",(IF(T276&lt;7,IF(S276&gt;2000,IF(S276&lt;3000,"Pass","Fail"),"Fail"),"Fail")))</f>
        <v/>
      </c>
      <c r="V276" s="476"/>
    </row>
    <row r="277" spans="1:22">
      <c r="A277" s="471"/>
      <c r="B277" s="463"/>
      <c r="C277" s="354" t="s">
        <v>101</v>
      </c>
      <c r="D277" s="355"/>
      <c r="E277" s="355"/>
      <c r="F277" s="355"/>
      <c r="G277" s="355"/>
      <c r="H277" s="355"/>
      <c r="I277" s="355"/>
      <c r="J277" s="355"/>
      <c r="K277" s="355"/>
      <c r="L277" s="355"/>
      <c r="M277" s="356"/>
      <c r="N277" s="356"/>
      <c r="O277" s="356"/>
      <c r="P277" s="356"/>
      <c r="Q277" s="463"/>
      <c r="R277" s="463"/>
      <c r="S277" s="357"/>
      <c r="T277" s="357"/>
      <c r="U277" s="466"/>
      <c r="V277" s="477"/>
    </row>
    <row r="278" spans="1:22" ht="24.75" thickBot="1">
      <c r="A278" s="471"/>
      <c r="B278" s="473"/>
      <c r="C278" s="354" t="s">
        <v>121</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3"/>
      <c r="R278" s="473"/>
      <c r="S278" s="359"/>
      <c r="T278" s="359"/>
      <c r="U278" s="475"/>
      <c r="V278" s="477"/>
    </row>
    <row r="279" spans="1:22">
      <c r="A279" s="459"/>
      <c r="B279" s="462" t="s">
        <v>111</v>
      </c>
      <c r="C279" s="354" t="s">
        <v>100</v>
      </c>
      <c r="D279" s="350"/>
      <c r="E279" s="350"/>
      <c r="F279" s="350"/>
      <c r="G279" s="350"/>
      <c r="H279" s="350"/>
      <c r="I279" s="350"/>
      <c r="J279" s="350"/>
      <c r="K279" s="350"/>
      <c r="L279" s="350"/>
      <c r="M279" s="356"/>
      <c r="N279" s="356"/>
      <c r="O279" s="356"/>
      <c r="P279" s="356"/>
      <c r="Q279" s="462" t="str">
        <f t="shared" ref="Q279" si="196">IF((L271=""),"",MAX(D272:L272))</f>
        <v/>
      </c>
      <c r="R279" s="462" t="str">
        <f t="shared" ref="R279" si="197">IF(L271="","",MIN(D272:L272))</f>
        <v/>
      </c>
      <c r="S279" s="360" t="str">
        <f t="shared" ref="S279" si="198">IF((L272=""),"",AVERAGE(D272:L272))</f>
        <v/>
      </c>
      <c r="T279" s="346" t="str">
        <f>IF((L271=""),"",((Q279-R279)/(Q279+R279))*100)</f>
        <v/>
      </c>
      <c r="U279" s="465" t="str">
        <f>IF(L271="","",(IF(T279&lt;7,IF(S279&gt;2800,IF(S279&lt;4500,"Pass","Fail"),"Fail"),"Fail")))</f>
        <v/>
      </c>
      <c r="V279" s="468"/>
    </row>
    <row r="280" spans="1:22">
      <c r="A280" s="460"/>
      <c r="B280" s="463"/>
      <c r="C280" s="354" t="s">
        <v>101</v>
      </c>
      <c r="D280" s="355"/>
      <c r="E280" s="355"/>
      <c r="F280" s="355"/>
      <c r="G280" s="355"/>
      <c r="H280" s="355"/>
      <c r="I280" s="355"/>
      <c r="J280" s="355"/>
      <c r="K280" s="355"/>
      <c r="L280" s="355"/>
      <c r="M280" s="356"/>
      <c r="N280" s="356"/>
      <c r="O280" s="356"/>
      <c r="P280" s="356"/>
      <c r="Q280" s="463"/>
      <c r="R280" s="463"/>
      <c r="S280" s="361"/>
      <c r="T280" s="357"/>
      <c r="U280" s="466"/>
      <c r="V280" s="468"/>
    </row>
    <row r="281" spans="1:22" ht="24.75" thickBot="1">
      <c r="A281" s="461"/>
      <c r="B281" s="464"/>
      <c r="C281" s="362" t="s">
        <v>121</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4"/>
      <c r="R281" s="464"/>
      <c r="S281" s="364"/>
      <c r="T281" s="365"/>
      <c r="U281" s="467"/>
      <c r="V281" s="469"/>
    </row>
    <row r="282" spans="1:22">
      <c r="A282" s="470"/>
      <c r="B282" s="472" t="s">
        <v>211</v>
      </c>
      <c r="C282" s="349" t="s">
        <v>100</v>
      </c>
      <c r="D282" s="355"/>
      <c r="E282" s="355"/>
      <c r="F282" s="355"/>
      <c r="G282" s="355"/>
      <c r="H282" s="355"/>
      <c r="I282" s="355"/>
      <c r="J282" s="355"/>
      <c r="K282" s="355"/>
      <c r="L282" s="355"/>
      <c r="M282" s="351"/>
      <c r="N282" s="351"/>
      <c r="O282" s="351"/>
      <c r="P282" s="351"/>
      <c r="Q282" s="472" t="str">
        <f t="shared" ref="Q282" si="200">IF((L274=""),"",MAX(D275:L275))</f>
        <v/>
      </c>
      <c r="R282" s="472" t="str">
        <f t="shared" ref="R282" si="201">IF(L274="","",MIN(D275:L275))</f>
        <v/>
      </c>
      <c r="S282" s="352" t="str">
        <f t="shared" ref="S282" si="202">IF((L275=""),"",AVERAGE(D275:L275))</f>
        <v/>
      </c>
      <c r="T282" s="352" t="str">
        <f>IF((L274=""),"",((Q282-R282)/(Q282+R282))*100)</f>
        <v/>
      </c>
      <c r="U282" s="474" t="str">
        <f>IF(L274="","",(IF(T282&lt;7,IF(S282&gt;2000,IF(S282&lt;3000,"Pass","Fail"),"Fail"),"Fail")))</f>
        <v/>
      </c>
      <c r="V282" s="476"/>
    </row>
    <row r="283" spans="1:22">
      <c r="A283" s="471"/>
      <c r="B283" s="463"/>
      <c r="C283" s="354" t="s">
        <v>101</v>
      </c>
      <c r="D283" s="355"/>
      <c r="E283" s="355"/>
      <c r="F283" s="355"/>
      <c r="G283" s="355"/>
      <c r="H283" s="355"/>
      <c r="I283" s="355"/>
      <c r="J283" s="355"/>
      <c r="K283" s="355"/>
      <c r="L283" s="355"/>
      <c r="M283" s="356"/>
      <c r="N283" s="356"/>
      <c r="O283" s="356"/>
      <c r="P283" s="356"/>
      <c r="Q283" s="463"/>
      <c r="R283" s="463"/>
      <c r="S283" s="357"/>
      <c r="T283" s="357"/>
      <c r="U283" s="466"/>
      <c r="V283" s="477"/>
    </row>
    <row r="284" spans="1:22" ht="24.75" thickBot="1">
      <c r="A284" s="471"/>
      <c r="B284" s="473"/>
      <c r="C284" s="354" t="s">
        <v>121</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3"/>
      <c r="R284" s="473"/>
      <c r="S284" s="359"/>
      <c r="T284" s="359"/>
      <c r="U284" s="475"/>
      <c r="V284" s="477"/>
    </row>
    <row r="285" spans="1:22">
      <c r="A285" s="459"/>
      <c r="B285" s="462" t="s">
        <v>111</v>
      </c>
      <c r="C285" s="354" t="s">
        <v>100</v>
      </c>
      <c r="D285" s="350"/>
      <c r="E285" s="350"/>
      <c r="F285" s="350"/>
      <c r="G285" s="350"/>
      <c r="H285" s="350"/>
      <c r="I285" s="350"/>
      <c r="J285" s="350"/>
      <c r="K285" s="350"/>
      <c r="L285" s="350"/>
      <c r="M285" s="356"/>
      <c r="N285" s="356"/>
      <c r="O285" s="356"/>
      <c r="P285" s="356"/>
      <c r="Q285" s="462" t="str">
        <f t="shared" ref="Q285" si="204">IF((L277=""),"",MAX(D278:L278))</f>
        <v/>
      </c>
      <c r="R285" s="462" t="str">
        <f t="shared" ref="R285" si="205">IF(L277="","",MIN(D278:L278))</f>
        <v/>
      </c>
      <c r="S285" s="360" t="str">
        <f t="shared" ref="S285" si="206">IF((L278=""),"",AVERAGE(D278:L278))</f>
        <v/>
      </c>
      <c r="T285" s="346" t="str">
        <f>IF((L277=""),"",((Q285-R285)/(Q285+R285))*100)</f>
        <v/>
      </c>
      <c r="U285" s="465" t="str">
        <f>IF(L277="","",(IF(T285&lt;7,IF(S285&gt;2800,IF(S285&lt;4500,"Pass","Fail"),"Fail"),"Fail")))</f>
        <v/>
      </c>
      <c r="V285" s="468"/>
    </row>
    <row r="286" spans="1:22">
      <c r="A286" s="460"/>
      <c r="B286" s="463"/>
      <c r="C286" s="354" t="s">
        <v>101</v>
      </c>
      <c r="D286" s="355"/>
      <c r="E286" s="355"/>
      <c r="F286" s="355"/>
      <c r="G286" s="355"/>
      <c r="H286" s="355"/>
      <c r="I286" s="355"/>
      <c r="J286" s="355"/>
      <c r="K286" s="355"/>
      <c r="L286" s="355"/>
      <c r="M286" s="356"/>
      <c r="N286" s="356"/>
      <c r="O286" s="356"/>
      <c r="P286" s="356"/>
      <c r="Q286" s="463"/>
      <c r="R286" s="463"/>
      <c r="S286" s="361"/>
      <c r="T286" s="357"/>
      <c r="U286" s="466"/>
      <c r="V286" s="468"/>
    </row>
    <row r="287" spans="1:22" ht="24.75" thickBot="1">
      <c r="A287" s="461"/>
      <c r="B287" s="464"/>
      <c r="C287" s="362" t="s">
        <v>121</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4"/>
      <c r="R287" s="464"/>
      <c r="S287" s="364"/>
      <c r="T287" s="365"/>
      <c r="U287" s="467"/>
      <c r="V287" s="469"/>
    </row>
    <row r="288" spans="1:22">
      <c r="A288" s="470"/>
      <c r="B288" s="472" t="s">
        <v>211</v>
      </c>
      <c r="C288" s="349" t="s">
        <v>100</v>
      </c>
      <c r="D288" s="355"/>
      <c r="E288" s="355"/>
      <c r="F288" s="355"/>
      <c r="G288" s="355"/>
      <c r="H288" s="355"/>
      <c r="I288" s="355"/>
      <c r="J288" s="355"/>
      <c r="K288" s="355"/>
      <c r="L288" s="355"/>
      <c r="M288" s="351"/>
      <c r="N288" s="351"/>
      <c r="O288" s="351"/>
      <c r="P288" s="351"/>
      <c r="Q288" s="472" t="str">
        <f t="shared" ref="Q288" si="208">IF((L280=""),"",MAX(D281:L281))</f>
        <v/>
      </c>
      <c r="R288" s="472" t="str">
        <f t="shared" ref="R288" si="209">IF(L280="","",MIN(D281:L281))</f>
        <v/>
      </c>
      <c r="S288" s="352" t="str">
        <f t="shared" ref="S288" si="210">IF((L281=""),"",AVERAGE(D281:L281))</f>
        <v/>
      </c>
      <c r="T288" s="352" t="str">
        <f>IF((L280=""),"",((Q288-R288)/(Q288+R288))*100)</f>
        <v/>
      </c>
      <c r="U288" s="474" t="str">
        <f>IF(L280="","",(IF(T288&lt;7,IF(S288&gt;2000,IF(S288&lt;3000,"Pass","Fail"),"Fail"),"Fail")))</f>
        <v/>
      </c>
      <c r="V288" s="476"/>
    </row>
    <row r="289" spans="1:22">
      <c r="A289" s="471"/>
      <c r="B289" s="463"/>
      <c r="C289" s="354" t="s">
        <v>101</v>
      </c>
      <c r="D289" s="355"/>
      <c r="E289" s="355"/>
      <c r="F289" s="355"/>
      <c r="G289" s="355"/>
      <c r="H289" s="355"/>
      <c r="I289" s="355"/>
      <c r="J289" s="355"/>
      <c r="K289" s="355"/>
      <c r="L289" s="355"/>
      <c r="M289" s="356"/>
      <c r="N289" s="356"/>
      <c r="O289" s="356"/>
      <c r="P289" s="356"/>
      <c r="Q289" s="463"/>
      <c r="R289" s="463"/>
      <c r="S289" s="357"/>
      <c r="T289" s="357"/>
      <c r="U289" s="466"/>
      <c r="V289" s="477"/>
    </row>
    <row r="290" spans="1:22" ht="24.75" thickBot="1">
      <c r="A290" s="471"/>
      <c r="B290" s="473"/>
      <c r="C290" s="354" t="s">
        <v>121</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3"/>
      <c r="R290" s="473"/>
      <c r="S290" s="359"/>
      <c r="T290" s="359"/>
      <c r="U290" s="475"/>
      <c r="V290" s="477"/>
    </row>
    <row r="291" spans="1:22">
      <c r="A291" s="459"/>
      <c r="B291" s="462" t="s">
        <v>111</v>
      </c>
      <c r="C291" s="354" t="s">
        <v>100</v>
      </c>
      <c r="D291" s="350"/>
      <c r="E291" s="350"/>
      <c r="F291" s="350"/>
      <c r="G291" s="350"/>
      <c r="H291" s="350"/>
      <c r="I291" s="350"/>
      <c r="J291" s="350"/>
      <c r="K291" s="350"/>
      <c r="L291" s="350"/>
      <c r="M291" s="356"/>
      <c r="N291" s="356"/>
      <c r="O291" s="356"/>
      <c r="P291" s="356"/>
      <c r="Q291" s="462" t="str">
        <f t="shared" ref="Q291" si="212">IF((L283=""),"",MAX(D284:L284))</f>
        <v/>
      </c>
      <c r="R291" s="462" t="str">
        <f t="shared" ref="R291" si="213">IF(L283="","",MIN(D284:L284))</f>
        <v/>
      </c>
      <c r="S291" s="360" t="str">
        <f t="shared" ref="S291" si="214">IF((L284=""),"",AVERAGE(D284:L284))</f>
        <v/>
      </c>
      <c r="T291" s="346" t="str">
        <f>IF((L283=""),"",((Q291-R291)/(Q291+R291))*100)</f>
        <v/>
      </c>
      <c r="U291" s="465" t="str">
        <f>IF(L283="","",(IF(T291&lt;7,IF(S291&gt;2800,IF(S291&lt;4500,"Pass","Fail"),"Fail"),"Fail")))</f>
        <v/>
      </c>
      <c r="V291" s="468"/>
    </row>
    <row r="292" spans="1:22">
      <c r="A292" s="460"/>
      <c r="B292" s="463"/>
      <c r="C292" s="354" t="s">
        <v>101</v>
      </c>
      <c r="D292" s="355"/>
      <c r="E292" s="355"/>
      <c r="F292" s="355"/>
      <c r="G292" s="355"/>
      <c r="H292" s="355"/>
      <c r="I292" s="355"/>
      <c r="J292" s="355"/>
      <c r="K292" s="355"/>
      <c r="L292" s="355"/>
      <c r="M292" s="356"/>
      <c r="N292" s="356"/>
      <c r="O292" s="356"/>
      <c r="P292" s="356"/>
      <c r="Q292" s="463"/>
      <c r="R292" s="463"/>
      <c r="S292" s="361"/>
      <c r="T292" s="357"/>
      <c r="U292" s="466"/>
      <c r="V292" s="468"/>
    </row>
    <row r="293" spans="1:22" ht="24.75" thickBot="1">
      <c r="A293" s="461"/>
      <c r="B293" s="464"/>
      <c r="C293" s="362" t="s">
        <v>121</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4"/>
      <c r="R293" s="464"/>
      <c r="S293" s="364"/>
      <c r="T293" s="365"/>
      <c r="U293" s="467"/>
      <c r="V293" s="469"/>
    </row>
    <row r="294" spans="1:22">
      <c r="A294" s="470"/>
      <c r="B294" s="472" t="s">
        <v>211</v>
      </c>
      <c r="C294" s="349" t="s">
        <v>100</v>
      </c>
      <c r="D294" s="355"/>
      <c r="E294" s="355"/>
      <c r="F294" s="355"/>
      <c r="G294" s="355"/>
      <c r="H294" s="355"/>
      <c r="I294" s="355"/>
      <c r="J294" s="355"/>
      <c r="K294" s="355"/>
      <c r="L294" s="355"/>
      <c r="M294" s="351"/>
      <c r="N294" s="351"/>
      <c r="O294" s="351"/>
      <c r="P294" s="351"/>
      <c r="Q294" s="472" t="str">
        <f t="shared" ref="Q294" si="216">IF((L286=""),"",MAX(D287:L287))</f>
        <v/>
      </c>
      <c r="R294" s="472" t="str">
        <f t="shared" ref="R294" si="217">IF(L286="","",MIN(D287:L287))</f>
        <v/>
      </c>
      <c r="S294" s="352" t="str">
        <f t="shared" ref="S294" si="218">IF((L287=""),"",AVERAGE(D287:L287))</f>
        <v/>
      </c>
      <c r="T294" s="352" t="str">
        <f>IF((L286=""),"",((Q294-R294)/(Q294+R294))*100)</f>
        <v/>
      </c>
      <c r="U294" s="474" t="str">
        <f>IF(L286="","",(IF(T294&lt;7,IF(S294&gt;2000,IF(S294&lt;3000,"Pass","Fail"),"Fail"),"Fail")))</f>
        <v/>
      </c>
      <c r="V294" s="476"/>
    </row>
    <row r="295" spans="1:22">
      <c r="A295" s="471"/>
      <c r="B295" s="463"/>
      <c r="C295" s="354" t="s">
        <v>101</v>
      </c>
      <c r="D295" s="355"/>
      <c r="E295" s="355"/>
      <c r="F295" s="355"/>
      <c r="G295" s="355"/>
      <c r="H295" s="355"/>
      <c r="I295" s="355"/>
      <c r="J295" s="355"/>
      <c r="K295" s="355"/>
      <c r="L295" s="355"/>
      <c r="M295" s="356"/>
      <c r="N295" s="356"/>
      <c r="O295" s="356"/>
      <c r="P295" s="356"/>
      <c r="Q295" s="463"/>
      <c r="R295" s="463"/>
      <c r="S295" s="357"/>
      <c r="T295" s="357"/>
      <c r="U295" s="466"/>
      <c r="V295" s="477"/>
    </row>
    <row r="296" spans="1:22" ht="24.75" thickBot="1">
      <c r="A296" s="471"/>
      <c r="B296" s="473"/>
      <c r="C296" s="354" t="s">
        <v>121</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3"/>
      <c r="R296" s="473"/>
      <c r="S296" s="359"/>
      <c r="T296" s="359"/>
      <c r="U296" s="475"/>
      <c r="V296" s="477"/>
    </row>
    <row r="297" spans="1:22">
      <c r="A297" s="459"/>
      <c r="B297" s="462" t="s">
        <v>111</v>
      </c>
      <c r="C297" s="354" t="s">
        <v>100</v>
      </c>
      <c r="D297" s="350"/>
      <c r="E297" s="350"/>
      <c r="F297" s="350"/>
      <c r="G297" s="350"/>
      <c r="H297" s="350"/>
      <c r="I297" s="350"/>
      <c r="J297" s="350"/>
      <c r="K297" s="350"/>
      <c r="L297" s="350"/>
      <c r="M297" s="356"/>
      <c r="N297" s="356"/>
      <c r="O297" s="356"/>
      <c r="P297" s="356"/>
      <c r="Q297" s="462" t="str">
        <f t="shared" ref="Q297" si="220">IF((L289=""),"",MAX(D290:L290))</f>
        <v/>
      </c>
      <c r="R297" s="462" t="str">
        <f t="shared" ref="R297" si="221">IF(L289="","",MIN(D290:L290))</f>
        <v/>
      </c>
      <c r="S297" s="360" t="str">
        <f t="shared" ref="S297" si="222">IF((L290=""),"",AVERAGE(D290:L290))</f>
        <v/>
      </c>
      <c r="T297" s="346" t="str">
        <f>IF((L289=""),"",((Q297-R297)/(Q297+R297))*100)</f>
        <v/>
      </c>
      <c r="U297" s="465" t="str">
        <f>IF(L289="","",(IF(T297&lt;7,IF(S297&gt;2800,IF(S297&lt;4500,"Pass","Fail"),"Fail"),"Fail")))</f>
        <v/>
      </c>
      <c r="V297" s="468"/>
    </row>
    <row r="298" spans="1:22">
      <c r="A298" s="460"/>
      <c r="B298" s="463"/>
      <c r="C298" s="354" t="s">
        <v>101</v>
      </c>
      <c r="D298" s="355"/>
      <c r="E298" s="355"/>
      <c r="F298" s="355"/>
      <c r="G298" s="355"/>
      <c r="H298" s="355"/>
      <c r="I298" s="355"/>
      <c r="J298" s="355"/>
      <c r="K298" s="355"/>
      <c r="L298" s="355"/>
      <c r="M298" s="356"/>
      <c r="N298" s="356"/>
      <c r="O298" s="356"/>
      <c r="P298" s="356"/>
      <c r="Q298" s="463"/>
      <c r="R298" s="463"/>
      <c r="S298" s="361"/>
      <c r="T298" s="357"/>
      <c r="U298" s="466"/>
      <c r="V298" s="468"/>
    </row>
    <row r="299" spans="1:22" ht="24.75" thickBot="1">
      <c r="A299" s="461"/>
      <c r="B299" s="464"/>
      <c r="C299" s="362" t="s">
        <v>121</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4"/>
      <c r="R299" s="464"/>
      <c r="S299" s="364"/>
      <c r="T299" s="365"/>
      <c r="U299" s="467"/>
      <c r="V299" s="469"/>
    </row>
    <row r="300" spans="1:22">
      <c r="A300" s="470"/>
      <c r="B300" s="472" t="s">
        <v>211</v>
      </c>
      <c r="C300" s="349" t="s">
        <v>100</v>
      </c>
      <c r="D300" s="355"/>
      <c r="E300" s="355"/>
      <c r="F300" s="355"/>
      <c r="G300" s="355"/>
      <c r="H300" s="355"/>
      <c r="I300" s="355"/>
      <c r="J300" s="355"/>
      <c r="K300" s="355"/>
      <c r="L300" s="355"/>
      <c r="M300" s="351"/>
      <c r="N300" s="351"/>
      <c r="O300" s="351"/>
      <c r="P300" s="351"/>
      <c r="Q300" s="472" t="str">
        <f t="shared" ref="Q300" si="224">IF((L292=""),"",MAX(D293:L293))</f>
        <v/>
      </c>
      <c r="R300" s="472" t="str">
        <f t="shared" ref="R300" si="225">IF(L292="","",MIN(D293:L293))</f>
        <v/>
      </c>
      <c r="S300" s="352" t="str">
        <f t="shared" ref="S300" si="226">IF((L293=""),"",AVERAGE(D293:L293))</f>
        <v/>
      </c>
      <c r="T300" s="352" t="str">
        <f>IF((L292=""),"",((Q300-R300)/(Q300+R300))*100)</f>
        <v/>
      </c>
      <c r="U300" s="474" t="str">
        <f>IF(L292="","",(IF(T300&lt;7,IF(S300&gt;2000,IF(S300&lt;3000,"Pass","Fail"),"Fail"),"Fail")))</f>
        <v/>
      </c>
      <c r="V300" s="476"/>
    </row>
    <row r="301" spans="1:22">
      <c r="A301" s="471"/>
      <c r="B301" s="463"/>
      <c r="C301" s="354" t="s">
        <v>101</v>
      </c>
      <c r="D301" s="355"/>
      <c r="E301" s="355"/>
      <c r="F301" s="355"/>
      <c r="G301" s="355"/>
      <c r="H301" s="355"/>
      <c r="I301" s="355"/>
      <c r="J301" s="355"/>
      <c r="K301" s="355"/>
      <c r="L301" s="355"/>
      <c r="M301" s="356"/>
      <c r="N301" s="356"/>
      <c r="O301" s="356"/>
      <c r="P301" s="356"/>
      <c r="Q301" s="463"/>
      <c r="R301" s="463"/>
      <c r="S301" s="357"/>
      <c r="T301" s="357"/>
      <c r="U301" s="466"/>
      <c r="V301" s="477"/>
    </row>
    <row r="302" spans="1:22" ht="24.75" thickBot="1">
      <c r="A302" s="471"/>
      <c r="B302" s="473"/>
      <c r="C302" s="354" t="s">
        <v>121</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3"/>
      <c r="R302" s="473"/>
      <c r="S302" s="359"/>
      <c r="T302" s="359"/>
      <c r="U302" s="475"/>
      <c r="V302" s="477"/>
    </row>
    <row r="303" spans="1:22">
      <c r="A303" s="459"/>
      <c r="B303" s="462" t="s">
        <v>111</v>
      </c>
      <c r="C303" s="354" t="s">
        <v>100</v>
      </c>
      <c r="D303" s="350"/>
      <c r="E303" s="350"/>
      <c r="F303" s="350"/>
      <c r="G303" s="350"/>
      <c r="H303" s="350"/>
      <c r="I303" s="350"/>
      <c r="J303" s="350"/>
      <c r="K303" s="350"/>
      <c r="L303" s="350"/>
      <c r="M303" s="356"/>
      <c r="N303" s="356"/>
      <c r="O303" s="356"/>
      <c r="P303" s="356"/>
      <c r="Q303" s="462" t="str">
        <f t="shared" ref="Q303" si="228">IF((L295=""),"",MAX(D296:L296))</f>
        <v/>
      </c>
      <c r="R303" s="462" t="str">
        <f t="shared" ref="R303" si="229">IF(L295="","",MIN(D296:L296))</f>
        <v/>
      </c>
      <c r="S303" s="360" t="str">
        <f t="shared" ref="S303" si="230">IF((L296=""),"",AVERAGE(D296:L296))</f>
        <v/>
      </c>
      <c r="T303" s="346" t="str">
        <f>IF((L295=""),"",((Q303-R303)/(Q303+R303))*100)</f>
        <v/>
      </c>
      <c r="U303" s="465" t="str">
        <f>IF(L295="","",(IF(T303&lt;7,IF(S303&gt;2800,IF(S303&lt;4500,"Pass","Fail"),"Fail"),"Fail")))</f>
        <v/>
      </c>
      <c r="V303" s="468"/>
    </row>
    <row r="304" spans="1:22">
      <c r="A304" s="460"/>
      <c r="B304" s="463"/>
      <c r="C304" s="354" t="s">
        <v>101</v>
      </c>
      <c r="D304" s="355"/>
      <c r="E304" s="355"/>
      <c r="F304" s="355"/>
      <c r="G304" s="355"/>
      <c r="H304" s="355"/>
      <c r="I304" s="355"/>
      <c r="J304" s="355"/>
      <c r="K304" s="355"/>
      <c r="L304" s="355"/>
      <c r="M304" s="356"/>
      <c r="N304" s="356"/>
      <c r="O304" s="356"/>
      <c r="P304" s="356"/>
      <c r="Q304" s="463"/>
      <c r="R304" s="463"/>
      <c r="S304" s="361"/>
      <c r="T304" s="357"/>
      <c r="U304" s="466"/>
      <c r="V304" s="468"/>
    </row>
    <row r="305" spans="1:22" ht="24.75" thickBot="1">
      <c r="A305" s="461"/>
      <c r="B305" s="464"/>
      <c r="C305" s="362" t="s">
        <v>121</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4"/>
      <c r="R305" s="464"/>
      <c r="S305" s="364"/>
      <c r="T305" s="365"/>
      <c r="U305" s="467"/>
      <c r="V305" s="469"/>
    </row>
    <row r="306" spans="1:22">
      <c r="A306" s="470"/>
      <c r="B306" s="472" t="s">
        <v>211</v>
      </c>
      <c r="C306" s="349" t="s">
        <v>100</v>
      </c>
      <c r="D306" s="355"/>
      <c r="E306" s="355"/>
      <c r="F306" s="355"/>
      <c r="G306" s="355"/>
      <c r="H306" s="355"/>
      <c r="I306" s="355"/>
      <c r="J306" s="355"/>
      <c r="K306" s="355"/>
      <c r="L306" s="355"/>
      <c r="M306" s="351"/>
      <c r="N306" s="351"/>
      <c r="O306" s="351"/>
      <c r="P306" s="351"/>
      <c r="Q306" s="472" t="str">
        <f t="shared" ref="Q306" si="232">IF((L298=""),"",MAX(D299:L299))</f>
        <v/>
      </c>
      <c r="R306" s="472" t="str">
        <f t="shared" ref="R306" si="233">IF(L298="","",MIN(D299:L299))</f>
        <v/>
      </c>
      <c r="S306" s="352" t="str">
        <f t="shared" ref="S306" si="234">IF((L299=""),"",AVERAGE(D299:L299))</f>
        <v/>
      </c>
      <c r="T306" s="352" t="str">
        <f>IF((L298=""),"",((Q306-R306)/(Q306+R306))*100)</f>
        <v/>
      </c>
      <c r="U306" s="474" t="str">
        <f>IF(L298="","",(IF(T306&lt;7,IF(S306&gt;2000,IF(S306&lt;3000,"Pass","Fail"),"Fail"),"Fail")))</f>
        <v/>
      </c>
      <c r="V306" s="476"/>
    </row>
    <row r="307" spans="1:22">
      <c r="A307" s="471"/>
      <c r="B307" s="463"/>
      <c r="C307" s="354" t="s">
        <v>101</v>
      </c>
      <c r="D307" s="355"/>
      <c r="E307" s="355"/>
      <c r="F307" s="355"/>
      <c r="G307" s="355"/>
      <c r="H307" s="355"/>
      <c r="I307" s="355"/>
      <c r="J307" s="355"/>
      <c r="K307" s="355"/>
      <c r="L307" s="355"/>
      <c r="M307" s="356"/>
      <c r="N307" s="356"/>
      <c r="O307" s="356"/>
      <c r="P307" s="356"/>
      <c r="Q307" s="463"/>
      <c r="R307" s="463"/>
      <c r="S307" s="357"/>
      <c r="T307" s="357"/>
      <c r="U307" s="466"/>
      <c r="V307" s="477"/>
    </row>
    <row r="308" spans="1:22" ht="24.75" thickBot="1">
      <c r="A308" s="471"/>
      <c r="B308" s="473"/>
      <c r="C308" s="354" t="s">
        <v>121</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3"/>
      <c r="R308" s="473"/>
      <c r="S308" s="359"/>
      <c r="T308" s="359"/>
      <c r="U308" s="475"/>
      <c r="V308" s="477"/>
    </row>
    <row r="309" spans="1:22">
      <c r="A309" s="459"/>
      <c r="B309" s="462" t="s">
        <v>111</v>
      </c>
      <c r="C309" s="354" t="s">
        <v>100</v>
      </c>
      <c r="D309" s="350"/>
      <c r="E309" s="350"/>
      <c r="F309" s="350"/>
      <c r="G309" s="350"/>
      <c r="H309" s="350"/>
      <c r="I309" s="350"/>
      <c r="J309" s="350"/>
      <c r="K309" s="350"/>
      <c r="L309" s="350"/>
      <c r="M309" s="356"/>
      <c r="N309" s="356"/>
      <c r="O309" s="356"/>
      <c r="P309" s="356"/>
      <c r="Q309" s="462" t="str">
        <f t="shared" ref="Q309" si="236">IF((L301=""),"",MAX(D302:L302))</f>
        <v/>
      </c>
      <c r="R309" s="462" t="str">
        <f t="shared" ref="R309" si="237">IF(L301="","",MIN(D302:L302))</f>
        <v/>
      </c>
      <c r="S309" s="360" t="str">
        <f t="shared" ref="S309" si="238">IF((L302=""),"",AVERAGE(D302:L302))</f>
        <v/>
      </c>
      <c r="T309" s="346" t="str">
        <f>IF((L301=""),"",((Q309-R309)/(Q309+R309))*100)</f>
        <v/>
      </c>
      <c r="U309" s="465" t="str">
        <f>IF(L301="","",(IF(T309&lt;7,IF(S309&gt;2800,IF(S309&lt;4500,"Pass","Fail"),"Fail"),"Fail")))</f>
        <v/>
      </c>
      <c r="V309" s="468"/>
    </row>
    <row r="310" spans="1:22">
      <c r="A310" s="460"/>
      <c r="B310" s="463"/>
      <c r="C310" s="354" t="s">
        <v>101</v>
      </c>
      <c r="D310" s="355"/>
      <c r="E310" s="355"/>
      <c r="F310" s="355"/>
      <c r="G310" s="355"/>
      <c r="H310" s="355"/>
      <c r="I310" s="355"/>
      <c r="J310" s="355"/>
      <c r="K310" s="355"/>
      <c r="L310" s="355"/>
      <c r="M310" s="356"/>
      <c r="N310" s="356"/>
      <c r="O310" s="356"/>
      <c r="P310" s="356"/>
      <c r="Q310" s="463"/>
      <c r="R310" s="463"/>
      <c r="S310" s="361"/>
      <c r="T310" s="357"/>
      <c r="U310" s="466"/>
      <c r="V310" s="468"/>
    </row>
    <row r="311" spans="1:22" ht="24.75" thickBot="1">
      <c r="A311" s="461"/>
      <c r="B311" s="464"/>
      <c r="C311" s="362" t="s">
        <v>121</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4"/>
      <c r="R311" s="464"/>
      <c r="S311" s="364"/>
      <c r="T311" s="365"/>
      <c r="U311" s="467"/>
      <c r="V311" s="469"/>
    </row>
    <row r="312" spans="1:22">
      <c r="A312" s="470"/>
      <c r="B312" s="472" t="s">
        <v>211</v>
      </c>
      <c r="C312" s="349" t="s">
        <v>100</v>
      </c>
      <c r="D312" s="355"/>
      <c r="E312" s="355"/>
      <c r="F312" s="355"/>
      <c r="G312" s="355"/>
      <c r="H312" s="355"/>
      <c r="I312" s="355"/>
      <c r="J312" s="355"/>
      <c r="K312" s="355"/>
      <c r="L312" s="355"/>
      <c r="M312" s="351"/>
      <c r="N312" s="351"/>
      <c r="O312" s="351"/>
      <c r="P312" s="351"/>
      <c r="Q312" s="472" t="str">
        <f t="shared" ref="Q312" si="240">IF((L304=""),"",MAX(D305:L305))</f>
        <v/>
      </c>
      <c r="R312" s="472" t="str">
        <f t="shared" ref="R312" si="241">IF(L304="","",MIN(D305:L305))</f>
        <v/>
      </c>
      <c r="S312" s="352" t="str">
        <f t="shared" ref="S312" si="242">IF((L305=""),"",AVERAGE(D305:L305))</f>
        <v/>
      </c>
      <c r="T312" s="352" t="str">
        <f>IF((L304=""),"",((Q312-R312)/(Q312+R312))*100)</f>
        <v/>
      </c>
      <c r="U312" s="474" t="str">
        <f>IF(L304="","",(IF(T312&lt;7,IF(S312&gt;2000,IF(S312&lt;3000,"Pass","Fail"),"Fail"),"Fail")))</f>
        <v/>
      </c>
      <c r="V312" s="476"/>
    </row>
    <row r="313" spans="1:22">
      <c r="A313" s="471"/>
      <c r="B313" s="463"/>
      <c r="C313" s="354" t="s">
        <v>101</v>
      </c>
      <c r="D313" s="355"/>
      <c r="E313" s="355"/>
      <c r="F313" s="355"/>
      <c r="G313" s="355"/>
      <c r="H313" s="355"/>
      <c r="I313" s="355"/>
      <c r="J313" s="355"/>
      <c r="K313" s="355"/>
      <c r="L313" s="355"/>
      <c r="M313" s="356"/>
      <c r="N313" s="356"/>
      <c r="O313" s="356"/>
      <c r="P313" s="356"/>
      <c r="Q313" s="463"/>
      <c r="R313" s="463"/>
      <c r="S313" s="357"/>
      <c r="T313" s="357"/>
      <c r="U313" s="466"/>
      <c r="V313" s="477"/>
    </row>
    <row r="314" spans="1:22" ht="24.75" thickBot="1">
      <c r="A314" s="471"/>
      <c r="B314" s="473"/>
      <c r="C314" s="354" t="s">
        <v>121</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3"/>
      <c r="R314" s="473"/>
      <c r="S314" s="359"/>
      <c r="T314" s="359"/>
      <c r="U314" s="475"/>
      <c r="V314" s="477"/>
    </row>
    <row r="315" spans="1:22">
      <c r="A315" s="459"/>
      <c r="B315" s="462" t="s">
        <v>111</v>
      </c>
      <c r="C315" s="354" t="s">
        <v>100</v>
      </c>
      <c r="D315" s="350"/>
      <c r="E315" s="350"/>
      <c r="F315" s="350"/>
      <c r="G315" s="350"/>
      <c r="H315" s="350"/>
      <c r="I315" s="350"/>
      <c r="J315" s="350"/>
      <c r="K315" s="350"/>
      <c r="L315" s="350"/>
      <c r="M315" s="356"/>
      <c r="N315" s="356"/>
      <c r="O315" s="356"/>
      <c r="P315" s="356"/>
      <c r="Q315" s="462" t="str">
        <f t="shared" ref="Q315" si="244">IF((L307=""),"",MAX(D308:L308))</f>
        <v/>
      </c>
      <c r="R315" s="462" t="str">
        <f t="shared" ref="R315" si="245">IF(L307="","",MIN(D308:L308))</f>
        <v/>
      </c>
      <c r="S315" s="360" t="str">
        <f t="shared" ref="S315" si="246">IF((L308=""),"",AVERAGE(D308:L308))</f>
        <v/>
      </c>
      <c r="T315" s="346" t="str">
        <f>IF((L307=""),"",((Q315-R315)/(Q315+R315))*100)</f>
        <v/>
      </c>
      <c r="U315" s="465" t="str">
        <f>IF(L307="","",(IF(T315&lt;7,IF(S315&gt;2800,IF(S315&lt;4500,"Pass","Fail"),"Fail"),"Fail")))</f>
        <v/>
      </c>
      <c r="V315" s="468"/>
    </row>
    <row r="316" spans="1:22">
      <c r="A316" s="460"/>
      <c r="B316" s="463"/>
      <c r="C316" s="354" t="s">
        <v>101</v>
      </c>
      <c r="D316" s="355"/>
      <c r="E316" s="355"/>
      <c r="F316" s="355"/>
      <c r="G316" s="355"/>
      <c r="H316" s="355"/>
      <c r="I316" s="355"/>
      <c r="J316" s="355"/>
      <c r="K316" s="355"/>
      <c r="L316" s="355"/>
      <c r="M316" s="356"/>
      <c r="N316" s="356"/>
      <c r="O316" s="356"/>
      <c r="P316" s="356"/>
      <c r="Q316" s="463"/>
      <c r="R316" s="463"/>
      <c r="S316" s="361"/>
      <c r="T316" s="357"/>
      <c r="U316" s="466"/>
      <c r="V316" s="468"/>
    </row>
    <row r="317" spans="1:22" ht="24.75" thickBot="1">
      <c r="A317" s="461"/>
      <c r="B317" s="464"/>
      <c r="C317" s="362" t="s">
        <v>121</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4"/>
      <c r="R317" s="464"/>
      <c r="S317" s="364"/>
      <c r="T317" s="365"/>
      <c r="U317" s="467"/>
      <c r="V317" s="469"/>
    </row>
    <row r="318" spans="1:22">
      <c r="A318" s="470"/>
      <c r="B318" s="472" t="s">
        <v>211</v>
      </c>
      <c r="C318" s="349" t="s">
        <v>100</v>
      </c>
      <c r="D318" s="355"/>
      <c r="E318" s="355"/>
      <c r="F318" s="355"/>
      <c r="G318" s="355"/>
      <c r="H318" s="355"/>
      <c r="I318" s="355"/>
      <c r="J318" s="355"/>
      <c r="K318" s="355"/>
      <c r="L318" s="355"/>
      <c r="M318" s="351"/>
      <c r="N318" s="351"/>
      <c r="O318" s="351"/>
      <c r="P318" s="351"/>
      <c r="Q318" s="472" t="str">
        <f t="shared" ref="Q318" si="248">IF((L310=""),"",MAX(D311:L311))</f>
        <v/>
      </c>
      <c r="R318" s="472" t="str">
        <f t="shared" ref="R318" si="249">IF(L310="","",MIN(D311:L311))</f>
        <v/>
      </c>
      <c r="S318" s="352" t="str">
        <f t="shared" ref="S318" si="250">IF((L311=""),"",AVERAGE(D311:L311))</f>
        <v/>
      </c>
      <c r="T318" s="352" t="str">
        <f>IF((L310=""),"",((Q318-R318)/(Q318+R318))*100)</f>
        <v/>
      </c>
      <c r="U318" s="474" t="str">
        <f>IF(L310="","",(IF(T318&lt;7,IF(S318&gt;2000,IF(S318&lt;3000,"Pass","Fail"),"Fail"),"Fail")))</f>
        <v/>
      </c>
      <c r="V318" s="476"/>
    </row>
    <row r="319" spans="1:22">
      <c r="A319" s="471"/>
      <c r="B319" s="463"/>
      <c r="C319" s="354" t="s">
        <v>101</v>
      </c>
      <c r="D319" s="355"/>
      <c r="E319" s="355"/>
      <c r="F319" s="355"/>
      <c r="G319" s="355"/>
      <c r="H319" s="355"/>
      <c r="I319" s="355"/>
      <c r="J319" s="355"/>
      <c r="K319" s="355"/>
      <c r="L319" s="355"/>
      <c r="M319" s="356"/>
      <c r="N319" s="356"/>
      <c r="O319" s="356"/>
      <c r="P319" s="356"/>
      <c r="Q319" s="463"/>
      <c r="R319" s="463"/>
      <c r="S319" s="357"/>
      <c r="T319" s="357"/>
      <c r="U319" s="466"/>
      <c r="V319" s="477"/>
    </row>
    <row r="320" spans="1:22" ht="24.75" thickBot="1">
      <c r="A320" s="471"/>
      <c r="B320" s="473"/>
      <c r="C320" s="354" t="s">
        <v>121</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3"/>
      <c r="R320" s="473"/>
      <c r="S320" s="359"/>
      <c r="T320" s="359"/>
      <c r="U320" s="475"/>
      <c r="V320" s="477"/>
    </row>
    <row r="321" spans="1:22">
      <c r="A321" s="459"/>
      <c r="B321" s="462" t="s">
        <v>111</v>
      </c>
      <c r="C321" s="354" t="s">
        <v>100</v>
      </c>
      <c r="D321" s="350"/>
      <c r="E321" s="350"/>
      <c r="F321" s="350"/>
      <c r="G321" s="350"/>
      <c r="H321" s="350"/>
      <c r="I321" s="350"/>
      <c r="J321" s="350"/>
      <c r="K321" s="350"/>
      <c r="L321" s="350"/>
      <c r="M321" s="356"/>
      <c r="N321" s="356"/>
      <c r="O321" s="356"/>
      <c r="P321" s="356"/>
      <c r="Q321" s="462" t="str">
        <f t="shared" ref="Q321" si="252">IF((L313=""),"",MAX(D314:L314))</f>
        <v/>
      </c>
      <c r="R321" s="462" t="str">
        <f t="shared" ref="R321" si="253">IF(L313="","",MIN(D314:L314))</f>
        <v/>
      </c>
      <c r="S321" s="360" t="str">
        <f t="shared" ref="S321" si="254">IF((L314=""),"",AVERAGE(D314:L314))</f>
        <v/>
      </c>
      <c r="T321" s="346" t="str">
        <f>IF((L313=""),"",((Q321-R321)/(Q321+R321))*100)</f>
        <v/>
      </c>
      <c r="U321" s="465" t="str">
        <f>IF(L313="","",(IF(T321&lt;7,IF(S321&gt;2800,IF(S321&lt;4500,"Pass","Fail"),"Fail"),"Fail")))</f>
        <v/>
      </c>
      <c r="V321" s="468"/>
    </row>
    <row r="322" spans="1:22">
      <c r="A322" s="460"/>
      <c r="B322" s="463"/>
      <c r="C322" s="354" t="s">
        <v>101</v>
      </c>
      <c r="D322" s="355"/>
      <c r="E322" s="355"/>
      <c r="F322" s="355"/>
      <c r="G322" s="355"/>
      <c r="H322" s="355"/>
      <c r="I322" s="355"/>
      <c r="J322" s="355"/>
      <c r="K322" s="355"/>
      <c r="L322" s="355"/>
      <c r="M322" s="356"/>
      <c r="N322" s="356"/>
      <c r="O322" s="356"/>
      <c r="P322" s="356"/>
      <c r="Q322" s="463"/>
      <c r="R322" s="463"/>
      <c r="S322" s="361"/>
      <c r="T322" s="357"/>
      <c r="U322" s="466"/>
      <c r="V322" s="468"/>
    </row>
    <row r="323" spans="1:22" ht="24.75" thickBot="1">
      <c r="A323" s="461"/>
      <c r="B323" s="464"/>
      <c r="C323" s="362" t="s">
        <v>121</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4"/>
      <c r="R323" s="464"/>
      <c r="S323" s="364"/>
      <c r="T323" s="365"/>
      <c r="U323" s="467"/>
      <c r="V323" s="469"/>
    </row>
    <row r="324" spans="1:22">
      <c r="A324" s="470"/>
      <c r="B324" s="472" t="s">
        <v>211</v>
      </c>
      <c r="C324" s="349" t="s">
        <v>100</v>
      </c>
      <c r="D324" s="355"/>
      <c r="E324" s="355"/>
      <c r="F324" s="355"/>
      <c r="G324" s="355"/>
      <c r="H324" s="355"/>
      <c r="I324" s="355"/>
      <c r="J324" s="355"/>
      <c r="K324" s="355"/>
      <c r="L324" s="355"/>
      <c r="M324" s="351"/>
      <c r="N324" s="351"/>
      <c r="O324" s="351"/>
      <c r="P324" s="351"/>
      <c r="Q324" s="472" t="str">
        <f t="shared" ref="Q324" si="256">IF((L316=""),"",MAX(D317:L317))</f>
        <v/>
      </c>
      <c r="R324" s="472" t="str">
        <f t="shared" ref="R324" si="257">IF(L316="","",MIN(D317:L317))</f>
        <v/>
      </c>
      <c r="S324" s="352" t="str">
        <f t="shared" ref="S324" si="258">IF((L317=""),"",AVERAGE(D317:L317))</f>
        <v/>
      </c>
      <c r="T324" s="352" t="str">
        <f>IF((L316=""),"",((Q324-R324)/(Q324+R324))*100)</f>
        <v/>
      </c>
      <c r="U324" s="474" t="str">
        <f>IF(L316="","",(IF(T324&lt;7,IF(S324&gt;2000,IF(S324&lt;3000,"Pass","Fail"),"Fail"),"Fail")))</f>
        <v/>
      </c>
      <c r="V324" s="476"/>
    </row>
    <row r="325" spans="1:22">
      <c r="A325" s="471"/>
      <c r="B325" s="463"/>
      <c r="C325" s="354" t="s">
        <v>101</v>
      </c>
      <c r="D325" s="355"/>
      <c r="E325" s="355"/>
      <c r="F325" s="355"/>
      <c r="G325" s="355"/>
      <c r="H325" s="355"/>
      <c r="I325" s="355"/>
      <c r="J325" s="355"/>
      <c r="K325" s="355"/>
      <c r="L325" s="355"/>
      <c r="M325" s="356"/>
      <c r="N325" s="356"/>
      <c r="O325" s="356"/>
      <c r="P325" s="356"/>
      <c r="Q325" s="463"/>
      <c r="R325" s="463"/>
      <c r="S325" s="357"/>
      <c r="T325" s="357"/>
      <c r="U325" s="466"/>
      <c r="V325" s="477"/>
    </row>
    <row r="326" spans="1:22" ht="24.75" thickBot="1">
      <c r="A326" s="471"/>
      <c r="B326" s="473"/>
      <c r="C326" s="354" t="s">
        <v>121</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3"/>
      <c r="R326" s="473"/>
      <c r="S326" s="359"/>
      <c r="T326" s="359"/>
      <c r="U326" s="475"/>
      <c r="V326" s="477"/>
    </row>
    <row r="327" spans="1:22">
      <c r="A327" s="459"/>
      <c r="B327" s="462" t="s">
        <v>111</v>
      </c>
      <c r="C327" s="354" t="s">
        <v>100</v>
      </c>
      <c r="D327" s="350"/>
      <c r="E327" s="350"/>
      <c r="F327" s="350"/>
      <c r="G327" s="350"/>
      <c r="H327" s="350"/>
      <c r="I327" s="350"/>
      <c r="J327" s="350"/>
      <c r="K327" s="350"/>
      <c r="L327" s="350"/>
      <c r="M327" s="356"/>
      <c r="N327" s="356"/>
      <c r="O327" s="356"/>
      <c r="P327" s="356"/>
      <c r="Q327" s="462" t="str">
        <f t="shared" ref="Q327" si="260">IF((L319=""),"",MAX(D320:L320))</f>
        <v/>
      </c>
      <c r="R327" s="462" t="str">
        <f t="shared" ref="R327" si="261">IF(L319="","",MIN(D320:L320))</f>
        <v/>
      </c>
      <c r="S327" s="360" t="str">
        <f t="shared" ref="S327" si="262">IF((L320=""),"",AVERAGE(D320:L320))</f>
        <v/>
      </c>
      <c r="T327" s="346" t="str">
        <f>IF((L319=""),"",((Q327-R327)/(Q327+R327))*100)</f>
        <v/>
      </c>
      <c r="U327" s="465" t="str">
        <f>IF(L319="","",(IF(T327&lt;7,IF(S327&gt;2800,IF(S327&lt;4500,"Pass","Fail"),"Fail"),"Fail")))</f>
        <v/>
      </c>
      <c r="V327" s="468"/>
    </row>
    <row r="328" spans="1:22">
      <c r="A328" s="460"/>
      <c r="B328" s="463"/>
      <c r="C328" s="354" t="s">
        <v>101</v>
      </c>
      <c r="D328" s="355"/>
      <c r="E328" s="355"/>
      <c r="F328" s="355"/>
      <c r="G328" s="355"/>
      <c r="H328" s="355"/>
      <c r="I328" s="355"/>
      <c r="J328" s="355"/>
      <c r="K328" s="355"/>
      <c r="L328" s="355"/>
      <c r="M328" s="356"/>
      <c r="N328" s="356"/>
      <c r="O328" s="356"/>
      <c r="P328" s="356"/>
      <c r="Q328" s="463"/>
      <c r="R328" s="463"/>
      <c r="S328" s="361"/>
      <c r="T328" s="357"/>
      <c r="U328" s="466"/>
      <c r="V328" s="468"/>
    </row>
    <row r="329" spans="1:22" ht="24.75" thickBot="1">
      <c r="A329" s="461"/>
      <c r="B329" s="464"/>
      <c r="C329" s="362" t="s">
        <v>121</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4"/>
      <c r="R329" s="464"/>
      <c r="S329" s="364"/>
      <c r="T329" s="365"/>
      <c r="U329" s="467"/>
      <c r="V329" s="469"/>
    </row>
    <row r="330" spans="1:22">
      <c r="A330" s="470"/>
      <c r="B330" s="472" t="s">
        <v>211</v>
      </c>
      <c r="C330" s="349" t="s">
        <v>100</v>
      </c>
      <c r="D330" s="355"/>
      <c r="E330" s="355"/>
      <c r="F330" s="355"/>
      <c r="G330" s="355"/>
      <c r="H330" s="355"/>
      <c r="I330" s="355"/>
      <c r="J330" s="355"/>
      <c r="K330" s="355"/>
      <c r="L330" s="355"/>
      <c r="M330" s="351"/>
      <c r="N330" s="351"/>
      <c r="O330" s="351"/>
      <c r="P330" s="351"/>
      <c r="Q330" s="472" t="str">
        <f t="shared" ref="Q330" si="264">IF((L322=""),"",MAX(D323:L323))</f>
        <v/>
      </c>
      <c r="R330" s="472" t="str">
        <f t="shared" ref="R330" si="265">IF(L322="","",MIN(D323:L323))</f>
        <v/>
      </c>
      <c r="S330" s="352" t="str">
        <f t="shared" ref="S330" si="266">IF((L323=""),"",AVERAGE(D323:L323))</f>
        <v/>
      </c>
      <c r="T330" s="352" t="str">
        <f>IF((L322=""),"",((Q330-R330)/(Q330+R330))*100)</f>
        <v/>
      </c>
      <c r="U330" s="474" t="str">
        <f>IF(L322="","",(IF(T330&lt;7,IF(S330&gt;2000,IF(S330&lt;3000,"Pass","Fail"),"Fail"),"Fail")))</f>
        <v/>
      </c>
      <c r="V330" s="476"/>
    </row>
    <row r="331" spans="1:22">
      <c r="A331" s="471"/>
      <c r="B331" s="463"/>
      <c r="C331" s="354" t="s">
        <v>101</v>
      </c>
      <c r="D331" s="355"/>
      <c r="E331" s="355"/>
      <c r="F331" s="355"/>
      <c r="G331" s="355"/>
      <c r="H331" s="355"/>
      <c r="I331" s="355"/>
      <c r="J331" s="355"/>
      <c r="K331" s="355"/>
      <c r="L331" s="355"/>
      <c r="M331" s="356"/>
      <c r="N331" s="356"/>
      <c r="O331" s="356"/>
      <c r="P331" s="356"/>
      <c r="Q331" s="463"/>
      <c r="R331" s="463"/>
      <c r="S331" s="357"/>
      <c r="T331" s="357"/>
      <c r="U331" s="466"/>
      <c r="V331" s="477"/>
    </row>
    <row r="332" spans="1:22" ht="24.75" thickBot="1">
      <c r="A332" s="471"/>
      <c r="B332" s="473"/>
      <c r="C332" s="354" t="s">
        <v>121</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3"/>
      <c r="R332" s="473"/>
      <c r="S332" s="359"/>
      <c r="T332" s="359"/>
      <c r="U332" s="475"/>
      <c r="V332" s="477"/>
    </row>
    <row r="333" spans="1:22">
      <c r="A333" s="459"/>
      <c r="B333" s="462" t="s">
        <v>111</v>
      </c>
      <c r="C333" s="354" t="s">
        <v>100</v>
      </c>
      <c r="D333" s="350"/>
      <c r="E333" s="350"/>
      <c r="F333" s="350"/>
      <c r="G333" s="350"/>
      <c r="H333" s="350"/>
      <c r="I333" s="350"/>
      <c r="J333" s="350"/>
      <c r="K333" s="350"/>
      <c r="L333" s="350"/>
      <c r="M333" s="356"/>
      <c r="N333" s="356"/>
      <c r="O333" s="356"/>
      <c r="P333" s="356"/>
      <c r="Q333" s="462" t="str">
        <f t="shared" ref="Q333" si="268">IF((L325=""),"",MAX(D326:L326))</f>
        <v/>
      </c>
      <c r="R333" s="462" t="str">
        <f t="shared" ref="R333" si="269">IF(L325="","",MIN(D326:L326))</f>
        <v/>
      </c>
      <c r="S333" s="360" t="str">
        <f t="shared" ref="S333" si="270">IF((L326=""),"",AVERAGE(D326:L326))</f>
        <v/>
      </c>
      <c r="T333" s="346" t="str">
        <f>IF((L325=""),"",((Q333-R333)/(Q333+R333))*100)</f>
        <v/>
      </c>
      <c r="U333" s="465" t="str">
        <f>IF(L325="","",(IF(T333&lt;7,IF(S333&gt;2800,IF(S333&lt;4500,"Pass","Fail"),"Fail"),"Fail")))</f>
        <v/>
      </c>
      <c r="V333" s="468"/>
    </row>
    <row r="334" spans="1:22">
      <c r="A334" s="460"/>
      <c r="B334" s="463"/>
      <c r="C334" s="354" t="s">
        <v>101</v>
      </c>
      <c r="D334" s="355"/>
      <c r="E334" s="355"/>
      <c r="F334" s="355"/>
      <c r="G334" s="355"/>
      <c r="H334" s="355"/>
      <c r="I334" s="355"/>
      <c r="J334" s="355"/>
      <c r="K334" s="355"/>
      <c r="L334" s="355"/>
      <c r="M334" s="356"/>
      <c r="N334" s="356"/>
      <c r="O334" s="356"/>
      <c r="P334" s="356"/>
      <c r="Q334" s="463"/>
      <c r="R334" s="463"/>
      <c r="S334" s="361"/>
      <c r="T334" s="357"/>
      <c r="U334" s="466"/>
      <c r="V334" s="468"/>
    </row>
    <row r="335" spans="1:22" ht="24.75" thickBot="1">
      <c r="A335" s="461"/>
      <c r="B335" s="464"/>
      <c r="C335" s="362" t="s">
        <v>121</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4"/>
      <c r="R335" s="464"/>
      <c r="S335" s="364"/>
      <c r="T335" s="365"/>
      <c r="U335" s="467"/>
      <c r="V335" s="469"/>
    </row>
    <row r="336" spans="1:22">
      <c r="A336" s="470"/>
      <c r="B336" s="472" t="s">
        <v>211</v>
      </c>
      <c r="C336" s="349" t="s">
        <v>100</v>
      </c>
      <c r="D336" s="355"/>
      <c r="E336" s="355"/>
      <c r="F336" s="355"/>
      <c r="G336" s="355"/>
      <c r="H336" s="355"/>
      <c r="I336" s="355"/>
      <c r="J336" s="355"/>
      <c r="K336" s="355"/>
      <c r="L336" s="355"/>
      <c r="M336" s="351"/>
      <c r="N336" s="351"/>
      <c r="O336" s="351"/>
      <c r="P336" s="351"/>
      <c r="Q336" s="472" t="str">
        <f t="shared" ref="Q336" si="272">IF((L328=""),"",MAX(D329:L329))</f>
        <v/>
      </c>
      <c r="R336" s="472" t="str">
        <f t="shared" ref="R336" si="273">IF(L328="","",MIN(D329:L329))</f>
        <v/>
      </c>
      <c r="S336" s="352" t="str">
        <f t="shared" ref="S336" si="274">IF((L329=""),"",AVERAGE(D329:L329))</f>
        <v/>
      </c>
      <c r="T336" s="352" t="str">
        <f>IF((L328=""),"",((Q336-R336)/(Q336+R336))*100)</f>
        <v/>
      </c>
      <c r="U336" s="474" t="str">
        <f>IF(L328="","",(IF(T336&lt;7,IF(S336&gt;2000,IF(S336&lt;3000,"Pass","Fail"),"Fail"),"Fail")))</f>
        <v/>
      </c>
      <c r="V336" s="476"/>
    </row>
    <row r="337" spans="1:22">
      <c r="A337" s="471"/>
      <c r="B337" s="463"/>
      <c r="C337" s="354" t="s">
        <v>101</v>
      </c>
      <c r="D337" s="355"/>
      <c r="E337" s="355"/>
      <c r="F337" s="355"/>
      <c r="G337" s="355"/>
      <c r="H337" s="355"/>
      <c r="I337" s="355"/>
      <c r="J337" s="355"/>
      <c r="K337" s="355"/>
      <c r="L337" s="355"/>
      <c r="M337" s="356"/>
      <c r="N337" s="356"/>
      <c r="O337" s="356"/>
      <c r="P337" s="356"/>
      <c r="Q337" s="463"/>
      <c r="R337" s="463"/>
      <c r="S337" s="357"/>
      <c r="T337" s="357"/>
      <c r="U337" s="466"/>
      <c r="V337" s="477"/>
    </row>
    <row r="338" spans="1:22" ht="24.75" thickBot="1">
      <c r="A338" s="471"/>
      <c r="B338" s="473"/>
      <c r="C338" s="354" t="s">
        <v>121</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3"/>
      <c r="R338" s="473"/>
      <c r="S338" s="359"/>
      <c r="T338" s="359"/>
      <c r="U338" s="475"/>
      <c r="V338" s="477"/>
    </row>
    <row r="339" spans="1:22">
      <c r="A339" s="459"/>
      <c r="B339" s="462" t="s">
        <v>111</v>
      </c>
      <c r="C339" s="354" t="s">
        <v>100</v>
      </c>
      <c r="D339" s="350"/>
      <c r="E339" s="350"/>
      <c r="F339" s="350"/>
      <c r="G339" s="350"/>
      <c r="H339" s="350"/>
      <c r="I339" s="350"/>
      <c r="J339" s="350"/>
      <c r="K339" s="350"/>
      <c r="L339" s="350"/>
      <c r="M339" s="356"/>
      <c r="N339" s="356"/>
      <c r="O339" s="356"/>
      <c r="P339" s="356"/>
      <c r="Q339" s="462" t="str">
        <f t="shared" ref="Q339" si="277">IF((L331=""),"",MAX(D332:L332))</f>
        <v/>
      </c>
      <c r="R339" s="462" t="str">
        <f t="shared" ref="R339" si="278">IF(L331="","",MIN(D332:L332))</f>
        <v/>
      </c>
      <c r="S339" s="360" t="str">
        <f t="shared" ref="S339" si="279">IF((L332=""),"",AVERAGE(D332:L332))</f>
        <v/>
      </c>
      <c r="T339" s="346" t="str">
        <f>IF((L331=""),"",((Q339-R339)/(Q339+R339))*100)</f>
        <v/>
      </c>
      <c r="U339" s="465" t="str">
        <f>IF(L331="","",(IF(T339&lt;7,IF(S339&gt;2800,IF(S339&lt;4500,"Pass","Fail"),"Fail"),"Fail")))</f>
        <v/>
      </c>
      <c r="V339" s="468"/>
    </row>
    <row r="340" spans="1:22">
      <c r="A340" s="460"/>
      <c r="B340" s="463"/>
      <c r="C340" s="354" t="s">
        <v>101</v>
      </c>
      <c r="D340" s="355"/>
      <c r="E340" s="355"/>
      <c r="F340" s="355"/>
      <c r="G340" s="355"/>
      <c r="H340" s="355"/>
      <c r="I340" s="355"/>
      <c r="J340" s="355"/>
      <c r="K340" s="355"/>
      <c r="L340" s="355"/>
      <c r="M340" s="356"/>
      <c r="N340" s="356"/>
      <c r="O340" s="356"/>
      <c r="P340" s="356"/>
      <c r="Q340" s="463"/>
      <c r="R340" s="463"/>
      <c r="S340" s="361"/>
      <c r="T340" s="357"/>
      <c r="U340" s="466"/>
      <c r="V340" s="468"/>
    </row>
    <row r="341" spans="1:22" ht="24.75" thickBot="1">
      <c r="A341" s="461"/>
      <c r="B341" s="464"/>
      <c r="C341" s="362" t="s">
        <v>121</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4"/>
      <c r="R341" s="464"/>
      <c r="S341" s="364"/>
      <c r="T341" s="365"/>
      <c r="U341" s="467"/>
      <c r="V341" s="469"/>
    </row>
    <row r="342" spans="1:22">
      <c r="A342" s="470"/>
      <c r="B342" s="472" t="s">
        <v>211</v>
      </c>
      <c r="C342" s="349" t="s">
        <v>100</v>
      </c>
      <c r="D342" s="355"/>
      <c r="E342" s="355"/>
      <c r="F342" s="355"/>
      <c r="G342" s="355"/>
      <c r="H342" s="355"/>
      <c r="I342" s="355"/>
      <c r="J342" s="355"/>
      <c r="K342" s="355"/>
      <c r="L342" s="355"/>
      <c r="M342" s="351"/>
      <c r="N342" s="351"/>
      <c r="O342" s="351"/>
      <c r="P342" s="351"/>
      <c r="Q342" s="472" t="str">
        <f t="shared" ref="Q342" si="281">IF((L334=""),"",MAX(D335:L335))</f>
        <v/>
      </c>
      <c r="R342" s="472" t="str">
        <f t="shared" ref="R342" si="282">IF(L334="","",MIN(D335:L335))</f>
        <v/>
      </c>
      <c r="S342" s="352" t="str">
        <f t="shared" ref="S342" si="283">IF((L335=""),"",AVERAGE(D335:L335))</f>
        <v/>
      </c>
      <c r="T342" s="352" t="str">
        <f>IF((L334=""),"",((Q342-R342)/(Q342+R342))*100)</f>
        <v/>
      </c>
      <c r="U342" s="474" t="str">
        <f>IF(L334="","",(IF(T342&lt;7,IF(S342&gt;2000,IF(S342&lt;3000,"Pass","Fail"),"Fail"),"Fail")))</f>
        <v/>
      </c>
      <c r="V342" s="476"/>
    </row>
    <row r="343" spans="1:22">
      <c r="A343" s="471"/>
      <c r="B343" s="463"/>
      <c r="C343" s="354" t="s">
        <v>101</v>
      </c>
      <c r="D343" s="355"/>
      <c r="E343" s="355"/>
      <c r="F343" s="355"/>
      <c r="G343" s="355"/>
      <c r="H343" s="355"/>
      <c r="I343" s="355"/>
      <c r="J343" s="355"/>
      <c r="K343" s="355"/>
      <c r="L343" s="355"/>
      <c r="M343" s="356"/>
      <c r="N343" s="356"/>
      <c r="O343" s="356"/>
      <c r="P343" s="356"/>
      <c r="Q343" s="463"/>
      <c r="R343" s="463"/>
      <c r="S343" s="357"/>
      <c r="T343" s="357"/>
      <c r="U343" s="466"/>
      <c r="V343" s="477"/>
    </row>
    <row r="344" spans="1:22" ht="24.75" thickBot="1">
      <c r="A344" s="471"/>
      <c r="B344" s="473"/>
      <c r="C344" s="354" t="s">
        <v>121</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3"/>
      <c r="R344" s="473"/>
      <c r="S344" s="359"/>
      <c r="T344" s="359"/>
      <c r="U344" s="475"/>
      <c r="V344" s="477"/>
    </row>
    <row r="345" spans="1:22">
      <c r="A345" s="459"/>
      <c r="B345" s="462" t="s">
        <v>111</v>
      </c>
      <c r="C345" s="354" t="s">
        <v>100</v>
      </c>
      <c r="D345" s="350"/>
      <c r="E345" s="350"/>
      <c r="F345" s="350"/>
      <c r="G345" s="350"/>
      <c r="H345" s="350"/>
      <c r="I345" s="350"/>
      <c r="J345" s="350"/>
      <c r="K345" s="350"/>
      <c r="L345" s="350"/>
      <c r="M345" s="356"/>
      <c r="N345" s="356"/>
      <c r="O345" s="356"/>
      <c r="P345" s="356"/>
      <c r="Q345" s="462" t="str">
        <f t="shared" ref="Q345" si="285">IF((L337=""),"",MAX(D338:L338))</f>
        <v/>
      </c>
      <c r="R345" s="462" t="str">
        <f t="shared" ref="R345" si="286">IF(L337="","",MIN(D338:L338))</f>
        <v/>
      </c>
      <c r="S345" s="360" t="str">
        <f t="shared" ref="S345" si="287">IF((L338=""),"",AVERAGE(D338:L338))</f>
        <v/>
      </c>
      <c r="T345" s="346" t="str">
        <f>IF((L337=""),"",((Q345-R345)/(Q345+R345))*100)</f>
        <v/>
      </c>
      <c r="U345" s="465" t="str">
        <f>IF(L337="","",(IF(T345&lt;7,IF(S345&gt;2800,IF(S345&lt;4500,"Pass","Fail"),"Fail"),"Fail")))</f>
        <v/>
      </c>
      <c r="V345" s="468"/>
    </row>
    <row r="346" spans="1:22">
      <c r="A346" s="460"/>
      <c r="B346" s="463"/>
      <c r="C346" s="354" t="s">
        <v>101</v>
      </c>
      <c r="D346" s="355"/>
      <c r="E346" s="355"/>
      <c r="F346" s="355"/>
      <c r="G346" s="355"/>
      <c r="H346" s="355"/>
      <c r="I346" s="355"/>
      <c r="J346" s="355"/>
      <c r="K346" s="355"/>
      <c r="L346" s="355"/>
      <c r="M346" s="356"/>
      <c r="N346" s="356"/>
      <c r="O346" s="356"/>
      <c r="P346" s="356"/>
      <c r="Q346" s="463"/>
      <c r="R346" s="463"/>
      <c r="S346" s="361"/>
      <c r="T346" s="357"/>
      <c r="U346" s="466"/>
      <c r="V346" s="468"/>
    </row>
    <row r="347" spans="1:22" ht="24.75" thickBot="1">
      <c r="A347" s="461"/>
      <c r="B347" s="464"/>
      <c r="C347" s="362" t="s">
        <v>121</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4"/>
      <c r="R347" s="464"/>
      <c r="S347" s="364"/>
      <c r="T347" s="365"/>
      <c r="U347" s="467"/>
      <c r="V347" s="469"/>
    </row>
    <row r="348" spans="1:22">
      <c r="A348" s="470"/>
      <c r="B348" s="472" t="s">
        <v>211</v>
      </c>
      <c r="C348" s="349" t="s">
        <v>100</v>
      </c>
      <c r="D348" s="355"/>
      <c r="E348" s="355"/>
      <c r="F348" s="355"/>
      <c r="G348" s="355"/>
      <c r="H348" s="355"/>
      <c r="I348" s="355"/>
      <c r="J348" s="355"/>
      <c r="K348" s="355"/>
      <c r="L348" s="355"/>
      <c r="M348" s="351"/>
      <c r="N348" s="351"/>
      <c r="O348" s="351"/>
      <c r="P348" s="351"/>
      <c r="Q348" s="472" t="str">
        <f t="shared" ref="Q348" si="289">IF((L340=""),"",MAX(D341:L341))</f>
        <v/>
      </c>
      <c r="R348" s="472" t="str">
        <f t="shared" ref="R348" si="290">IF(L340="","",MIN(D341:L341))</f>
        <v/>
      </c>
      <c r="S348" s="352" t="str">
        <f t="shared" ref="S348" si="291">IF((L341=""),"",AVERAGE(D341:L341))</f>
        <v/>
      </c>
      <c r="T348" s="352" t="str">
        <f>IF((L340=""),"",((Q348-R348)/(Q348+R348))*100)</f>
        <v/>
      </c>
      <c r="U348" s="474" t="str">
        <f>IF(L340="","",(IF(T348&lt;7,IF(S348&gt;2000,IF(S348&lt;3000,"Pass","Fail"),"Fail"),"Fail")))</f>
        <v/>
      </c>
      <c r="V348" s="476"/>
    </row>
    <row r="349" spans="1:22">
      <c r="A349" s="471"/>
      <c r="B349" s="463"/>
      <c r="C349" s="354" t="s">
        <v>101</v>
      </c>
      <c r="D349" s="355"/>
      <c r="E349" s="355"/>
      <c r="F349" s="355"/>
      <c r="G349" s="355"/>
      <c r="H349" s="355"/>
      <c r="I349" s="355"/>
      <c r="J349" s="355"/>
      <c r="K349" s="355"/>
      <c r="L349" s="355"/>
      <c r="M349" s="356"/>
      <c r="N349" s="356"/>
      <c r="O349" s="356"/>
      <c r="P349" s="356"/>
      <c r="Q349" s="463"/>
      <c r="R349" s="463"/>
      <c r="S349" s="357"/>
      <c r="T349" s="357"/>
      <c r="U349" s="466"/>
      <c r="V349" s="477"/>
    </row>
    <row r="350" spans="1:22" ht="24.75" thickBot="1">
      <c r="A350" s="471"/>
      <c r="B350" s="473"/>
      <c r="C350" s="354" t="s">
        <v>121</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3"/>
      <c r="R350" s="473"/>
      <c r="S350" s="359"/>
      <c r="T350" s="359"/>
      <c r="U350" s="475"/>
      <c r="V350" s="477"/>
    </row>
    <row r="351" spans="1:22">
      <c r="A351" s="459"/>
      <c r="B351" s="462" t="s">
        <v>111</v>
      </c>
      <c r="C351" s="354" t="s">
        <v>100</v>
      </c>
      <c r="D351" s="350"/>
      <c r="E351" s="350"/>
      <c r="F351" s="350"/>
      <c r="G351" s="350"/>
      <c r="H351" s="350"/>
      <c r="I351" s="350"/>
      <c r="J351" s="350"/>
      <c r="K351" s="350"/>
      <c r="L351" s="350"/>
      <c r="M351" s="356"/>
      <c r="N351" s="356"/>
      <c r="O351" s="356"/>
      <c r="P351" s="356"/>
      <c r="Q351" s="462" t="str">
        <f t="shared" ref="Q351" si="293">IF((L343=""),"",MAX(D344:L344))</f>
        <v/>
      </c>
      <c r="R351" s="462" t="str">
        <f t="shared" ref="R351" si="294">IF(L343="","",MIN(D344:L344))</f>
        <v/>
      </c>
      <c r="S351" s="360" t="str">
        <f t="shared" ref="S351" si="295">IF((L344=""),"",AVERAGE(D344:L344))</f>
        <v/>
      </c>
      <c r="T351" s="346" t="str">
        <f>IF((L343=""),"",((Q351-R351)/(Q351+R351))*100)</f>
        <v/>
      </c>
      <c r="U351" s="465" t="str">
        <f>IF(L343="","",(IF(T351&lt;7,IF(S351&gt;2800,IF(S351&lt;4500,"Pass","Fail"),"Fail"),"Fail")))</f>
        <v/>
      </c>
      <c r="V351" s="468"/>
    </row>
    <row r="352" spans="1:22">
      <c r="A352" s="460"/>
      <c r="B352" s="463"/>
      <c r="C352" s="354" t="s">
        <v>101</v>
      </c>
      <c r="D352" s="355"/>
      <c r="E352" s="355"/>
      <c r="F352" s="355"/>
      <c r="G352" s="355"/>
      <c r="H352" s="355"/>
      <c r="I352" s="355"/>
      <c r="J352" s="355"/>
      <c r="K352" s="355"/>
      <c r="L352" s="355"/>
      <c r="M352" s="356"/>
      <c r="N352" s="356"/>
      <c r="O352" s="356"/>
      <c r="P352" s="356"/>
      <c r="Q352" s="463"/>
      <c r="R352" s="463"/>
      <c r="S352" s="361"/>
      <c r="T352" s="357"/>
      <c r="U352" s="466"/>
      <c r="V352" s="468"/>
    </row>
    <row r="353" spans="1:22" ht="24.75" thickBot="1">
      <c r="A353" s="461"/>
      <c r="B353" s="464"/>
      <c r="C353" s="362" t="s">
        <v>121</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4"/>
      <c r="R353" s="464"/>
      <c r="S353" s="364"/>
      <c r="T353" s="365"/>
      <c r="U353" s="467"/>
      <c r="V353" s="469"/>
    </row>
    <row r="354" spans="1:22">
      <c r="A354" s="470"/>
      <c r="B354" s="472" t="s">
        <v>211</v>
      </c>
      <c r="C354" s="349" t="s">
        <v>100</v>
      </c>
      <c r="D354" s="355"/>
      <c r="E354" s="355"/>
      <c r="F354" s="355"/>
      <c r="G354" s="355"/>
      <c r="H354" s="355"/>
      <c r="I354" s="355"/>
      <c r="J354" s="355"/>
      <c r="K354" s="355"/>
      <c r="L354" s="355"/>
      <c r="M354" s="351"/>
      <c r="N354" s="351"/>
      <c r="O354" s="351"/>
      <c r="P354" s="351"/>
      <c r="Q354" s="472" t="str">
        <f t="shared" ref="Q354" si="297">IF((L346=""),"",MAX(D347:L347))</f>
        <v/>
      </c>
      <c r="R354" s="472" t="str">
        <f t="shared" ref="R354" si="298">IF(L346="","",MIN(D347:L347))</f>
        <v/>
      </c>
      <c r="S354" s="352" t="str">
        <f t="shared" ref="S354" si="299">IF((L347=""),"",AVERAGE(D347:L347))</f>
        <v/>
      </c>
      <c r="T354" s="352" t="str">
        <f>IF((L346=""),"",((Q354-R354)/(Q354+R354))*100)</f>
        <v/>
      </c>
      <c r="U354" s="474" t="str">
        <f>IF(L346="","",(IF(T354&lt;7,IF(S354&gt;2000,IF(S354&lt;3000,"Pass","Fail"),"Fail"),"Fail")))</f>
        <v/>
      </c>
      <c r="V354" s="476"/>
    </row>
    <row r="355" spans="1:22">
      <c r="A355" s="471"/>
      <c r="B355" s="463"/>
      <c r="C355" s="354" t="s">
        <v>101</v>
      </c>
      <c r="D355" s="355"/>
      <c r="E355" s="355"/>
      <c r="F355" s="355"/>
      <c r="G355" s="355"/>
      <c r="H355" s="355"/>
      <c r="I355" s="355"/>
      <c r="J355" s="355"/>
      <c r="K355" s="355"/>
      <c r="L355" s="355"/>
      <c r="M355" s="356"/>
      <c r="N355" s="356"/>
      <c r="O355" s="356"/>
      <c r="P355" s="356"/>
      <c r="Q355" s="463"/>
      <c r="R355" s="463"/>
      <c r="S355" s="357"/>
      <c r="T355" s="357"/>
      <c r="U355" s="466"/>
      <c r="V355" s="477"/>
    </row>
    <row r="356" spans="1:22" ht="24.75" thickBot="1">
      <c r="A356" s="471"/>
      <c r="B356" s="473"/>
      <c r="C356" s="354" t="s">
        <v>121</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3"/>
      <c r="R356" s="473"/>
      <c r="S356" s="359"/>
      <c r="T356" s="359"/>
      <c r="U356" s="475"/>
      <c r="V356" s="477"/>
    </row>
    <row r="357" spans="1:22">
      <c r="A357" s="459"/>
      <c r="B357" s="462" t="s">
        <v>111</v>
      </c>
      <c r="C357" s="354" t="s">
        <v>100</v>
      </c>
      <c r="D357" s="350"/>
      <c r="E357" s="350"/>
      <c r="F357" s="350"/>
      <c r="G357" s="350"/>
      <c r="H357" s="350"/>
      <c r="I357" s="350"/>
      <c r="J357" s="350"/>
      <c r="K357" s="350"/>
      <c r="L357" s="350"/>
      <c r="M357" s="356"/>
      <c r="N357" s="356"/>
      <c r="O357" s="356"/>
      <c r="P357" s="356"/>
      <c r="Q357" s="462" t="str">
        <f t="shared" ref="Q357" si="301">IF((L349=""),"",MAX(D350:L350))</f>
        <v/>
      </c>
      <c r="R357" s="462" t="str">
        <f t="shared" ref="R357" si="302">IF(L349="","",MIN(D350:L350))</f>
        <v/>
      </c>
      <c r="S357" s="360" t="str">
        <f t="shared" ref="S357" si="303">IF((L350=""),"",AVERAGE(D350:L350))</f>
        <v/>
      </c>
      <c r="T357" s="346" t="str">
        <f>IF((L349=""),"",((Q357-R357)/(Q357+R357))*100)</f>
        <v/>
      </c>
      <c r="U357" s="465" t="str">
        <f>IF(L349="","",(IF(T357&lt;7,IF(S357&gt;2800,IF(S357&lt;4500,"Pass","Fail"),"Fail"),"Fail")))</f>
        <v/>
      </c>
      <c r="V357" s="468"/>
    </row>
    <row r="358" spans="1:22">
      <c r="A358" s="460"/>
      <c r="B358" s="463"/>
      <c r="C358" s="354" t="s">
        <v>101</v>
      </c>
      <c r="D358" s="355"/>
      <c r="E358" s="355"/>
      <c r="F358" s="355"/>
      <c r="G358" s="355"/>
      <c r="H358" s="355"/>
      <c r="I358" s="355"/>
      <c r="J358" s="355"/>
      <c r="K358" s="355"/>
      <c r="L358" s="355"/>
      <c r="M358" s="356"/>
      <c r="N358" s="356"/>
      <c r="O358" s="356"/>
      <c r="P358" s="356"/>
      <c r="Q358" s="463"/>
      <c r="R358" s="463"/>
      <c r="S358" s="361"/>
      <c r="T358" s="357"/>
      <c r="U358" s="466"/>
      <c r="V358" s="468"/>
    </row>
    <row r="359" spans="1:22" ht="24.75" thickBot="1">
      <c r="A359" s="461"/>
      <c r="B359" s="464"/>
      <c r="C359" s="362" t="s">
        <v>121</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4"/>
      <c r="R359" s="464"/>
      <c r="S359" s="364"/>
      <c r="T359" s="365"/>
      <c r="U359" s="467"/>
      <c r="V359" s="469"/>
    </row>
    <row r="360" spans="1:22">
      <c r="A360" s="470"/>
      <c r="B360" s="472" t="s">
        <v>211</v>
      </c>
      <c r="C360" s="349" t="s">
        <v>100</v>
      </c>
      <c r="D360" s="355"/>
      <c r="E360" s="355"/>
      <c r="F360" s="355"/>
      <c r="G360" s="355"/>
      <c r="H360" s="355"/>
      <c r="I360" s="355"/>
      <c r="J360" s="355"/>
      <c r="K360" s="355"/>
      <c r="L360" s="355"/>
      <c r="M360" s="351"/>
      <c r="N360" s="351"/>
      <c r="O360" s="351"/>
      <c r="P360" s="351"/>
      <c r="Q360" s="472" t="str">
        <f t="shared" ref="Q360" si="305">IF((L352=""),"",MAX(D353:L353))</f>
        <v/>
      </c>
      <c r="R360" s="472" t="str">
        <f t="shared" ref="R360" si="306">IF(L352="","",MIN(D353:L353))</f>
        <v/>
      </c>
      <c r="S360" s="352" t="str">
        <f t="shared" ref="S360" si="307">IF((L353=""),"",AVERAGE(D353:L353))</f>
        <v/>
      </c>
      <c r="T360" s="352" t="str">
        <f>IF((L352=""),"",((Q360-R360)/(Q360+R360))*100)</f>
        <v/>
      </c>
      <c r="U360" s="474" t="str">
        <f>IF(L352="","",(IF(T360&lt;7,IF(S360&gt;2000,IF(S360&lt;3000,"Pass","Fail"),"Fail"),"Fail")))</f>
        <v/>
      </c>
      <c r="V360" s="476"/>
    </row>
    <row r="361" spans="1:22">
      <c r="A361" s="471"/>
      <c r="B361" s="463"/>
      <c r="C361" s="354" t="s">
        <v>101</v>
      </c>
      <c r="D361" s="355"/>
      <c r="E361" s="355"/>
      <c r="F361" s="355"/>
      <c r="G361" s="355"/>
      <c r="H361" s="355"/>
      <c r="I361" s="355"/>
      <c r="J361" s="355"/>
      <c r="K361" s="355"/>
      <c r="L361" s="355"/>
      <c r="M361" s="356"/>
      <c r="N361" s="356"/>
      <c r="O361" s="356"/>
      <c r="P361" s="356"/>
      <c r="Q361" s="463"/>
      <c r="R361" s="463"/>
      <c r="S361" s="357"/>
      <c r="T361" s="357"/>
      <c r="U361" s="466"/>
      <c r="V361" s="477"/>
    </row>
    <row r="362" spans="1:22" ht="24.75" thickBot="1">
      <c r="A362" s="471"/>
      <c r="B362" s="473"/>
      <c r="C362" s="354" t="s">
        <v>121</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3"/>
      <c r="R362" s="473"/>
      <c r="S362" s="359"/>
      <c r="T362" s="359"/>
      <c r="U362" s="475"/>
      <c r="V362" s="477"/>
    </row>
    <row r="363" spans="1:22">
      <c r="A363" s="459"/>
      <c r="B363" s="462" t="s">
        <v>111</v>
      </c>
      <c r="C363" s="354" t="s">
        <v>100</v>
      </c>
      <c r="D363" s="350"/>
      <c r="E363" s="350"/>
      <c r="F363" s="350"/>
      <c r="G363" s="350"/>
      <c r="H363" s="350"/>
      <c r="I363" s="350"/>
      <c r="J363" s="350"/>
      <c r="K363" s="350"/>
      <c r="L363" s="350"/>
      <c r="M363" s="356"/>
      <c r="N363" s="356"/>
      <c r="O363" s="356"/>
      <c r="P363" s="356"/>
      <c r="Q363" s="462" t="str">
        <f t="shared" ref="Q363" si="309">IF((L355=""),"",MAX(D356:L356))</f>
        <v/>
      </c>
      <c r="R363" s="462" t="str">
        <f t="shared" ref="R363" si="310">IF(L355="","",MIN(D356:L356))</f>
        <v/>
      </c>
      <c r="S363" s="360" t="str">
        <f t="shared" ref="S363" si="311">IF((L356=""),"",AVERAGE(D356:L356))</f>
        <v/>
      </c>
      <c r="T363" s="346" t="str">
        <f>IF((L355=""),"",((Q363-R363)/(Q363+R363))*100)</f>
        <v/>
      </c>
      <c r="U363" s="465" t="str">
        <f>IF(L355="","",(IF(T363&lt;7,IF(S363&gt;2800,IF(S363&lt;4500,"Pass","Fail"),"Fail"),"Fail")))</f>
        <v/>
      </c>
      <c r="V363" s="468"/>
    </row>
    <row r="364" spans="1:22">
      <c r="A364" s="460"/>
      <c r="B364" s="463"/>
      <c r="C364" s="354" t="s">
        <v>101</v>
      </c>
      <c r="D364" s="355"/>
      <c r="E364" s="355"/>
      <c r="F364" s="355"/>
      <c r="G364" s="355"/>
      <c r="H364" s="355"/>
      <c r="I364" s="355"/>
      <c r="J364" s="355"/>
      <c r="K364" s="355"/>
      <c r="L364" s="355"/>
      <c r="M364" s="356"/>
      <c r="N364" s="356"/>
      <c r="O364" s="356"/>
      <c r="P364" s="356"/>
      <c r="Q364" s="463"/>
      <c r="R364" s="463"/>
      <c r="S364" s="361"/>
      <c r="T364" s="357"/>
      <c r="U364" s="466"/>
      <c r="V364" s="468"/>
    </row>
    <row r="365" spans="1:22" ht="24.75" thickBot="1">
      <c r="A365" s="461"/>
      <c r="B365" s="464"/>
      <c r="C365" s="362" t="s">
        <v>121</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4"/>
      <c r="R365" s="464"/>
      <c r="S365" s="364"/>
      <c r="T365" s="365"/>
      <c r="U365" s="467"/>
      <c r="V365" s="469"/>
    </row>
    <row r="366" spans="1:22">
      <c r="A366" s="470"/>
      <c r="B366" s="472" t="s">
        <v>211</v>
      </c>
      <c r="C366" s="349" t="s">
        <v>100</v>
      </c>
      <c r="D366" s="355"/>
      <c r="E366" s="355"/>
      <c r="F366" s="355"/>
      <c r="G366" s="355"/>
      <c r="H366" s="355"/>
      <c r="I366" s="355"/>
      <c r="J366" s="355"/>
      <c r="K366" s="355"/>
      <c r="L366" s="355"/>
      <c r="M366" s="351"/>
      <c r="N366" s="351"/>
      <c r="O366" s="351"/>
      <c r="P366" s="351"/>
      <c r="Q366" s="472" t="str">
        <f t="shared" ref="Q366" si="313">IF((L358=""),"",MAX(D359:L359))</f>
        <v/>
      </c>
      <c r="R366" s="472" t="str">
        <f t="shared" ref="R366" si="314">IF(L358="","",MIN(D359:L359))</f>
        <v/>
      </c>
      <c r="S366" s="352" t="str">
        <f t="shared" ref="S366" si="315">IF((L359=""),"",AVERAGE(D359:L359))</f>
        <v/>
      </c>
      <c r="T366" s="352" t="str">
        <f>IF((L358=""),"",((Q366-R366)/(Q366+R366))*100)</f>
        <v/>
      </c>
      <c r="U366" s="474" t="str">
        <f>IF(L358="","",(IF(T366&lt;7,IF(S366&gt;2000,IF(S366&lt;3000,"Pass","Fail"),"Fail"),"Fail")))</f>
        <v/>
      </c>
      <c r="V366" s="476"/>
    </row>
    <row r="367" spans="1:22">
      <c r="A367" s="471"/>
      <c r="B367" s="463"/>
      <c r="C367" s="354" t="s">
        <v>101</v>
      </c>
      <c r="D367" s="355"/>
      <c r="E367" s="355"/>
      <c r="F367" s="355"/>
      <c r="G367" s="355"/>
      <c r="H367" s="355"/>
      <c r="I367" s="355"/>
      <c r="J367" s="355"/>
      <c r="K367" s="355"/>
      <c r="L367" s="355"/>
      <c r="M367" s="356"/>
      <c r="N367" s="356"/>
      <c r="O367" s="356"/>
      <c r="P367" s="356"/>
      <c r="Q367" s="463"/>
      <c r="R367" s="463"/>
      <c r="S367" s="357"/>
      <c r="T367" s="357"/>
      <c r="U367" s="466"/>
      <c r="V367" s="477"/>
    </row>
    <row r="368" spans="1:22" ht="24.75" thickBot="1">
      <c r="A368" s="471"/>
      <c r="B368" s="473"/>
      <c r="C368" s="354" t="s">
        <v>121</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3"/>
      <c r="R368" s="473"/>
      <c r="S368" s="359"/>
      <c r="T368" s="359"/>
      <c r="U368" s="475"/>
      <c r="V368" s="477"/>
    </row>
    <row r="369" spans="1:22">
      <c r="A369" s="459"/>
      <c r="B369" s="462" t="s">
        <v>111</v>
      </c>
      <c r="C369" s="354" t="s">
        <v>100</v>
      </c>
      <c r="D369" s="350"/>
      <c r="E369" s="350"/>
      <c r="F369" s="350"/>
      <c r="G369" s="350"/>
      <c r="H369" s="350"/>
      <c r="I369" s="350"/>
      <c r="J369" s="350"/>
      <c r="K369" s="350"/>
      <c r="L369" s="350"/>
      <c r="M369" s="356"/>
      <c r="N369" s="356"/>
      <c r="O369" s="356"/>
      <c r="P369" s="356"/>
      <c r="Q369" s="462" t="str">
        <f t="shared" ref="Q369" si="317">IF((L361=""),"",MAX(D362:L362))</f>
        <v/>
      </c>
      <c r="R369" s="462" t="str">
        <f t="shared" ref="R369" si="318">IF(L361="","",MIN(D362:L362))</f>
        <v/>
      </c>
      <c r="S369" s="360" t="str">
        <f t="shared" ref="S369" si="319">IF((L362=""),"",AVERAGE(D362:L362))</f>
        <v/>
      </c>
      <c r="T369" s="346" t="str">
        <f>IF((L361=""),"",((Q369-R369)/(Q369+R369))*100)</f>
        <v/>
      </c>
      <c r="U369" s="465" t="str">
        <f>IF(L361="","",(IF(T369&lt;7,IF(S369&gt;2800,IF(S369&lt;4500,"Pass","Fail"),"Fail"),"Fail")))</f>
        <v/>
      </c>
      <c r="V369" s="468"/>
    </row>
    <row r="370" spans="1:22">
      <c r="A370" s="460"/>
      <c r="B370" s="463"/>
      <c r="C370" s="354" t="s">
        <v>101</v>
      </c>
      <c r="D370" s="355"/>
      <c r="E370" s="355"/>
      <c r="F370" s="355"/>
      <c r="G370" s="355"/>
      <c r="H370" s="355"/>
      <c r="I370" s="355"/>
      <c r="J370" s="355"/>
      <c r="K370" s="355"/>
      <c r="L370" s="355"/>
      <c r="M370" s="356"/>
      <c r="N370" s="356"/>
      <c r="O370" s="356"/>
      <c r="P370" s="356"/>
      <c r="Q370" s="463"/>
      <c r="R370" s="463"/>
      <c r="S370" s="361"/>
      <c r="T370" s="357"/>
      <c r="U370" s="466"/>
      <c r="V370" s="468"/>
    </row>
    <row r="371" spans="1:22" ht="24.75" thickBot="1">
      <c r="A371" s="461"/>
      <c r="B371" s="464"/>
      <c r="C371" s="362" t="s">
        <v>121</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4"/>
      <c r="R371" s="464"/>
      <c r="S371" s="364"/>
      <c r="T371" s="365"/>
      <c r="U371" s="467"/>
      <c r="V371" s="469"/>
    </row>
    <row r="372" spans="1:22">
      <c r="A372" s="470"/>
      <c r="B372" s="472" t="s">
        <v>211</v>
      </c>
      <c r="C372" s="349" t="s">
        <v>100</v>
      </c>
      <c r="D372" s="355"/>
      <c r="E372" s="355"/>
      <c r="F372" s="355"/>
      <c r="G372" s="355"/>
      <c r="H372" s="355"/>
      <c r="I372" s="355"/>
      <c r="J372" s="355"/>
      <c r="K372" s="355"/>
      <c r="L372" s="355"/>
      <c r="M372" s="351"/>
      <c r="N372" s="351"/>
      <c r="O372" s="351"/>
      <c r="P372" s="351"/>
      <c r="Q372" s="472" t="str">
        <f t="shared" ref="Q372" si="321">IF((L364=""),"",MAX(D365:L365))</f>
        <v/>
      </c>
      <c r="R372" s="472" t="str">
        <f t="shared" ref="R372" si="322">IF(L364="","",MIN(D365:L365))</f>
        <v/>
      </c>
      <c r="S372" s="352" t="str">
        <f t="shared" ref="S372" si="323">IF((L365=""),"",AVERAGE(D365:L365))</f>
        <v/>
      </c>
      <c r="T372" s="352" t="str">
        <f>IF((L364=""),"",((Q372-R372)/(Q372+R372))*100)</f>
        <v/>
      </c>
      <c r="U372" s="474" t="str">
        <f>IF(L364="","",(IF(T372&lt;7,IF(S372&gt;2000,IF(S372&lt;3000,"Pass","Fail"),"Fail"),"Fail")))</f>
        <v/>
      </c>
      <c r="V372" s="476"/>
    </row>
    <row r="373" spans="1:22">
      <c r="A373" s="471"/>
      <c r="B373" s="463"/>
      <c r="C373" s="354" t="s">
        <v>101</v>
      </c>
      <c r="D373" s="355"/>
      <c r="E373" s="355"/>
      <c r="F373" s="355"/>
      <c r="G373" s="355"/>
      <c r="H373" s="355"/>
      <c r="I373" s="355"/>
      <c r="J373" s="355"/>
      <c r="K373" s="355"/>
      <c r="L373" s="355"/>
      <c r="M373" s="356"/>
      <c r="N373" s="356"/>
      <c r="O373" s="356"/>
      <c r="P373" s="356"/>
      <c r="Q373" s="463"/>
      <c r="R373" s="463"/>
      <c r="S373" s="357"/>
      <c r="T373" s="357"/>
      <c r="U373" s="466"/>
      <c r="V373" s="477"/>
    </row>
    <row r="374" spans="1:22" ht="24.75" thickBot="1">
      <c r="A374" s="471"/>
      <c r="B374" s="473"/>
      <c r="C374" s="354" t="s">
        <v>121</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3"/>
      <c r="R374" s="473"/>
      <c r="S374" s="359"/>
      <c r="T374" s="359"/>
      <c r="U374" s="475"/>
      <c r="V374" s="477"/>
    </row>
    <row r="375" spans="1:22">
      <c r="A375" s="459"/>
      <c r="B375" s="462" t="s">
        <v>111</v>
      </c>
      <c r="C375" s="354" t="s">
        <v>100</v>
      </c>
      <c r="D375" s="350"/>
      <c r="E375" s="350"/>
      <c r="F375" s="350"/>
      <c r="G375" s="350"/>
      <c r="H375" s="350"/>
      <c r="I375" s="350"/>
      <c r="J375" s="350"/>
      <c r="K375" s="350"/>
      <c r="L375" s="350"/>
      <c r="M375" s="356"/>
      <c r="N375" s="356"/>
      <c r="O375" s="356"/>
      <c r="P375" s="356"/>
      <c r="Q375" s="462" t="str">
        <f t="shared" ref="Q375" si="325">IF((L367=""),"",MAX(D368:L368))</f>
        <v/>
      </c>
      <c r="R375" s="462" t="str">
        <f t="shared" ref="R375" si="326">IF(L367="","",MIN(D368:L368))</f>
        <v/>
      </c>
      <c r="S375" s="360" t="str">
        <f t="shared" ref="S375" si="327">IF((L368=""),"",AVERAGE(D368:L368))</f>
        <v/>
      </c>
      <c r="T375" s="346" t="str">
        <f>IF((L367=""),"",((Q375-R375)/(Q375+R375))*100)</f>
        <v/>
      </c>
      <c r="U375" s="465" t="str">
        <f>IF(L367="","",(IF(T375&lt;7,IF(S375&gt;2800,IF(S375&lt;4500,"Pass","Fail"),"Fail"),"Fail")))</f>
        <v/>
      </c>
      <c r="V375" s="468"/>
    </row>
    <row r="376" spans="1:22">
      <c r="A376" s="460"/>
      <c r="B376" s="463"/>
      <c r="C376" s="354" t="s">
        <v>101</v>
      </c>
      <c r="D376" s="355"/>
      <c r="E376" s="355"/>
      <c r="F376" s="355"/>
      <c r="G376" s="355"/>
      <c r="H376" s="355"/>
      <c r="I376" s="355"/>
      <c r="J376" s="355"/>
      <c r="K376" s="355"/>
      <c r="L376" s="355"/>
      <c r="M376" s="356"/>
      <c r="N376" s="356"/>
      <c r="O376" s="356"/>
      <c r="P376" s="356"/>
      <c r="Q376" s="463"/>
      <c r="R376" s="463"/>
      <c r="S376" s="361"/>
      <c r="T376" s="357"/>
      <c r="U376" s="466"/>
      <c r="V376" s="468"/>
    </row>
    <row r="377" spans="1:22" ht="24.75" thickBot="1">
      <c r="A377" s="461"/>
      <c r="B377" s="464"/>
      <c r="C377" s="362" t="s">
        <v>121</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4"/>
      <c r="R377" s="464"/>
      <c r="S377" s="364"/>
      <c r="T377" s="365"/>
      <c r="U377" s="467"/>
      <c r="V377" s="469"/>
    </row>
    <row r="378" spans="1:22">
      <c r="A378" s="470"/>
      <c r="B378" s="472" t="s">
        <v>211</v>
      </c>
      <c r="C378" s="349" t="s">
        <v>100</v>
      </c>
      <c r="D378" s="355"/>
      <c r="E378" s="355"/>
      <c r="F378" s="355"/>
      <c r="G378" s="355"/>
      <c r="H378" s="355"/>
      <c r="I378" s="355"/>
      <c r="J378" s="355"/>
      <c r="K378" s="355"/>
      <c r="L378" s="355"/>
      <c r="M378" s="351"/>
      <c r="N378" s="351"/>
      <c r="O378" s="351"/>
      <c r="P378" s="351"/>
      <c r="Q378" s="472" t="str">
        <f t="shared" ref="Q378" si="329">IF((L370=""),"",MAX(D371:L371))</f>
        <v/>
      </c>
      <c r="R378" s="472" t="str">
        <f t="shared" ref="R378" si="330">IF(L370="","",MIN(D371:L371))</f>
        <v/>
      </c>
      <c r="S378" s="352" t="str">
        <f t="shared" ref="S378" si="331">IF((L371=""),"",AVERAGE(D371:L371))</f>
        <v/>
      </c>
      <c r="T378" s="352" t="str">
        <f>IF((L370=""),"",((Q378-R378)/(Q378+R378))*100)</f>
        <v/>
      </c>
      <c r="U378" s="474" t="str">
        <f>IF(L370="","",(IF(T378&lt;7,IF(S378&gt;2000,IF(S378&lt;3000,"Pass","Fail"),"Fail"),"Fail")))</f>
        <v/>
      </c>
      <c r="V378" s="476"/>
    </row>
    <row r="379" spans="1:22">
      <c r="A379" s="471"/>
      <c r="B379" s="463"/>
      <c r="C379" s="354" t="s">
        <v>101</v>
      </c>
      <c r="D379" s="355"/>
      <c r="E379" s="355"/>
      <c r="F379" s="355"/>
      <c r="G379" s="355"/>
      <c r="H379" s="355"/>
      <c r="I379" s="355"/>
      <c r="J379" s="355"/>
      <c r="K379" s="355"/>
      <c r="L379" s="355"/>
      <c r="M379" s="356"/>
      <c r="N379" s="356"/>
      <c r="O379" s="356"/>
      <c r="P379" s="356"/>
      <c r="Q379" s="463"/>
      <c r="R379" s="463"/>
      <c r="S379" s="357"/>
      <c r="T379" s="357"/>
      <c r="U379" s="466"/>
      <c r="V379" s="477"/>
    </row>
    <row r="380" spans="1:22" ht="24.75" thickBot="1">
      <c r="A380" s="471"/>
      <c r="B380" s="473"/>
      <c r="C380" s="354" t="s">
        <v>121</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3"/>
      <c r="R380" s="473"/>
      <c r="S380" s="359"/>
      <c r="T380" s="359"/>
      <c r="U380" s="475"/>
      <c r="V380" s="477"/>
    </row>
    <row r="381" spans="1:22">
      <c r="A381" s="459"/>
      <c r="B381" s="462" t="s">
        <v>111</v>
      </c>
      <c r="C381" s="354" t="s">
        <v>100</v>
      </c>
      <c r="D381" s="350"/>
      <c r="E381" s="350"/>
      <c r="F381" s="350"/>
      <c r="G381" s="350"/>
      <c r="H381" s="350"/>
      <c r="I381" s="350"/>
      <c r="J381" s="350"/>
      <c r="K381" s="350"/>
      <c r="L381" s="350"/>
      <c r="M381" s="356"/>
      <c r="N381" s="356"/>
      <c r="O381" s="356"/>
      <c r="P381" s="356"/>
      <c r="Q381" s="462" t="str">
        <f t="shared" ref="Q381" si="333">IF((L373=""),"",MAX(D374:L374))</f>
        <v/>
      </c>
      <c r="R381" s="462" t="str">
        <f t="shared" ref="R381" si="334">IF(L373="","",MIN(D374:L374))</f>
        <v/>
      </c>
      <c r="S381" s="360" t="str">
        <f t="shared" ref="S381" si="335">IF((L374=""),"",AVERAGE(D374:L374))</f>
        <v/>
      </c>
      <c r="T381" s="346" t="str">
        <f>IF((L373=""),"",((Q381-R381)/(Q381+R381))*100)</f>
        <v/>
      </c>
      <c r="U381" s="465" t="str">
        <f>IF(L373="","",(IF(T381&lt;7,IF(S381&gt;2800,IF(S381&lt;4500,"Pass","Fail"),"Fail"),"Fail")))</f>
        <v/>
      </c>
      <c r="V381" s="468"/>
    </row>
    <row r="382" spans="1:22">
      <c r="A382" s="460"/>
      <c r="B382" s="463"/>
      <c r="C382" s="354" t="s">
        <v>101</v>
      </c>
      <c r="D382" s="355"/>
      <c r="E382" s="355"/>
      <c r="F382" s="355"/>
      <c r="G382" s="355"/>
      <c r="H382" s="355"/>
      <c r="I382" s="355"/>
      <c r="J382" s="355"/>
      <c r="K382" s="355"/>
      <c r="L382" s="355"/>
      <c r="M382" s="356"/>
      <c r="N382" s="356"/>
      <c r="O382" s="356"/>
      <c r="P382" s="356"/>
      <c r="Q382" s="463"/>
      <c r="R382" s="463"/>
      <c r="S382" s="361"/>
      <c r="T382" s="357"/>
      <c r="U382" s="466"/>
      <c r="V382" s="468"/>
    </row>
    <row r="383" spans="1:22" ht="24.75" thickBot="1">
      <c r="A383" s="461"/>
      <c r="B383" s="464"/>
      <c r="C383" s="362" t="s">
        <v>121</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4"/>
      <c r="R383" s="464"/>
      <c r="S383" s="364"/>
      <c r="T383" s="365"/>
      <c r="U383" s="467"/>
      <c r="V383" s="469"/>
    </row>
    <row r="384" spans="1:22">
      <c r="A384" s="470"/>
      <c r="B384" s="472" t="s">
        <v>211</v>
      </c>
      <c r="C384" s="349" t="s">
        <v>100</v>
      </c>
      <c r="D384" s="355"/>
      <c r="E384" s="355"/>
      <c r="F384" s="355"/>
      <c r="G384" s="355"/>
      <c r="H384" s="355"/>
      <c r="I384" s="355"/>
      <c r="J384" s="355"/>
      <c r="K384" s="355"/>
      <c r="L384" s="355"/>
      <c r="M384" s="351"/>
      <c r="N384" s="351"/>
      <c r="O384" s="351"/>
      <c r="P384" s="351"/>
      <c r="Q384" s="472" t="str">
        <f t="shared" ref="Q384" si="337">IF((L376=""),"",MAX(D377:L377))</f>
        <v/>
      </c>
      <c r="R384" s="472" t="str">
        <f t="shared" ref="R384" si="338">IF(L376="","",MIN(D377:L377))</f>
        <v/>
      </c>
      <c r="S384" s="352" t="str">
        <f t="shared" ref="S384" si="339">IF((L377=""),"",AVERAGE(D377:L377))</f>
        <v/>
      </c>
      <c r="T384" s="352" t="str">
        <f>IF((L376=""),"",((Q384-R384)/(Q384+R384))*100)</f>
        <v/>
      </c>
      <c r="U384" s="474" t="str">
        <f>IF(L376="","",(IF(T384&lt;7,IF(S384&gt;2000,IF(S384&lt;3000,"Pass","Fail"),"Fail"),"Fail")))</f>
        <v/>
      </c>
      <c r="V384" s="476"/>
    </row>
    <row r="385" spans="1:22">
      <c r="A385" s="471"/>
      <c r="B385" s="463"/>
      <c r="C385" s="354" t="s">
        <v>101</v>
      </c>
      <c r="D385" s="355"/>
      <c r="E385" s="355"/>
      <c r="F385" s="355"/>
      <c r="G385" s="355"/>
      <c r="H385" s="355"/>
      <c r="I385" s="355"/>
      <c r="J385" s="355"/>
      <c r="K385" s="355"/>
      <c r="L385" s="355"/>
      <c r="M385" s="356"/>
      <c r="N385" s="356"/>
      <c r="O385" s="356"/>
      <c r="P385" s="356"/>
      <c r="Q385" s="463"/>
      <c r="R385" s="463"/>
      <c r="S385" s="357"/>
      <c r="T385" s="357"/>
      <c r="U385" s="466"/>
      <c r="V385" s="477"/>
    </row>
    <row r="386" spans="1:22" ht="24.75" thickBot="1">
      <c r="A386" s="471"/>
      <c r="B386" s="473"/>
      <c r="C386" s="354" t="s">
        <v>121</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3"/>
      <c r="R386" s="473"/>
      <c r="S386" s="359"/>
      <c r="T386" s="359"/>
      <c r="U386" s="475"/>
      <c r="V386" s="477"/>
    </row>
    <row r="387" spans="1:22">
      <c r="A387" s="459"/>
      <c r="B387" s="462" t="s">
        <v>111</v>
      </c>
      <c r="C387" s="354" t="s">
        <v>100</v>
      </c>
      <c r="D387" s="350"/>
      <c r="E387" s="350"/>
      <c r="F387" s="350"/>
      <c r="G387" s="350"/>
      <c r="H387" s="350"/>
      <c r="I387" s="350"/>
      <c r="J387" s="350"/>
      <c r="K387" s="350"/>
      <c r="L387" s="350"/>
      <c r="M387" s="356"/>
      <c r="N387" s="356"/>
      <c r="O387" s="356"/>
      <c r="P387" s="356"/>
      <c r="Q387" s="462" t="str">
        <f t="shared" ref="Q387" si="341">IF((L379=""),"",MAX(D380:L380))</f>
        <v/>
      </c>
      <c r="R387" s="462" t="str">
        <f t="shared" ref="R387" si="342">IF(L379="","",MIN(D380:L380))</f>
        <v/>
      </c>
      <c r="S387" s="360" t="str">
        <f t="shared" ref="S387" si="343">IF((L380=""),"",AVERAGE(D380:L380))</f>
        <v/>
      </c>
      <c r="T387" s="346" t="str">
        <f>IF((L379=""),"",((Q387-R387)/(Q387+R387))*100)</f>
        <v/>
      </c>
      <c r="U387" s="465" t="str">
        <f>IF(L379="","",(IF(T387&lt;7,IF(S387&gt;2800,IF(S387&lt;4500,"Pass","Fail"),"Fail"),"Fail")))</f>
        <v/>
      </c>
      <c r="V387" s="468"/>
    </row>
    <row r="388" spans="1:22">
      <c r="A388" s="460"/>
      <c r="B388" s="463"/>
      <c r="C388" s="354" t="s">
        <v>101</v>
      </c>
      <c r="D388" s="355"/>
      <c r="E388" s="355"/>
      <c r="F388" s="355"/>
      <c r="G388" s="355"/>
      <c r="H388" s="355"/>
      <c r="I388" s="355"/>
      <c r="J388" s="355"/>
      <c r="K388" s="355"/>
      <c r="L388" s="355"/>
      <c r="M388" s="356"/>
      <c r="N388" s="356"/>
      <c r="O388" s="356"/>
      <c r="P388" s="356"/>
      <c r="Q388" s="463"/>
      <c r="R388" s="463"/>
      <c r="S388" s="361"/>
      <c r="T388" s="357"/>
      <c r="U388" s="466"/>
      <c r="V388" s="468"/>
    </row>
    <row r="389" spans="1:22" ht="24.75" thickBot="1">
      <c r="A389" s="461"/>
      <c r="B389" s="464"/>
      <c r="C389" s="362" t="s">
        <v>121</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4"/>
      <c r="R389" s="464"/>
      <c r="S389" s="364"/>
      <c r="T389" s="365"/>
      <c r="U389" s="467"/>
      <c r="V389" s="469"/>
    </row>
    <row r="390" spans="1:22">
      <c r="A390" s="470"/>
      <c r="B390" s="472" t="s">
        <v>211</v>
      </c>
      <c r="C390" s="349" t="s">
        <v>100</v>
      </c>
      <c r="D390" s="355"/>
      <c r="E390" s="355"/>
      <c r="F390" s="355"/>
      <c r="G390" s="355"/>
      <c r="H390" s="355"/>
      <c r="I390" s="355"/>
      <c r="J390" s="355"/>
      <c r="K390" s="355"/>
      <c r="L390" s="355"/>
      <c r="M390" s="351"/>
      <c r="N390" s="351"/>
      <c r="O390" s="351"/>
      <c r="P390" s="351"/>
      <c r="Q390" s="472" t="str">
        <f t="shared" ref="Q390" si="345">IF((L382=""),"",MAX(D383:L383))</f>
        <v/>
      </c>
      <c r="R390" s="472" t="str">
        <f t="shared" ref="R390" si="346">IF(L382="","",MIN(D383:L383))</f>
        <v/>
      </c>
      <c r="S390" s="352" t="str">
        <f t="shared" ref="S390" si="347">IF((L383=""),"",AVERAGE(D383:L383))</f>
        <v/>
      </c>
      <c r="T390" s="352" t="str">
        <f>IF((L382=""),"",((Q390-R390)/(Q390+R390))*100)</f>
        <v/>
      </c>
      <c r="U390" s="474" t="str">
        <f>IF(L382="","",(IF(T390&lt;7,IF(S390&gt;2000,IF(S390&lt;3000,"Pass","Fail"),"Fail"),"Fail")))</f>
        <v/>
      </c>
      <c r="V390" s="476"/>
    </row>
    <row r="391" spans="1:22">
      <c r="A391" s="471"/>
      <c r="B391" s="463"/>
      <c r="C391" s="354" t="s">
        <v>101</v>
      </c>
      <c r="D391" s="355"/>
      <c r="E391" s="355"/>
      <c r="F391" s="355"/>
      <c r="G391" s="355"/>
      <c r="H391" s="355"/>
      <c r="I391" s="355"/>
      <c r="J391" s="355"/>
      <c r="K391" s="355"/>
      <c r="L391" s="355"/>
      <c r="M391" s="356"/>
      <c r="N391" s="356"/>
      <c r="O391" s="356"/>
      <c r="P391" s="356"/>
      <c r="Q391" s="463"/>
      <c r="R391" s="463"/>
      <c r="S391" s="357"/>
      <c r="T391" s="357"/>
      <c r="U391" s="466"/>
      <c r="V391" s="477"/>
    </row>
    <row r="392" spans="1:22" ht="24.75" thickBot="1">
      <c r="A392" s="471"/>
      <c r="B392" s="473"/>
      <c r="C392" s="354" t="s">
        <v>121</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3"/>
      <c r="R392" s="473"/>
      <c r="S392" s="359"/>
      <c r="T392" s="359"/>
      <c r="U392" s="475"/>
      <c r="V392" s="477"/>
    </row>
    <row r="393" spans="1:22">
      <c r="A393" s="459"/>
      <c r="B393" s="462" t="s">
        <v>111</v>
      </c>
      <c r="C393" s="354" t="s">
        <v>100</v>
      </c>
      <c r="D393" s="350"/>
      <c r="E393" s="350"/>
      <c r="F393" s="350"/>
      <c r="G393" s="350"/>
      <c r="H393" s="350"/>
      <c r="I393" s="350"/>
      <c r="J393" s="350"/>
      <c r="K393" s="350"/>
      <c r="L393" s="350"/>
      <c r="M393" s="356"/>
      <c r="N393" s="356"/>
      <c r="O393" s="356"/>
      <c r="P393" s="356"/>
      <c r="Q393" s="462" t="str">
        <f t="shared" ref="Q393" si="349">IF((L385=""),"",MAX(D386:L386))</f>
        <v/>
      </c>
      <c r="R393" s="462" t="str">
        <f t="shared" ref="R393" si="350">IF(L385="","",MIN(D386:L386))</f>
        <v/>
      </c>
      <c r="S393" s="360" t="str">
        <f t="shared" ref="S393" si="351">IF((L386=""),"",AVERAGE(D386:L386))</f>
        <v/>
      </c>
      <c r="T393" s="346" t="str">
        <f>IF((L385=""),"",((Q393-R393)/(Q393+R393))*100)</f>
        <v/>
      </c>
      <c r="U393" s="465" t="str">
        <f>IF(L385="","",(IF(T393&lt;7,IF(S393&gt;2800,IF(S393&lt;4500,"Pass","Fail"),"Fail"),"Fail")))</f>
        <v/>
      </c>
      <c r="V393" s="468"/>
    </row>
    <row r="394" spans="1:22">
      <c r="A394" s="460"/>
      <c r="B394" s="463"/>
      <c r="C394" s="354" t="s">
        <v>101</v>
      </c>
      <c r="D394" s="355"/>
      <c r="E394" s="355"/>
      <c r="F394" s="355"/>
      <c r="G394" s="355"/>
      <c r="H394" s="355"/>
      <c r="I394" s="355"/>
      <c r="J394" s="355"/>
      <c r="K394" s="355"/>
      <c r="L394" s="355"/>
      <c r="M394" s="356"/>
      <c r="N394" s="356"/>
      <c r="O394" s="356"/>
      <c r="P394" s="356"/>
      <c r="Q394" s="463"/>
      <c r="R394" s="463"/>
      <c r="S394" s="361"/>
      <c r="T394" s="357"/>
      <c r="U394" s="466"/>
      <c r="V394" s="468"/>
    </row>
    <row r="395" spans="1:22" ht="24.75" thickBot="1">
      <c r="A395" s="461"/>
      <c r="B395" s="464"/>
      <c r="C395" s="362" t="s">
        <v>121</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4"/>
      <c r="R395" s="464"/>
      <c r="S395" s="364"/>
      <c r="T395" s="365"/>
      <c r="U395" s="467"/>
      <c r="V395" s="469"/>
    </row>
    <row r="396" spans="1:22">
      <c r="A396" s="470"/>
      <c r="B396" s="472" t="s">
        <v>211</v>
      </c>
      <c r="C396" s="349" t="s">
        <v>100</v>
      </c>
      <c r="D396" s="355"/>
      <c r="E396" s="355"/>
      <c r="F396" s="355"/>
      <c r="G396" s="355"/>
      <c r="H396" s="355"/>
      <c r="I396" s="355"/>
      <c r="J396" s="355"/>
      <c r="K396" s="355"/>
      <c r="L396" s="355"/>
      <c r="M396" s="351"/>
      <c r="N396" s="351"/>
      <c r="O396" s="351"/>
      <c r="P396" s="351"/>
      <c r="Q396" s="472" t="str">
        <f t="shared" ref="Q396" si="353">IF((L388=""),"",MAX(D389:L389))</f>
        <v/>
      </c>
      <c r="R396" s="472" t="str">
        <f t="shared" ref="R396" si="354">IF(L388="","",MIN(D389:L389))</f>
        <v/>
      </c>
      <c r="S396" s="352" t="str">
        <f t="shared" ref="S396" si="355">IF((L389=""),"",AVERAGE(D389:L389))</f>
        <v/>
      </c>
      <c r="T396" s="352" t="str">
        <f>IF((L388=""),"",((Q396-R396)/(Q396+R396))*100)</f>
        <v/>
      </c>
      <c r="U396" s="474" t="str">
        <f>IF(L388="","",(IF(T396&lt;7,IF(S396&gt;2000,IF(S396&lt;3000,"Pass","Fail"),"Fail"),"Fail")))</f>
        <v/>
      </c>
      <c r="V396" s="476"/>
    </row>
    <row r="397" spans="1:22">
      <c r="A397" s="471"/>
      <c r="B397" s="463"/>
      <c r="C397" s="354" t="s">
        <v>101</v>
      </c>
      <c r="D397" s="355"/>
      <c r="E397" s="355"/>
      <c r="F397" s="355"/>
      <c r="G397" s="355"/>
      <c r="H397" s="355"/>
      <c r="I397" s="355"/>
      <c r="J397" s="355"/>
      <c r="K397" s="355"/>
      <c r="L397" s="355"/>
      <c r="M397" s="356"/>
      <c r="N397" s="356"/>
      <c r="O397" s="356"/>
      <c r="P397" s="356"/>
      <c r="Q397" s="463"/>
      <c r="R397" s="463"/>
      <c r="S397" s="357"/>
      <c r="T397" s="357"/>
      <c r="U397" s="466"/>
      <c r="V397" s="477"/>
    </row>
    <row r="398" spans="1:22" ht="24.75" thickBot="1">
      <c r="A398" s="471"/>
      <c r="B398" s="473"/>
      <c r="C398" s="354" t="s">
        <v>121</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3"/>
      <c r="R398" s="473"/>
      <c r="S398" s="359"/>
      <c r="T398" s="359"/>
      <c r="U398" s="475"/>
      <c r="V398" s="477"/>
    </row>
    <row r="399" spans="1:22">
      <c r="A399" s="459"/>
      <c r="B399" s="462" t="s">
        <v>111</v>
      </c>
      <c r="C399" s="354" t="s">
        <v>100</v>
      </c>
      <c r="D399" s="350"/>
      <c r="E399" s="350"/>
      <c r="F399" s="350"/>
      <c r="G399" s="350"/>
      <c r="H399" s="350"/>
      <c r="I399" s="350"/>
      <c r="J399" s="350"/>
      <c r="K399" s="350"/>
      <c r="L399" s="350"/>
      <c r="M399" s="356"/>
      <c r="N399" s="356"/>
      <c r="O399" s="356"/>
      <c r="P399" s="356"/>
      <c r="Q399" s="462" t="str">
        <f t="shared" ref="Q399" si="357">IF((L391=""),"",MAX(D392:L392))</f>
        <v/>
      </c>
      <c r="R399" s="462" t="str">
        <f t="shared" ref="R399" si="358">IF(L391="","",MIN(D392:L392))</f>
        <v/>
      </c>
      <c r="S399" s="360" t="str">
        <f t="shared" ref="S399" si="359">IF((L392=""),"",AVERAGE(D392:L392))</f>
        <v/>
      </c>
      <c r="T399" s="346" t="str">
        <f>IF((L391=""),"",((Q399-R399)/(Q399+R399))*100)</f>
        <v/>
      </c>
      <c r="U399" s="465" t="str">
        <f>IF(L391="","",(IF(T399&lt;7,IF(S399&gt;2800,IF(S399&lt;4500,"Pass","Fail"),"Fail"),"Fail")))</f>
        <v/>
      </c>
      <c r="V399" s="468"/>
    </row>
    <row r="400" spans="1:22">
      <c r="A400" s="460"/>
      <c r="B400" s="463"/>
      <c r="C400" s="354" t="s">
        <v>101</v>
      </c>
      <c r="D400" s="355"/>
      <c r="E400" s="355"/>
      <c r="F400" s="355"/>
      <c r="G400" s="355"/>
      <c r="H400" s="355"/>
      <c r="I400" s="355"/>
      <c r="J400" s="355"/>
      <c r="K400" s="355"/>
      <c r="L400" s="355"/>
      <c r="M400" s="356"/>
      <c r="N400" s="356"/>
      <c r="O400" s="356"/>
      <c r="P400" s="356"/>
      <c r="Q400" s="463"/>
      <c r="R400" s="463"/>
      <c r="S400" s="361"/>
      <c r="T400" s="357"/>
      <c r="U400" s="466"/>
      <c r="V400" s="468"/>
    </row>
    <row r="401" spans="1:22" ht="24.75" thickBot="1">
      <c r="A401" s="461"/>
      <c r="B401" s="464"/>
      <c r="C401" s="362" t="s">
        <v>121</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4"/>
      <c r="R401" s="464"/>
      <c r="S401" s="364"/>
      <c r="T401" s="365"/>
      <c r="U401" s="467"/>
      <c r="V401" s="469"/>
    </row>
    <row r="402" spans="1:22">
      <c r="A402" s="470"/>
      <c r="B402" s="472" t="s">
        <v>211</v>
      </c>
      <c r="C402" s="349" t="s">
        <v>100</v>
      </c>
      <c r="D402" s="355"/>
      <c r="E402" s="355"/>
      <c r="F402" s="355"/>
      <c r="G402" s="355"/>
      <c r="H402" s="355"/>
      <c r="I402" s="355"/>
      <c r="J402" s="355"/>
      <c r="K402" s="355"/>
      <c r="L402" s="355"/>
      <c r="M402" s="351"/>
      <c r="N402" s="351"/>
      <c r="O402" s="351"/>
      <c r="P402" s="351"/>
      <c r="Q402" s="472" t="str">
        <f t="shared" ref="Q402" si="361">IF((L394=""),"",MAX(D395:L395))</f>
        <v/>
      </c>
      <c r="R402" s="472" t="str">
        <f t="shared" ref="R402" si="362">IF(L394="","",MIN(D395:L395))</f>
        <v/>
      </c>
      <c r="S402" s="352" t="str">
        <f t="shared" ref="S402" si="363">IF((L395=""),"",AVERAGE(D395:L395))</f>
        <v/>
      </c>
      <c r="T402" s="352" t="str">
        <f>IF((L394=""),"",((Q402-R402)/(Q402+R402))*100)</f>
        <v/>
      </c>
      <c r="U402" s="474" t="str">
        <f>IF(L394="","",(IF(T402&lt;7,IF(S402&gt;2000,IF(S402&lt;3000,"Pass","Fail"),"Fail"),"Fail")))</f>
        <v/>
      </c>
      <c r="V402" s="476"/>
    </row>
    <row r="403" spans="1:22">
      <c r="A403" s="471"/>
      <c r="B403" s="463"/>
      <c r="C403" s="354" t="s">
        <v>101</v>
      </c>
      <c r="D403" s="355"/>
      <c r="E403" s="355"/>
      <c r="F403" s="355"/>
      <c r="G403" s="355"/>
      <c r="H403" s="355"/>
      <c r="I403" s="355"/>
      <c r="J403" s="355"/>
      <c r="K403" s="355"/>
      <c r="L403" s="355"/>
      <c r="M403" s="356"/>
      <c r="N403" s="356"/>
      <c r="O403" s="356"/>
      <c r="P403" s="356"/>
      <c r="Q403" s="463"/>
      <c r="R403" s="463"/>
      <c r="S403" s="357"/>
      <c r="T403" s="357"/>
      <c r="U403" s="466"/>
      <c r="V403" s="477"/>
    </row>
    <row r="404" spans="1:22" ht="24.75" thickBot="1">
      <c r="A404" s="471"/>
      <c r="B404" s="473"/>
      <c r="C404" s="354" t="s">
        <v>121</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3"/>
      <c r="R404" s="473"/>
      <c r="S404" s="359"/>
      <c r="T404" s="359"/>
      <c r="U404" s="475"/>
      <c r="V404" s="477"/>
    </row>
    <row r="405" spans="1:22">
      <c r="A405" s="459"/>
      <c r="B405" s="462" t="s">
        <v>111</v>
      </c>
      <c r="C405" s="354" t="s">
        <v>100</v>
      </c>
      <c r="D405" s="350"/>
      <c r="E405" s="350"/>
      <c r="F405" s="350"/>
      <c r="G405" s="350"/>
      <c r="H405" s="350"/>
      <c r="I405" s="350"/>
      <c r="J405" s="350"/>
      <c r="K405" s="350"/>
      <c r="L405" s="350"/>
      <c r="M405" s="356"/>
      <c r="N405" s="356"/>
      <c r="O405" s="356"/>
      <c r="P405" s="356"/>
      <c r="Q405" s="462" t="str">
        <f t="shared" ref="Q405" si="366">IF((L397=""),"",MAX(D398:L398))</f>
        <v/>
      </c>
      <c r="R405" s="462" t="str">
        <f t="shared" ref="R405" si="367">IF(L397="","",MIN(D398:L398))</f>
        <v/>
      </c>
      <c r="S405" s="360" t="str">
        <f t="shared" ref="S405" si="368">IF((L398=""),"",AVERAGE(D398:L398))</f>
        <v/>
      </c>
      <c r="T405" s="346" t="str">
        <f>IF((L397=""),"",((Q405-R405)/(Q405+R405))*100)</f>
        <v/>
      </c>
      <c r="U405" s="465" t="str">
        <f>IF(L397="","",(IF(T405&lt;7,IF(S405&gt;2800,IF(S405&lt;4500,"Pass","Fail"),"Fail"),"Fail")))</f>
        <v/>
      </c>
      <c r="V405" s="468"/>
    </row>
    <row r="406" spans="1:22">
      <c r="A406" s="460"/>
      <c r="B406" s="463"/>
      <c r="C406" s="354" t="s">
        <v>101</v>
      </c>
      <c r="D406" s="355"/>
      <c r="E406" s="355"/>
      <c r="F406" s="355"/>
      <c r="G406" s="355"/>
      <c r="H406" s="355"/>
      <c r="I406" s="355"/>
      <c r="J406" s="355"/>
      <c r="K406" s="355"/>
      <c r="L406" s="355"/>
      <c r="M406" s="356"/>
      <c r="N406" s="356"/>
      <c r="O406" s="356"/>
      <c r="P406" s="356"/>
      <c r="Q406" s="463"/>
      <c r="R406" s="463"/>
      <c r="S406" s="361"/>
      <c r="T406" s="357"/>
      <c r="U406" s="466"/>
      <c r="V406" s="468"/>
    </row>
    <row r="407" spans="1:22" ht="24.75" thickBot="1">
      <c r="A407" s="461"/>
      <c r="B407" s="464"/>
      <c r="C407" s="362" t="s">
        <v>121</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4"/>
      <c r="R407" s="464"/>
      <c r="S407" s="364"/>
      <c r="T407" s="365"/>
      <c r="U407" s="467"/>
      <c r="V407" s="469"/>
    </row>
    <row r="408" spans="1:22">
      <c r="A408" s="470"/>
      <c r="B408" s="472" t="s">
        <v>211</v>
      </c>
      <c r="C408" s="349" t="s">
        <v>100</v>
      </c>
      <c r="D408" s="355"/>
      <c r="E408" s="355"/>
      <c r="F408" s="355"/>
      <c r="G408" s="355"/>
      <c r="H408" s="355"/>
      <c r="I408" s="355"/>
      <c r="J408" s="355"/>
      <c r="K408" s="355"/>
      <c r="L408" s="355"/>
      <c r="M408" s="351"/>
      <c r="N408" s="351"/>
      <c r="O408" s="351"/>
      <c r="P408" s="351"/>
      <c r="Q408" s="472" t="str">
        <f t="shared" ref="Q408" si="370">IF((L400=""),"",MAX(D401:L401))</f>
        <v/>
      </c>
      <c r="R408" s="472" t="str">
        <f t="shared" ref="R408" si="371">IF(L400="","",MIN(D401:L401))</f>
        <v/>
      </c>
      <c r="S408" s="352" t="str">
        <f t="shared" ref="S408" si="372">IF((L401=""),"",AVERAGE(D401:L401))</f>
        <v/>
      </c>
      <c r="T408" s="352" t="str">
        <f>IF((L400=""),"",((Q408-R408)/(Q408+R408))*100)</f>
        <v/>
      </c>
      <c r="U408" s="474" t="str">
        <f>IF(L400="","",(IF(T408&lt;7,IF(S408&gt;2000,IF(S408&lt;3000,"Pass","Fail"),"Fail"),"Fail")))</f>
        <v/>
      </c>
      <c r="V408" s="476"/>
    </row>
    <row r="409" spans="1:22">
      <c r="A409" s="471"/>
      <c r="B409" s="463"/>
      <c r="C409" s="354" t="s">
        <v>101</v>
      </c>
      <c r="D409" s="355"/>
      <c r="E409" s="355"/>
      <c r="F409" s="355"/>
      <c r="G409" s="355"/>
      <c r="H409" s="355"/>
      <c r="I409" s="355"/>
      <c r="J409" s="355"/>
      <c r="K409" s="355"/>
      <c r="L409" s="355"/>
      <c r="M409" s="356"/>
      <c r="N409" s="356"/>
      <c r="O409" s="356"/>
      <c r="P409" s="356"/>
      <c r="Q409" s="463"/>
      <c r="R409" s="463"/>
      <c r="S409" s="357"/>
      <c r="T409" s="357"/>
      <c r="U409" s="466"/>
      <c r="V409" s="477"/>
    </row>
    <row r="410" spans="1:22" ht="24.75" thickBot="1">
      <c r="A410" s="471"/>
      <c r="B410" s="473"/>
      <c r="C410" s="354" t="s">
        <v>121</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3"/>
      <c r="R410" s="473"/>
      <c r="S410" s="359"/>
      <c r="T410" s="359"/>
      <c r="U410" s="475"/>
      <c r="V410" s="477"/>
    </row>
    <row r="411" spans="1:22">
      <c r="A411" s="459"/>
      <c r="B411" s="462" t="s">
        <v>111</v>
      </c>
      <c r="C411" s="354" t="s">
        <v>100</v>
      </c>
      <c r="D411" s="350"/>
      <c r="E411" s="350"/>
      <c r="F411" s="350"/>
      <c r="G411" s="350"/>
      <c r="H411" s="350"/>
      <c r="I411" s="350"/>
      <c r="J411" s="350"/>
      <c r="K411" s="350"/>
      <c r="L411" s="350"/>
      <c r="M411" s="356"/>
      <c r="N411" s="356"/>
      <c r="O411" s="356"/>
      <c r="P411" s="356"/>
      <c r="Q411" s="462" t="str">
        <f t="shared" ref="Q411" si="374">IF((L403=""),"",MAX(D404:L404))</f>
        <v/>
      </c>
      <c r="R411" s="462" t="str">
        <f t="shared" ref="R411" si="375">IF(L403="","",MIN(D404:L404))</f>
        <v/>
      </c>
      <c r="S411" s="360" t="str">
        <f t="shared" ref="S411" si="376">IF((L404=""),"",AVERAGE(D404:L404))</f>
        <v/>
      </c>
      <c r="T411" s="346" t="str">
        <f>IF((L403=""),"",((Q411-R411)/(Q411+R411))*100)</f>
        <v/>
      </c>
      <c r="U411" s="465" t="str">
        <f>IF(L403="","",(IF(T411&lt;7,IF(S411&gt;2800,IF(S411&lt;4500,"Pass","Fail"),"Fail"),"Fail")))</f>
        <v/>
      </c>
      <c r="V411" s="468"/>
    </row>
    <row r="412" spans="1:22">
      <c r="A412" s="460"/>
      <c r="B412" s="463"/>
      <c r="C412" s="354" t="s">
        <v>101</v>
      </c>
      <c r="D412" s="355"/>
      <c r="E412" s="355"/>
      <c r="F412" s="355"/>
      <c r="G412" s="355"/>
      <c r="H412" s="355"/>
      <c r="I412" s="355"/>
      <c r="J412" s="355"/>
      <c r="K412" s="355"/>
      <c r="L412" s="355"/>
      <c r="M412" s="356"/>
      <c r="N412" s="356"/>
      <c r="O412" s="356"/>
      <c r="P412" s="356"/>
      <c r="Q412" s="463"/>
      <c r="R412" s="463"/>
      <c r="S412" s="361"/>
      <c r="T412" s="357"/>
      <c r="U412" s="466"/>
      <c r="V412" s="468"/>
    </row>
    <row r="413" spans="1:22" ht="24.75" thickBot="1">
      <c r="A413" s="461"/>
      <c r="B413" s="464"/>
      <c r="C413" s="362" t="s">
        <v>121</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4"/>
      <c r="R413" s="464"/>
      <c r="S413" s="364"/>
      <c r="T413" s="365"/>
      <c r="U413" s="467"/>
      <c r="V413" s="469"/>
    </row>
    <row r="414" spans="1:22">
      <c r="A414" s="470"/>
      <c r="B414" s="472" t="s">
        <v>211</v>
      </c>
      <c r="C414" s="349" t="s">
        <v>100</v>
      </c>
      <c r="D414" s="355"/>
      <c r="E414" s="355"/>
      <c r="F414" s="355"/>
      <c r="G414" s="355"/>
      <c r="H414" s="355"/>
      <c r="I414" s="355"/>
      <c r="J414" s="355"/>
      <c r="K414" s="355"/>
      <c r="L414" s="355"/>
      <c r="M414" s="351"/>
      <c r="N414" s="351"/>
      <c r="O414" s="351"/>
      <c r="P414" s="351"/>
      <c r="Q414" s="472" t="str">
        <f t="shared" ref="Q414" si="378">IF((L406=""),"",MAX(D407:L407))</f>
        <v/>
      </c>
      <c r="R414" s="472" t="str">
        <f t="shared" ref="R414" si="379">IF(L406="","",MIN(D407:L407))</f>
        <v/>
      </c>
      <c r="S414" s="352" t="str">
        <f t="shared" ref="S414" si="380">IF((L407=""),"",AVERAGE(D407:L407))</f>
        <v/>
      </c>
      <c r="T414" s="352" t="str">
        <f>IF((L406=""),"",((Q414-R414)/(Q414+R414))*100)</f>
        <v/>
      </c>
      <c r="U414" s="474" t="str">
        <f>IF(L406="","",(IF(T414&lt;7,IF(S414&gt;2000,IF(S414&lt;3000,"Pass","Fail"),"Fail"),"Fail")))</f>
        <v/>
      </c>
      <c r="V414" s="476"/>
    </row>
    <row r="415" spans="1:22">
      <c r="A415" s="471"/>
      <c r="B415" s="463"/>
      <c r="C415" s="354" t="s">
        <v>101</v>
      </c>
      <c r="D415" s="355"/>
      <c r="E415" s="355"/>
      <c r="F415" s="355"/>
      <c r="G415" s="355"/>
      <c r="H415" s="355"/>
      <c r="I415" s="355"/>
      <c r="J415" s="355"/>
      <c r="K415" s="355"/>
      <c r="L415" s="355"/>
      <c r="M415" s="356"/>
      <c r="N415" s="356"/>
      <c r="O415" s="356"/>
      <c r="P415" s="356"/>
      <c r="Q415" s="463"/>
      <c r="R415" s="463"/>
      <c r="S415" s="357"/>
      <c r="T415" s="357"/>
      <c r="U415" s="466"/>
      <c r="V415" s="477"/>
    </row>
    <row r="416" spans="1:22" ht="24.75" thickBot="1">
      <c r="A416" s="471"/>
      <c r="B416" s="473"/>
      <c r="C416" s="354" t="s">
        <v>121</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3"/>
      <c r="R416" s="473"/>
      <c r="S416" s="359"/>
      <c r="T416" s="359"/>
      <c r="U416" s="475"/>
      <c r="V416" s="477"/>
    </row>
    <row r="417" spans="1:22">
      <c r="A417" s="459"/>
      <c r="B417" s="462" t="s">
        <v>111</v>
      </c>
      <c r="C417" s="354" t="s">
        <v>100</v>
      </c>
      <c r="D417" s="350"/>
      <c r="E417" s="350"/>
      <c r="F417" s="350"/>
      <c r="G417" s="350"/>
      <c r="H417" s="350"/>
      <c r="I417" s="350"/>
      <c r="J417" s="350"/>
      <c r="K417" s="350"/>
      <c r="L417" s="350"/>
      <c r="M417" s="356"/>
      <c r="N417" s="356"/>
      <c r="O417" s="356"/>
      <c r="P417" s="356"/>
      <c r="Q417" s="462" t="str">
        <f t="shared" ref="Q417" si="382">IF((L409=""),"",MAX(D410:L410))</f>
        <v/>
      </c>
      <c r="R417" s="462" t="str">
        <f t="shared" ref="R417" si="383">IF(L409="","",MIN(D410:L410))</f>
        <v/>
      </c>
      <c r="S417" s="360" t="str">
        <f t="shared" ref="S417" si="384">IF((L410=""),"",AVERAGE(D410:L410))</f>
        <v/>
      </c>
      <c r="T417" s="346" t="str">
        <f>IF((L409=""),"",((Q417-R417)/(Q417+R417))*100)</f>
        <v/>
      </c>
      <c r="U417" s="465" t="str">
        <f>IF(L409="","",(IF(T417&lt;7,IF(S417&gt;2800,IF(S417&lt;4500,"Pass","Fail"),"Fail"),"Fail")))</f>
        <v/>
      </c>
      <c r="V417" s="468"/>
    </row>
    <row r="418" spans="1:22">
      <c r="A418" s="460"/>
      <c r="B418" s="463"/>
      <c r="C418" s="354" t="s">
        <v>101</v>
      </c>
      <c r="D418" s="355"/>
      <c r="E418" s="355"/>
      <c r="F418" s="355"/>
      <c r="G418" s="355"/>
      <c r="H418" s="355"/>
      <c r="I418" s="355"/>
      <c r="J418" s="355"/>
      <c r="K418" s="355"/>
      <c r="L418" s="355"/>
      <c r="M418" s="356"/>
      <c r="N418" s="356"/>
      <c r="O418" s="356"/>
      <c r="P418" s="356"/>
      <c r="Q418" s="463"/>
      <c r="R418" s="463"/>
      <c r="S418" s="361"/>
      <c r="T418" s="357"/>
      <c r="U418" s="466"/>
      <c r="V418" s="468"/>
    </row>
    <row r="419" spans="1:22" ht="24.75" thickBot="1">
      <c r="A419" s="461"/>
      <c r="B419" s="464"/>
      <c r="C419" s="362" t="s">
        <v>121</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4"/>
      <c r="R419" s="464"/>
      <c r="S419" s="364"/>
      <c r="T419" s="365"/>
      <c r="U419" s="467"/>
      <c r="V419" s="469"/>
    </row>
    <row r="420" spans="1:22">
      <c r="A420" s="470"/>
      <c r="B420" s="472" t="s">
        <v>211</v>
      </c>
      <c r="C420" s="349" t="s">
        <v>100</v>
      </c>
      <c r="D420" s="355"/>
      <c r="E420" s="355"/>
      <c r="F420" s="355"/>
      <c r="G420" s="355"/>
      <c r="H420" s="355"/>
      <c r="I420" s="355"/>
      <c r="J420" s="355"/>
      <c r="K420" s="355"/>
      <c r="L420" s="355"/>
      <c r="M420" s="351"/>
      <c r="N420" s="351"/>
      <c r="O420" s="351"/>
      <c r="P420" s="351"/>
      <c r="Q420" s="472" t="str">
        <f t="shared" ref="Q420" si="386">IF((L412=""),"",MAX(D413:L413))</f>
        <v/>
      </c>
      <c r="R420" s="472" t="str">
        <f t="shared" ref="R420" si="387">IF(L412="","",MIN(D413:L413))</f>
        <v/>
      </c>
      <c r="S420" s="352" t="str">
        <f t="shared" ref="S420" si="388">IF((L413=""),"",AVERAGE(D413:L413))</f>
        <v/>
      </c>
      <c r="T420" s="352" t="str">
        <f>IF((L412=""),"",((Q420-R420)/(Q420+R420))*100)</f>
        <v/>
      </c>
      <c r="U420" s="474" t="str">
        <f>IF(L412="","",(IF(T420&lt;7,IF(S420&gt;2000,IF(S420&lt;3000,"Pass","Fail"),"Fail"),"Fail")))</f>
        <v/>
      </c>
      <c r="V420" s="476"/>
    </row>
    <row r="421" spans="1:22">
      <c r="A421" s="471"/>
      <c r="B421" s="463"/>
      <c r="C421" s="354" t="s">
        <v>101</v>
      </c>
      <c r="D421" s="355"/>
      <c r="E421" s="355"/>
      <c r="F421" s="355"/>
      <c r="G421" s="355"/>
      <c r="H421" s="355"/>
      <c r="I421" s="355"/>
      <c r="J421" s="355"/>
      <c r="K421" s="355"/>
      <c r="L421" s="355"/>
      <c r="M421" s="356"/>
      <c r="N421" s="356"/>
      <c r="O421" s="356"/>
      <c r="P421" s="356"/>
      <c r="Q421" s="463"/>
      <c r="R421" s="463"/>
      <c r="S421" s="357"/>
      <c r="T421" s="357"/>
      <c r="U421" s="466"/>
      <c r="V421" s="477"/>
    </row>
    <row r="422" spans="1:22" ht="24.75" thickBot="1">
      <c r="A422" s="471"/>
      <c r="B422" s="473"/>
      <c r="C422" s="354" t="s">
        <v>121</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3"/>
      <c r="R422" s="473"/>
      <c r="S422" s="359"/>
      <c r="T422" s="359"/>
      <c r="U422" s="475"/>
      <c r="V422" s="477"/>
    </row>
    <row r="423" spans="1:22">
      <c r="A423" s="459"/>
      <c r="B423" s="462" t="s">
        <v>111</v>
      </c>
      <c r="C423" s="354" t="s">
        <v>100</v>
      </c>
      <c r="D423" s="350"/>
      <c r="E423" s="350"/>
      <c r="F423" s="350"/>
      <c r="G423" s="350"/>
      <c r="H423" s="350"/>
      <c r="I423" s="350"/>
      <c r="J423" s="350"/>
      <c r="K423" s="350"/>
      <c r="L423" s="350"/>
      <c r="M423" s="356"/>
      <c r="N423" s="356"/>
      <c r="O423" s="356"/>
      <c r="P423" s="356"/>
      <c r="Q423" s="462" t="str">
        <f t="shared" ref="Q423" si="390">IF((L415=""),"",MAX(D416:L416))</f>
        <v/>
      </c>
      <c r="R423" s="462" t="str">
        <f t="shared" ref="R423" si="391">IF(L415="","",MIN(D416:L416))</f>
        <v/>
      </c>
      <c r="S423" s="360" t="str">
        <f t="shared" ref="S423" si="392">IF((L416=""),"",AVERAGE(D416:L416))</f>
        <v/>
      </c>
      <c r="T423" s="346" t="str">
        <f>IF((L415=""),"",((Q423-R423)/(Q423+R423))*100)</f>
        <v/>
      </c>
      <c r="U423" s="465" t="str">
        <f>IF(L415="","",(IF(T423&lt;7,IF(S423&gt;2800,IF(S423&lt;4500,"Pass","Fail"),"Fail"),"Fail")))</f>
        <v/>
      </c>
      <c r="V423" s="468"/>
    </row>
    <row r="424" spans="1:22">
      <c r="A424" s="460"/>
      <c r="B424" s="463"/>
      <c r="C424" s="354" t="s">
        <v>101</v>
      </c>
      <c r="D424" s="355"/>
      <c r="E424" s="355"/>
      <c r="F424" s="355"/>
      <c r="G424" s="355"/>
      <c r="H424" s="355"/>
      <c r="I424" s="355"/>
      <c r="J424" s="355"/>
      <c r="K424" s="355"/>
      <c r="L424" s="355"/>
      <c r="M424" s="356"/>
      <c r="N424" s="356"/>
      <c r="O424" s="356"/>
      <c r="P424" s="356"/>
      <c r="Q424" s="463"/>
      <c r="R424" s="463"/>
      <c r="S424" s="361"/>
      <c r="T424" s="357"/>
      <c r="U424" s="466"/>
      <c r="V424" s="468"/>
    </row>
    <row r="425" spans="1:22" ht="24.75" thickBot="1">
      <c r="A425" s="461"/>
      <c r="B425" s="464"/>
      <c r="C425" s="362" t="s">
        <v>121</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4"/>
      <c r="R425" s="464"/>
      <c r="S425" s="364"/>
      <c r="T425" s="365"/>
      <c r="U425" s="467"/>
      <c r="V425" s="469"/>
    </row>
    <row r="426" spans="1:22">
      <c r="A426" s="470"/>
      <c r="B426" s="472" t="s">
        <v>211</v>
      </c>
      <c r="C426" s="349" t="s">
        <v>100</v>
      </c>
      <c r="D426" s="355"/>
      <c r="E426" s="355"/>
      <c r="F426" s="355"/>
      <c r="G426" s="355"/>
      <c r="H426" s="355"/>
      <c r="I426" s="355"/>
      <c r="J426" s="355"/>
      <c r="K426" s="355"/>
      <c r="L426" s="355"/>
      <c r="M426" s="351"/>
      <c r="N426" s="351"/>
      <c r="O426" s="351"/>
      <c r="P426" s="351"/>
      <c r="Q426" s="472" t="str">
        <f t="shared" ref="Q426" si="394">IF((L418=""),"",MAX(D419:L419))</f>
        <v/>
      </c>
      <c r="R426" s="472" t="str">
        <f t="shared" ref="R426" si="395">IF(L418="","",MIN(D419:L419))</f>
        <v/>
      </c>
      <c r="S426" s="352" t="str">
        <f t="shared" ref="S426" si="396">IF((L419=""),"",AVERAGE(D419:L419))</f>
        <v/>
      </c>
      <c r="T426" s="352" t="str">
        <f>IF((L418=""),"",((Q426-R426)/(Q426+R426))*100)</f>
        <v/>
      </c>
      <c r="U426" s="474" t="str">
        <f>IF(L418="","",(IF(T426&lt;7,IF(S426&gt;2000,IF(S426&lt;3000,"Pass","Fail"),"Fail"),"Fail")))</f>
        <v/>
      </c>
      <c r="V426" s="476"/>
    </row>
    <row r="427" spans="1:22">
      <c r="A427" s="471"/>
      <c r="B427" s="463"/>
      <c r="C427" s="354" t="s">
        <v>101</v>
      </c>
      <c r="D427" s="355"/>
      <c r="E427" s="355"/>
      <c r="F427" s="355"/>
      <c r="G427" s="355"/>
      <c r="H427" s="355"/>
      <c r="I427" s="355"/>
      <c r="J427" s="355"/>
      <c r="K427" s="355"/>
      <c r="L427" s="355"/>
      <c r="M427" s="356"/>
      <c r="N427" s="356"/>
      <c r="O427" s="356"/>
      <c r="P427" s="356"/>
      <c r="Q427" s="463"/>
      <c r="R427" s="463"/>
      <c r="S427" s="357"/>
      <c r="T427" s="357"/>
      <c r="U427" s="466"/>
      <c r="V427" s="477"/>
    </row>
    <row r="428" spans="1:22" ht="24.75" thickBot="1">
      <c r="A428" s="471"/>
      <c r="B428" s="473"/>
      <c r="C428" s="354" t="s">
        <v>121</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3"/>
      <c r="R428" s="473"/>
      <c r="S428" s="359"/>
      <c r="T428" s="359"/>
      <c r="U428" s="475"/>
      <c r="V428" s="477"/>
    </row>
    <row r="429" spans="1:22">
      <c r="A429" s="459"/>
      <c r="B429" s="462" t="s">
        <v>111</v>
      </c>
      <c r="C429" s="354" t="s">
        <v>100</v>
      </c>
      <c r="D429" s="350"/>
      <c r="E429" s="350"/>
      <c r="F429" s="350"/>
      <c r="G429" s="350"/>
      <c r="H429" s="350"/>
      <c r="I429" s="350"/>
      <c r="J429" s="350"/>
      <c r="K429" s="350"/>
      <c r="L429" s="350"/>
      <c r="M429" s="356"/>
      <c r="N429" s="356"/>
      <c r="O429" s="356"/>
      <c r="P429" s="356"/>
      <c r="Q429" s="462" t="str">
        <f t="shared" ref="Q429" si="398">IF((L421=""),"",MAX(D422:L422))</f>
        <v/>
      </c>
      <c r="R429" s="462" t="str">
        <f t="shared" ref="R429" si="399">IF(L421="","",MIN(D422:L422))</f>
        <v/>
      </c>
      <c r="S429" s="360" t="str">
        <f t="shared" ref="S429" si="400">IF((L422=""),"",AVERAGE(D422:L422))</f>
        <v/>
      </c>
      <c r="T429" s="346" t="str">
        <f>IF((L421=""),"",((Q429-R429)/(Q429+R429))*100)</f>
        <v/>
      </c>
      <c r="U429" s="465" t="str">
        <f>IF(L421="","",(IF(T429&lt;7,IF(S429&gt;2800,IF(S429&lt;4500,"Pass","Fail"),"Fail"),"Fail")))</f>
        <v/>
      </c>
      <c r="V429" s="468"/>
    </row>
    <row r="430" spans="1:22">
      <c r="A430" s="460"/>
      <c r="B430" s="463"/>
      <c r="C430" s="354" t="s">
        <v>101</v>
      </c>
      <c r="D430" s="355"/>
      <c r="E430" s="355"/>
      <c r="F430" s="355"/>
      <c r="G430" s="355"/>
      <c r="H430" s="355"/>
      <c r="I430" s="355"/>
      <c r="J430" s="355"/>
      <c r="K430" s="355"/>
      <c r="L430" s="355"/>
      <c r="M430" s="356"/>
      <c r="N430" s="356"/>
      <c r="O430" s="356"/>
      <c r="P430" s="356"/>
      <c r="Q430" s="463"/>
      <c r="R430" s="463"/>
      <c r="S430" s="361"/>
      <c r="T430" s="357"/>
      <c r="U430" s="466"/>
      <c r="V430" s="468"/>
    </row>
    <row r="431" spans="1:22" ht="24.75" thickBot="1">
      <c r="A431" s="461"/>
      <c r="B431" s="464"/>
      <c r="C431" s="362" t="s">
        <v>121</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4"/>
      <c r="R431" s="464"/>
      <c r="S431" s="364"/>
      <c r="T431" s="365"/>
      <c r="U431" s="467"/>
      <c r="V431" s="469"/>
    </row>
    <row r="432" spans="1:22">
      <c r="A432" s="470"/>
      <c r="B432" s="472" t="s">
        <v>211</v>
      </c>
      <c r="C432" s="349" t="s">
        <v>100</v>
      </c>
      <c r="D432" s="355"/>
      <c r="E432" s="355"/>
      <c r="F432" s="355"/>
      <c r="G432" s="355"/>
      <c r="H432" s="355"/>
      <c r="I432" s="355"/>
      <c r="J432" s="355"/>
      <c r="K432" s="355"/>
      <c r="L432" s="355"/>
      <c r="M432" s="351"/>
      <c r="N432" s="351"/>
      <c r="O432" s="351"/>
      <c r="P432" s="351"/>
      <c r="Q432" s="472" t="str">
        <f t="shared" ref="Q432" si="402">IF((L424=""),"",MAX(D425:L425))</f>
        <v/>
      </c>
      <c r="R432" s="472" t="str">
        <f t="shared" ref="R432" si="403">IF(L424="","",MIN(D425:L425))</f>
        <v/>
      </c>
      <c r="S432" s="352" t="str">
        <f t="shared" ref="S432" si="404">IF((L425=""),"",AVERAGE(D425:L425))</f>
        <v/>
      </c>
      <c r="T432" s="352" t="str">
        <f>IF((L424=""),"",((Q432-R432)/(Q432+R432))*100)</f>
        <v/>
      </c>
      <c r="U432" s="474" t="str">
        <f>IF(L424="","",(IF(T432&lt;7,IF(S432&gt;2000,IF(S432&lt;3000,"Pass","Fail"),"Fail"),"Fail")))</f>
        <v/>
      </c>
      <c r="V432" s="476"/>
    </row>
    <row r="433" spans="1:22">
      <c r="A433" s="471"/>
      <c r="B433" s="463"/>
      <c r="C433" s="354" t="s">
        <v>101</v>
      </c>
      <c r="D433" s="355"/>
      <c r="E433" s="355"/>
      <c r="F433" s="355"/>
      <c r="G433" s="355"/>
      <c r="H433" s="355"/>
      <c r="I433" s="355"/>
      <c r="J433" s="355"/>
      <c r="K433" s="355"/>
      <c r="L433" s="355"/>
      <c r="M433" s="356"/>
      <c r="N433" s="356"/>
      <c r="O433" s="356"/>
      <c r="P433" s="356"/>
      <c r="Q433" s="463"/>
      <c r="R433" s="463"/>
      <c r="S433" s="357"/>
      <c r="T433" s="357"/>
      <c r="U433" s="466"/>
      <c r="V433" s="477"/>
    </row>
    <row r="434" spans="1:22" ht="24.75" thickBot="1">
      <c r="A434" s="471"/>
      <c r="B434" s="473"/>
      <c r="C434" s="354" t="s">
        <v>121</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3"/>
      <c r="R434" s="473"/>
      <c r="S434" s="359"/>
      <c r="T434" s="359"/>
      <c r="U434" s="475"/>
      <c r="V434" s="477"/>
    </row>
    <row r="435" spans="1:22">
      <c r="A435" s="459"/>
      <c r="B435" s="462" t="s">
        <v>111</v>
      </c>
      <c r="C435" s="354" t="s">
        <v>100</v>
      </c>
      <c r="D435" s="350"/>
      <c r="E435" s="350"/>
      <c r="F435" s="350"/>
      <c r="G435" s="350"/>
      <c r="H435" s="350"/>
      <c r="I435" s="350"/>
      <c r="J435" s="350"/>
      <c r="K435" s="350"/>
      <c r="L435" s="350"/>
      <c r="M435" s="356"/>
      <c r="N435" s="356"/>
      <c r="O435" s="356"/>
      <c r="P435" s="356"/>
      <c r="Q435" s="462" t="str">
        <f t="shared" ref="Q435" si="406">IF((L427=""),"",MAX(D428:L428))</f>
        <v/>
      </c>
      <c r="R435" s="462" t="str">
        <f t="shared" ref="R435" si="407">IF(L427="","",MIN(D428:L428))</f>
        <v/>
      </c>
      <c r="S435" s="360" t="str">
        <f t="shared" ref="S435" si="408">IF((L428=""),"",AVERAGE(D428:L428))</f>
        <v/>
      </c>
      <c r="T435" s="346" t="str">
        <f>IF((L427=""),"",((Q435-R435)/(Q435+R435))*100)</f>
        <v/>
      </c>
      <c r="U435" s="465" t="str">
        <f>IF(L427="","",(IF(T435&lt;7,IF(S435&gt;2800,IF(S435&lt;4500,"Pass","Fail"),"Fail"),"Fail")))</f>
        <v/>
      </c>
      <c r="V435" s="468"/>
    </row>
    <row r="436" spans="1:22">
      <c r="A436" s="460"/>
      <c r="B436" s="463"/>
      <c r="C436" s="354" t="s">
        <v>101</v>
      </c>
      <c r="D436" s="355"/>
      <c r="E436" s="355"/>
      <c r="F436" s="355"/>
      <c r="G436" s="355"/>
      <c r="H436" s="355"/>
      <c r="I436" s="355"/>
      <c r="J436" s="355"/>
      <c r="K436" s="355"/>
      <c r="L436" s="355"/>
      <c r="M436" s="356"/>
      <c r="N436" s="356"/>
      <c r="O436" s="356"/>
      <c r="P436" s="356"/>
      <c r="Q436" s="463"/>
      <c r="R436" s="463"/>
      <c r="S436" s="361"/>
      <c r="T436" s="357"/>
      <c r="U436" s="466"/>
      <c r="V436" s="468"/>
    </row>
    <row r="437" spans="1:22" ht="24.75" thickBot="1">
      <c r="A437" s="461"/>
      <c r="B437" s="464"/>
      <c r="C437" s="362" t="s">
        <v>121</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4"/>
      <c r="R437" s="464"/>
      <c r="S437" s="364"/>
      <c r="T437" s="365"/>
      <c r="U437" s="467"/>
      <c r="V437" s="469"/>
    </row>
    <row r="438" spans="1:22">
      <c r="A438" s="470"/>
      <c r="B438" s="472" t="s">
        <v>211</v>
      </c>
      <c r="C438" s="349" t="s">
        <v>100</v>
      </c>
      <c r="D438" s="355"/>
      <c r="E438" s="355"/>
      <c r="F438" s="355"/>
      <c r="G438" s="355"/>
      <c r="H438" s="355"/>
      <c r="I438" s="355"/>
      <c r="J438" s="355"/>
      <c r="K438" s="355"/>
      <c r="L438" s="355"/>
      <c r="M438" s="351"/>
      <c r="N438" s="351"/>
      <c r="O438" s="351"/>
      <c r="P438" s="351"/>
      <c r="Q438" s="472" t="str">
        <f t="shared" ref="Q438" si="410">IF((L430=""),"",MAX(D431:L431))</f>
        <v/>
      </c>
      <c r="R438" s="472" t="str">
        <f t="shared" ref="R438" si="411">IF(L430="","",MIN(D431:L431))</f>
        <v/>
      </c>
      <c r="S438" s="352" t="str">
        <f t="shared" ref="S438" si="412">IF((L431=""),"",AVERAGE(D431:L431))</f>
        <v/>
      </c>
      <c r="T438" s="352" t="str">
        <f>IF((L430=""),"",((Q438-R438)/(Q438+R438))*100)</f>
        <v/>
      </c>
      <c r="U438" s="474" t="str">
        <f>IF(L430="","",(IF(T438&lt;7,IF(S438&gt;2000,IF(S438&lt;3000,"Pass","Fail"),"Fail"),"Fail")))</f>
        <v/>
      </c>
      <c r="V438" s="476"/>
    </row>
    <row r="439" spans="1:22">
      <c r="A439" s="471"/>
      <c r="B439" s="463"/>
      <c r="C439" s="354" t="s">
        <v>101</v>
      </c>
      <c r="D439" s="355"/>
      <c r="E439" s="355"/>
      <c r="F439" s="355"/>
      <c r="G439" s="355"/>
      <c r="H439" s="355"/>
      <c r="I439" s="355"/>
      <c r="J439" s="355"/>
      <c r="K439" s="355"/>
      <c r="L439" s="355"/>
      <c r="M439" s="356"/>
      <c r="N439" s="356"/>
      <c r="O439" s="356"/>
      <c r="P439" s="356"/>
      <c r="Q439" s="463"/>
      <c r="R439" s="463"/>
      <c r="S439" s="357"/>
      <c r="T439" s="357"/>
      <c r="U439" s="466"/>
      <c r="V439" s="477"/>
    </row>
    <row r="440" spans="1:22" ht="24.75" thickBot="1">
      <c r="A440" s="471"/>
      <c r="B440" s="473"/>
      <c r="C440" s="354" t="s">
        <v>121</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3"/>
      <c r="R440" s="473"/>
      <c r="S440" s="359"/>
      <c r="T440" s="359"/>
      <c r="U440" s="475"/>
      <c r="V440" s="477"/>
    </row>
    <row r="441" spans="1:22">
      <c r="A441" s="459"/>
      <c r="B441" s="462" t="s">
        <v>111</v>
      </c>
      <c r="C441" s="354" t="s">
        <v>100</v>
      </c>
      <c r="D441" s="350"/>
      <c r="E441" s="350"/>
      <c r="F441" s="350"/>
      <c r="G441" s="350"/>
      <c r="H441" s="350"/>
      <c r="I441" s="350"/>
      <c r="J441" s="350"/>
      <c r="K441" s="350"/>
      <c r="L441" s="350"/>
      <c r="M441" s="356"/>
      <c r="N441" s="356"/>
      <c r="O441" s="356"/>
      <c r="P441" s="356"/>
      <c r="Q441" s="462" t="str">
        <f t="shared" ref="Q441" si="414">IF((L433=""),"",MAX(D434:L434))</f>
        <v/>
      </c>
      <c r="R441" s="462" t="str">
        <f t="shared" ref="R441" si="415">IF(L433="","",MIN(D434:L434))</f>
        <v/>
      </c>
      <c r="S441" s="360" t="str">
        <f t="shared" ref="S441" si="416">IF((L434=""),"",AVERAGE(D434:L434))</f>
        <v/>
      </c>
      <c r="T441" s="346" t="str">
        <f>IF((L433=""),"",((Q441-R441)/(Q441+R441))*100)</f>
        <v/>
      </c>
      <c r="U441" s="465" t="str">
        <f>IF(L433="","",(IF(T441&lt;7,IF(S441&gt;2800,IF(S441&lt;4500,"Pass","Fail"),"Fail"),"Fail")))</f>
        <v/>
      </c>
      <c r="V441" s="468"/>
    </row>
    <row r="442" spans="1:22">
      <c r="A442" s="460"/>
      <c r="B442" s="463"/>
      <c r="C442" s="354" t="s">
        <v>101</v>
      </c>
      <c r="D442" s="355"/>
      <c r="E442" s="355"/>
      <c r="F442" s="355"/>
      <c r="G442" s="355"/>
      <c r="H442" s="355"/>
      <c r="I442" s="355"/>
      <c r="J442" s="355"/>
      <c r="K442" s="355"/>
      <c r="L442" s="355"/>
      <c r="M442" s="356"/>
      <c r="N442" s="356"/>
      <c r="O442" s="356"/>
      <c r="P442" s="356"/>
      <c r="Q442" s="463"/>
      <c r="R442" s="463"/>
      <c r="S442" s="361"/>
      <c r="T442" s="357"/>
      <c r="U442" s="466"/>
      <c r="V442" s="468"/>
    </row>
    <row r="443" spans="1:22" ht="24.75" thickBot="1">
      <c r="A443" s="461"/>
      <c r="B443" s="464"/>
      <c r="C443" s="362" t="s">
        <v>121</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4"/>
      <c r="R443" s="464"/>
      <c r="S443" s="364"/>
      <c r="T443" s="365"/>
      <c r="U443" s="467"/>
      <c r="V443" s="469"/>
    </row>
    <row r="444" spans="1:22">
      <c r="A444" s="470"/>
      <c r="B444" s="472" t="s">
        <v>211</v>
      </c>
      <c r="C444" s="349" t="s">
        <v>100</v>
      </c>
      <c r="D444" s="355"/>
      <c r="E444" s="355"/>
      <c r="F444" s="355"/>
      <c r="G444" s="355"/>
      <c r="H444" s="355"/>
      <c r="I444" s="355"/>
      <c r="J444" s="355"/>
      <c r="K444" s="355"/>
      <c r="L444" s="355"/>
      <c r="M444" s="351"/>
      <c r="N444" s="351"/>
      <c r="O444" s="351"/>
      <c r="P444" s="351"/>
      <c r="Q444" s="472" t="str">
        <f t="shared" ref="Q444" si="418">IF((L436=""),"",MAX(D437:L437))</f>
        <v/>
      </c>
      <c r="R444" s="472" t="str">
        <f t="shared" ref="R444" si="419">IF(L436="","",MIN(D437:L437))</f>
        <v/>
      </c>
      <c r="S444" s="352" t="str">
        <f t="shared" ref="S444" si="420">IF((L437=""),"",AVERAGE(D437:L437))</f>
        <v/>
      </c>
      <c r="T444" s="352" t="str">
        <f>IF((L436=""),"",((Q444-R444)/(Q444+R444))*100)</f>
        <v/>
      </c>
      <c r="U444" s="474" t="str">
        <f>IF(L436="","",(IF(T444&lt;7,IF(S444&gt;2000,IF(S444&lt;3000,"Pass","Fail"),"Fail"),"Fail")))</f>
        <v/>
      </c>
      <c r="V444" s="476"/>
    </row>
    <row r="445" spans="1:22">
      <c r="A445" s="471"/>
      <c r="B445" s="463"/>
      <c r="C445" s="354" t="s">
        <v>101</v>
      </c>
      <c r="D445" s="355"/>
      <c r="E445" s="355"/>
      <c r="F445" s="355"/>
      <c r="G445" s="355"/>
      <c r="H445" s="355"/>
      <c r="I445" s="355"/>
      <c r="J445" s="355"/>
      <c r="K445" s="355"/>
      <c r="L445" s="355"/>
      <c r="M445" s="356"/>
      <c r="N445" s="356"/>
      <c r="O445" s="356"/>
      <c r="P445" s="356"/>
      <c r="Q445" s="463"/>
      <c r="R445" s="463"/>
      <c r="S445" s="357"/>
      <c r="T445" s="357"/>
      <c r="U445" s="466"/>
      <c r="V445" s="477"/>
    </row>
    <row r="446" spans="1:22" ht="24.75" thickBot="1">
      <c r="A446" s="471"/>
      <c r="B446" s="473"/>
      <c r="C446" s="354" t="s">
        <v>121</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3"/>
      <c r="R446" s="473"/>
      <c r="S446" s="359"/>
      <c r="T446" s="359"/>
      <c r="U446" s="475"/>
      <c r="V446" s="477"/>
    </row>
    <row r="447" spans="1:22">
      <c r="A447" s="459"/>
      <c r="B447" s="462" t="s">
        <v>111</v>
      </c>
      <c r="C447" s="354" t="s">
        <v>100</v>
      </c>
      <c r="D447" s="350"/>
      <c r="E447" s="350"/>
      <c r="F447" s="350"/>
      <c r="G447" s="350"/>
      <c r="H447" s="350"/>
      <c r="I447" s="350"/>
      <c r="J447" s="350"/>
      <c r="K447" s="350"/>
      <c r="L447" s="350"/>
      <c r="M447" s="356"/>
      <c r="N447" s="356"/>
      <c r="O447" s="356"/>
      <c r="P447" s="356"/>
      <c r="Q447" s="462" t="str">
        <f t="shared" ref="Q447" si="422">IF((L439=""),"",MAX(D440:L440))</f>
        <v/>
      </c>
      <c r="R447" s="462" t="str">
        <f t="shared" ref="R447" si="423">IF(L439="","",MIN(D440:L440))</f>
        <v/>
      </c>
      <c r="S447" s="360" t="str">
        <f t="shared" ref="S447" si="424">IF((L440=""),"",AVERAGE(D440:L440))</f>
        <v/>
      </c>
      <c r="T447" s="346" t="str">
        <f>IF((L439=""),"",((Q447-R447)/(Q447+R447))*100)</f>
        <v/>
      </c>
      <c r="U447" s="465" t="str">
        <f>IF(L439="","",(IF(T447&lt;7,IF(S447&gt;2800,IF(S447&lt;4500,"Pass","Fail"),"Fail"),"Fail")))</f>
        <v/>
      </c>
      <c r="V447" s="468"/>
    </row>
    <row r="448" spans="1:22">
      <c r="A448" s="460"/>
      <c r="B448" s="463"/>
      <c r="C448" s="354" t="s">
        <v>101</v>
      </c>
      <c r="D448" s="355"/>
      <c r="E448" s="355"/>
      <c r="F448" s="355"/>
      <c r="G448" s="355"/>
      <c r="H448" s="355"/>
      <c r="I448" s="355"/>
      <c r="J448" s="355"/>
      <c r="K448" s="355"/>
      <c r="L448" s="355"/>
      <c r="M448" s="356"/>
      <c r="N448" s="356"/>
      <c r="O448" s="356"/>
      <c r="P448" s="356"/>
      <c r="Q448" s="463"/>
      <c r="R448" s="463"/>
      <c r="S448" s="361"/>
      <c r="T448" s="357"/>
      <c r="U448" s="466"/>
      <c r="V448" s="468"/>
    </row>
    <row r="449" spans="1:22" ht="24.75" thickBot="1">
      <c r="A449" s="461"/>
      <c r="B449" s="464"/>
      <c r="C449" s="362" t="s">
        <v>121</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4"/>
      <c r="R449" s="464"/>
      <c r="S449" s="364"/>
      <c r="T449" s="365"/>
      <c r="U449" s="467"/>
      <c r="V449" s="469"/>
    </row>
    <row r="450" spans="1:22">
      <c r="A450" s="470"/>
      <c r="B450" s="472" t="s">
        <v>211</v>
      </c>
      <c r="C450" s="349" t="s">
        <v>100</v>
      </c>
      <c r="D450" s="355"/>
      <c r="E450" s="355"/>
      <c r="F450" s="355"/>
      <c r="G450" s="355"/>
      <c r="H450" s="355"/>
      <c r="I450" s="355"/>
      <c r="J450" s="355"/>
      <c r="K450" s="355"/>
      <c r="L450" s="355"/>
      <c r="M450" s="351"/>
      <c r="N450" s="351"/>
      <c r="O450" s="351"/>
      <c r="P450" s="351"/>
      <c r="Q450" s="472" t="str">
        <f t="shared" ref="Q450" si="426">IF((L442=""),"",MAX(D443:L443))</f>
        <v/>
      </c>
      <c r="R450" s="472" t="str">
        <f t="shared" ref="R450" si="427">IF(L442="","",MIN(D443:L443))</f>
        <v/>
      </c>
      <c r="S450" s="352" t="str">
        <f t="shared" ref="S450" si="428">IF((L443=""),"",AVERAGE(D443:L443))</f>
        <v/>
      </c>
      <c r="T450" s="352" t="str">
        <f>IF((L442=""),"",((Q450-R450)/(Q450+R450))*100)</f>
        <v/>
      </c>
      <c r="U450" s="474" t="str">
        <f>IF(L442="","",(IF(T450&lt;7,IF(S450&gt;2000,IF(S450&lt;3000,"Pass","Fail"),"Fail"),"Fail")))</f>
        <v/>
      </c>
      <c r="V450" s="476"/>
    </row>
    <row r="451" spans="1:22">
      <c r="A451" s="471"/>
      <c r="B451" s="463"/>
      <c r="C451" s="354" t="s">
        <v>101</v>
      </c>
      <c r="D451" s="355"/>
      <c r="E451" s="355"/>
      <c r="F451" s="355"/>
      <c r="G451" s="355"/>
      <c r="H451" s="355"/>
      <c r="I451" s="355"/>
      <c r="J451" s="355"/>
      <c r="K451" s="355"/>
      <c r="L451" s="355"/>
      <c r="M451" s="356"/>
      <c r="N451" s="356"/>
      <c r="O451" s="356"/>
      <c r="P451" s="356"/>
      <c r="Q451" s="463"/>
      <c r="R451" s="463"/>
      <c r="S451" s="357"/>
      <c r="T451" s="357"/>
      <c r="U451" s="466"/>
      <c r="V451" s="477"/>
    </row>
    <row r="452" spans="1:22" ht="24.75" thickBot="1">
      <c r="A452" s="471"/>
      <c r="B452" s="473"/>
      <c r="C452" s="354" t="s">
        <v>121</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3"/>
      <c r="R452" s="473"/>
      <c r="S452" s="359"/>
      <c r="T452" s="359"/>
      <c r="U452" s="475"/>
      <c r="V452" s="477"/>
    </row>
    <row r="453" spans="1:22">
      <c r="A453" s="459"/>
      <c r="B453" s="462" t="s">
        <v>111</v>
      </c>
      <c r="C453" s="354" t="s">
        <v>100</v>
      </c>
      <c r="D453" s="350"/>
      <c r="E453" s="350"/>
      <c r="F453" s="350"/>
      <c r="G453" s="350"/>
      <c r="H453" s="350"/>
      <c r="I453" s="350"/>
      <c r="J453" s="350"/>
      <c r="K453" s="350"/>
      <c r="L453" s="350"/>
      <c r="M453" s="356"/>
      <c r="N453" s="356"/>
      <c r="O453" s="356"/>
      <c r="P453" s="356"/>
      <c r="Q453" s="462" t="str">
        <f t="shared" ref="Q453" si="430">IF((L445=""),"",MAX(D446:L446))</f>
        <v/>
      </c>
      <c r="R453" s="462" t="str">
        <f t="shared" ref="R453" si="431">IF(L445="","",MIN(D446:L446))</f>
        <v/>
      </c>
      <c r="S453" s="360" t="str">
        <f t="shared" ref="S453" si="432">IF((L446=""),"",AVERAGE(D446:L446))</f>
        <v/>
      </c>
      <c r="T453" s="346" t="str">
        <f>IF((L445=""),"",((Q453-R453)/(Q453+R453))*100)</f>
        <v/>
      </c>
      <c r="U453" s="465" t="str">
        <f>IF(L445="","",(IF(T453&lt;7,IF(S453&gt;2800,IF(S453&lt;4500,"Pass","Fail"),"Fail"),"Fail")))</f>
        <v/>
      </c>
      <c r="V453" s="468"/>
    </row>
    <row r="454" spans="1:22">
      <c r="A454" s="460"/>
      <c r="B454" s="463"/>
      <c r="C454" s="354" t="s">
        <v>101</v>
      </c>
      <c r="D454" s="355"/>
      <c r="E454" s="355"/>
      <c r="F454" s="355"/>
      <c r="G454" s="355"/>
      <c r="H454" s="355"/>
      <c r="I454" s="355"/>
      <c r="J454" s="355"/>
      <c r="K454" s="355"/>
      <c r="L454" s="355"/>
      <c r="M454" s="356"/>
      <c r="N454" s="356"/>
      <c r="O454" s="356"/>
      <c r="P454" s="356"/>
      <c r="Q454" s="463"/>
      <c r="R454" s="463"/>
      <c r="S454" s="361"/>
      <c r="T454" s="357"/>
      <c r="U454" s="466"/>
      <c r="V454" s="468"/>
    </row>
    <row r="455" spans="1:22" ht="24.75" thickBot="1">
      <c r="A455" s="461"/>
      <c r="B455" s="464"/>
      <c r="C455" s="362" t="s">
        <v>121</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4"/>
      <c r="R455" s="464"/>
      <c r="S455" s="364"/>
      <c r="T455" s="365"/>
      <c r="U455" s="467"/>
      <c r="V455" s="469"/>
    </row>
    <row r="456" spans="1:22">
      <c r="A456" s="470"/>
      <c r="B456" s="472" t="s">
        <v>211</v>
      </c>
      <c r="C456" s="349" t="s">
        <v>100</v>
      </c>
      <c r="D456" s="355"/>
      <c r="E456" s="355"/>
      <c r="F456" s="355"/>
      <c r="G456" s="355"/>
      <c r="H456" s="355"/>
      <c r="I456" s="355"/>
      <c r="J456" s="355"/>
      <c r="K456" s="355"/>
      <c r="L456" s="355"/>
      <c r="M456" s="351"/>
      <c r="N456" s="351"/>
      <c r="O456" s="351"/>
      <c r="P456" s="351"/>
      <c r="Q456" s="472" t="str">
        <f t="shared" ref="Q456" si="434">IF((L448=""),"",MAX(D449:L449))</f>
        <v/>
      </c>
      <c r="R456" s="472" t="str">
        <f t="shared" ref="R456" si="435">IF(L448="","",MIN(D449:L449))</f>
        <v/>
      </c>
      <c r="S456" s="352" t="str">
        <f t="shared" ref="S456" si="436">IF((L449=""),"",AVERAGE(D449:L449))</f>
        <v/>
      </c>
      <c r="T456" s="352" t="str">
        <f>IF((L448=""),"",((Q456-R456)/(Q456+R456))*100)</f>
        <v/>
      </c>
      <c r="U456" s="474" t="str">
        <f>IF(L448="","",(IF(T456&lt;7,IF(S456&gt;2000,IF(S456&lt;3000,"Pass","Fail"),"Fail"),"Fail")))</f>
        <v/>
      </c>
      <c r="V456" s="476"/>
    </row>
    <row r="457" spans="1:22">
      <c r="A457" s="471"/>
      <c r="B457" s="463"/>
      <c r="C457" s="354" t="s">
        <v>101</v>
      </c>
      <c r="D457" s="355"/>
      <c r="E457" s="355"/>
      <c r="F457" s="355"/>
      <c r="G457" s="355"/>
      <c r="H457" s="355"/>
      <c r="I457" s="355"/>
      <c r="J457" s="355"/>
      <c r="K457" s="355"/>
      <c r="L457" s="355"/>
      <c r="M457" s="356"/>
      <c r="N457" s="356"/>
      <c r="O457" s="356"/>
      <c r="P457" s="356"/>
      <c r="Q457" s="463"/>
      <c r="R457" s="463"/>
      <c r="S457" s="357"/>
      <c r="T457" s="357"/>
      <c r="U457" s="466"/>
      <c r="V457" s="477"/>
    </row>
    <row r="458" spans="1:22" ht="24.75" thickBot="1">
      <c r="A458" s="471"/>
      <c r="B458" s="473"/>
      <c r="C458" s="354" t="s">
        <v>121</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3"/>
      <c r="R458" s="473"/>
      <c r="S458" s="359"/>
      <c r="T458" s="359"/>
      <c r="U458" s="475"/>
      <c r="V458" s="477"/>
    </row>
    <row r="459" spans="1:22">
      <c r="A459" s="459"/>
      <c r="B459" s="462" t="s">
        <v>111</v>
      </c>
      <c r="C459" s="354" t="s">
        <v>100</v>
      </c>
      <c r="D459" s="350"/>
      <c r="E459" s="350"/>
      <c r="F459" s="350"/>
      <c r="G459" s="350"/>
      <c r="H459" s="350"/>
      <c r="I459" s="350"/>
      <c r="J459" s="350"/>
      <c r="K459" s="350"/>
      <c r="L459" s="350"/>
      <c r="M459" s="356"/>
      <c r="N459" s="356"/>
      <c r="O459" s="356"/>
      <c r="P459" s="356"/>
      <c r="Q459" s="462" t="str">
        <f t="shared" ref="Q459" si="438">IF((L451=""),"",MAX(D452:L452))</f>
        <v/>
      </c>
      <c r="R459" s="462" t="str">
        <f t="shared" ref="R459" si="439">IF(L451="","",MIN(D452:L452))</f>
        <v/>
      </c>
      <c r="S459" s="360" t="str">
        <f t="shared" ref="S459" si="440">IF((L452=""),"",AVERAGE(D452:L452))</f>
        <v/>
      </c>
      <c r="T459" s="346" t="str">
        <f>IF((L451=""),"",((Q459-R459)/(Q459+R459))*100)</f>
        <v/>
      </c>
      <c r="U459" s="465" t="str">
        <f>IF(L451="","",(IF(T459&lt;7,IF(S459&gt;2800,IF(S459&lt;4500,"Pass","Fail"),"Fail"),"Fail")))</f>
        <v/>
      </c>
      <c r="V459" s="468"/>
    </row>
    <row r="460" spans="1:22">
      <c r="A460" s="460"/>
      <c r="B460" s="463"/>
      <c r="C460" s="354" t="s">
        <v>101</v>
      </c>
      <c r="D460" s="355"/>
      <c r="E460" s="355"/>
      <c r="F460" s="355"/>
      <c r="G460" s="355"/>
      <c r="H460" s="355"/>
      <c r="I460" s="355"/>
      <c r="J460" s="355"/>
      <c r="K460" s="355"/>
      <c r="L460" s="355"/>
      <c r="M460" s="356"/>
      <c r="N460" s="356"/>
      <c r="O460" s="356"/>
      <c r="P460" s="356"/>
      <c r="Q460" s="463"/>
      <c r="R460" s="463"/>
      <c r="S460" s="361"/>
      <c r="T460" s="357"/>
      <c r="U460" s="466"/>
      <c r="V460" s="468"/>
    </row>
    <row r="461" spans="1:22" ht="24.75" thickBot="1">
      <c r="A461" s="461"/>
      <c r="B461" s="464"/>
      <c r="C461" s="362" t="s">
        <v>121</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4"/>
      <c r="R461" s="464"/>
      <c r="S461" s="364"/>
      <c r="T461" s="365"/>
      <c r="U461" s="467"/>
      <c r="V461" s="469"/>
    </row>
    <row r="462" spans="1:22">
      <c r="A462" s="470"/>
      <c r="B462" s="472" t="s">
        <v>211</v>
      </c>
      <c r="C462" s="349" t="s">
        <v>100</v>
      </c>
      <c r="D462" s="355"/>
      <c r="E462" s="355"/>
      <c r="F462" s="355"/>
      <c r="G462" s="355"/>
      <c r="H462" s="355"/>
      <c r="I462" s="355"/>
      <c r="J462" s="355"/>
      <c r="K462" s="355"/>
      <c r="L462" s="355"/>
      <c r="M462" s="351"/>
      <c r="N462" s="351"/>
      <c r="O462" s="351"/>
      <c r="P462" s="351"/>
      <c r="Q462" s="472" t="str">
        <f t="shared" ref="Q462" si="442">IF((L454=""),"",MAX(D455:L455))</f>
        <v/>
      </c>
      <c r="R462" s="472" t="str">
        <f t="shared" ref="R462" si="443">IF(L454="","",MIN(D455:L455))</f>
        <v/>
      </c>
      <c r="S462" s="352" t="str">
        <f t="shared" ref="S462" si="444">IF((L455=""),"",AVERAGE(D455:L455))</f>
        <v/>
      </c>
      <c r="T462" s="352" t="str">
        <f>IF((L454=""),"",((Q462-R462)/(Q462+R462))*100)</f>
        <v/>
      </c>
      <c r="U462" s="474" t="str">
        <f>IF(L454="","",(IF(T462&lt;7,IF(S462&gt;2000,IF(S462&lt;3000,"Pass","Fail"),"Fail"),"Fail")))</f>
        <v/>
      </c>
      <c r="V462" s="476"/>
    </row>
    <row r="463" spans="1:22">
      <c r="A463" s="471"/>
      <c r="B463" s="463"/>
      <c r="C463" s="354" t="s">
        <v>101</v>
      </c>
      <c r="D463" s="355"/>
      <c r="E463" s="355"/>
      <c r="F463" s="355"/>
      <c r="G463" s="355"/>
      <c r="H463" s="355"/>
      <c r="I463" s="355"/>
      <c r="J463" s="355"/>
      <c r="K463" s="355"/>
      <c r="L463" s="355"/>
      <c r="M463" s="356"/>
      <c r="N463" s="356"/>
      <c r="O463" s="356"/>
      <c r="P463" s="356"/>
      <c r="Q463" s="463"/>
      <c r="R463" s="463"/>
      <c r="S463" s="357"/>
      <c r="T463" s="357"/>
      <c r="U463" s="466"/>
      <c r="V463" s="477"/>
    </row>
    <row r="464" spans="1:22" ht="24.75" thickBot="1">
      <c r="A464" s="471"/>
      <c r="B464" s="473"/>
      <c r="C464" s="354" t="s">
        <v>121</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3"/>
      <c r="R464" s="473"/>
      <c r="S464" s="359"/>
      <c r="T464" s="359"/>
      <c r="U464" s="475"/>
      <c r="V464" s="477"/>
    </row>
    <row r="465" spans="1:22">
      <c r="A465" s="459"/>
      <c r="B465" s="462" t="s">
        <v>111</v>
      </c>
      <c r="C465" s="354" t="s">
        <v>100</v>
      </c>
      <c r="D465" s="350"/>
      <c r="E465" s="350"/>
      <c r="F465" s="350"/>
      <c r="G465" s="350"/>
      <c r="H465" s="350"/>
      <c r="I465" s="350"/>
      <c r="J465" s="350"/>
      <c r="K465" s="350"/>
      <c r="L465" s="350"/>
      <c r="M465" s="356"/>
      <c r="N465" s="356"/>
      <c r="O465" s="356"/>
      <c r="P465" s="356"/>
      <c r="Q465" s="462" t="str">
        <f t="shared" ref="Q465" si="446">IF((L457=""),"",MAX(D458:L458))</f>
        <v/>
      </c>
      <c r="R465" s="462" t="str">
        <f t="shared" ref="R465" si="447">IF(L457="","",MIN(D458:L458))</f>
        <v/>
      </c>
      <c r="S465" s="360" t="str">
        <f t="shared" ref="S465" si="448">IF((L458=""),"",AVERAGE(D458:L458))</f>
        <v/>
      </c>
      <c r="T465" s="346" t="str">
        <f>IF((L457=""),"",((Q465-R465)/(Q465+R465))*100)</f>
        <v/>
      </c>
      <c r="U465" s="465" t="str">
        <f>IF(L457="","",(IF(T465&lt;7,IF(S465&gt;2800,IF(S465&lt;4500,"Pass","Fail"),"Fail"),"Fail")))</f>
        <v/>
      </c>
      <c r="V465" s="468"/>
    </row>
    <row r="466" spans="1:22">
      <c r="A466" s="460"/>
      <c r="B466" s="463"/>
      <c r="C466" s="354" t="s">
        <v>101</v>
      </c>
      <c r="D466" s="355"/>
      <c r="E466" s="355"/>
      <c r="F466" s="355"/>
      <c r="G466" s="355"/>
      <c r="H466" s="355"/>
      <c r="I466" s="355"/>
      <c r="J466" s="355"/>
      <c r="K466" s="355"/>
      <c r="L466" s="355"/>
      <c r="M466" s="356"/>
      <c r="N466" s="356"/>
      <c r="O466" s="356"/>
      <c r="P466" s="356"/>
      <c r="Q466" s="463"/>
      <c r="R466" s="463"/>
      <c r="S466" s="361"/>
      <c r="T466" s="357"/>
      <c r="U466" s="466"/>
      <c r="V466" s="468"/>
    </row>
    <row r="467" spans="1:22" ht="24.75" thickBot="1">
      <c r="A467" s="461"/>
      <c r="B467" s="464"/>
      <c r="C467" s="362" t="s">
        <v>121</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4"/>
      <c r="R467" s="464"/>
      <c r="S467" s="364"/>
      <c r="T467" s="365"/>
      <c r="U467" s="467"/>
      <c r="V467" s="469"/>
    </row>
    <row r="468" spans="1:22">
      <c r="A468" s="470"/>
      <c r="B468" s="472" t="s">
        <v>211</v>
      </c>
      <c r="C468" s="349" t="s">
        <v>100</v>
      </c>
      <c r="D468" s="355"/>
      <c r="E468" s="355"/>
      <c r="F468" s="355"/>
      <c r="G468" s="355"/>
      <c r="H468" s="355"/>
      <c r="I468" s="355"/>
      <c r="J468" s="355"/>
      <c r="K468" s="355"/>
      <c r="L468" s="355"/>
      <c r="M468" s="351"/>
      <c r="N468" s="351"/>
      <c r="O468" s="351"/>
      <c r="P468" s="351"/>
      <c r="Q468" s="472" t="str">
        <f t="shared" ref="Q468" si="450">IF((L460=""),"",MAX(D461:L461))</f>
        <v/>
      </c>
      <c r="R468" s="472" t="str">
        <f t="shared" ref="R468" si="451">IF(L460="","",MIN(D461:L461))</f>
        <v/>
      </c>
      <c r="S468" s="352" t="str">
        <f t="shared" ref="S468" si="452">IF((L461=""),"",AVERAGE(D461:L461))</f>
        <v/>
      </c>
      <c r="T468" s="352" t="str">
        <f>IF((L460=""),"",((Q468-R468)/(Q468+R468))*100)</f>
        <v/>
      </c>
      <c r="U468" s="474" t="str">
        <f>IF(L460="","",(IF(T468&lt;7,IF(S468&gt;2000,IF(S468&lt;3000,"Pass","Fail"),"Fail"),"Fail")))</f>
        <v/>
      </c>
      <c r="V468" s="476"/>
    </row>
    <row r="469" spans="1:22">
      <c r="A469" s="471"/>
      <c r="B469" s="463"/>
      <c r="C469" s="354" t="s">
        <v>101</v>
      </c>
      <c r="D469" s="355"/>
      <c r="E469" s="355"/>
      <c r="F469" s="355"/>
      <c r="G469" s="355"/>
      <c r="H469" s="355"/>
      <c r="I469" s="355"/>
      <c r="J469" s="355"/>
      <c r="K469" s="355"/>
      <c r="L469" s="355"/>
      <c r="M469" s="356"/>
      <c r="N469" s="356"/>
      <c r="O469" s="356"/>
      <c r="P469" s="356"/>
      <c r="Q469" s="463"/>
      <c r="R469" s="463"/>
      <c r="S469" s="357"/>
      <c r="T469" s="357"/>
      <c r="U469" s="466"/>
      <c r="V469" s="477"/>
    </row>
    <row r="470" spans="1:22" ht="24.75" thickBot="1">
      <c r="A470" s="471"/>
      <c r="B470" s="473"/>
      <c r="C470" s="354" t="s">
        <v>121</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3"/>
      <c r="R470" s="473"/>
      <c r="S470" s="359"/>
      <c r="T470" s="359"/>
      <c r="U470" s="475"/>
      <c r="V470" s="477"/>
    </row>
    <row r="471" spans="1:22">
      <c r="A471" s="459"/>
      <c r="B471" s="462" t="s">
        <v>111</v>
      </c>
      <c r="C471" s="354" t="s">
        <v>100</v>
      </c>
      <c r="D471" s="350"/>
      <c r="E471" s="350"/>
      <c r="F471" s="350"/>
      <c r="G471" s="350"/>
      <c r="H471" s="350"/>
      <c r="I471" s="350"/>
      <c r="J471" s="350"/>
      <c r="K471" s="350"/>
      <c r="L471" s="350"/>
      <c r="M471" s="356"/>
      <c r="N471" s="356"/>
      <c r="O471" s="356"/>
      <c r="P471" s="356"/>
      <c r="Q471" s="462" t="str">
        <f t="shared" ref="Q471" si="455">IF((L463=""),"",MAX(D464:L464))</f>
        <v/>
      </c>
      <c r="R471" s="462" t="str">
        <f t="shared" ref="R471" si="456">IF(L463="","",MIN(D464:L464))</f>
        <v/>
      </c>
      <c r="S471" s="360" t="str">
        <f t="shared" ref="S471" si="457">IF((L464=""),"",AVERAGE(D464:L464))</f>
        <v/>
      </c>
      <c r="T471" s="346" t="str">
        <f>IF((L463=""),"",((Q471-R471)/(Q471+R471))*100)</f>
        <v/>
      </c>
      <c r="U471" s="465" t="str">
        <f>IF(L463="","",(IF(T471&lt;7,IF(S471&gt;2800,IF(S471&lt;4500,"Pass","Fail"),"Fail"),"Fail")))</f>
        <v/>
      </c>
      <c r="V471" s="468"/>
    </row>
    <row r="472" spans="1:22">
      <c r="A472" s="460"/>
      <c r="B472" s="463"/>
      <c r="C472" s="354" t="s">
        <v>101</v>
      </c>
      <c r="D472" s="355"/>
      <c r="E472" s="355"/>
      <c r="F472" s="355"/>
      <c r="G472" s="355"/>
      <c r="H472" s="355"/>
      <c r="I472" s="355"/>
      <c r="J472" s="355"/>
      <c r="K472" s="355"/>
      <c r="L472" s="355"/>
      <c r="M472" s="356"/>
      <c r="N472" s="356"/>
      <c r="O472" s="356"/>
      <c r="P472" s="356"/>
      <c r="Q472" s="463"/>
      <c r="R472" s="463"/>
      <c r="S472" s="361"/>
      <c r="T472" s="357"/>
      <c r="U472" s="466"/>
      <c r="V472" s="468"/>
    </row>
    <row r="473" spans="1:22" ht="24.75" thickBot="1">
      <c r="A473" s="461"/>
      <c r="B473" s="464"/>
      <c r="C473" s="362" t="s">
        <v>121</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4"/>
      <c r="R473" s="464"/>
      <c r="S473" s="364"/>
      <c r="T473" s="365"/>
      <c r="U473" s="467"/>
      <c r="V473" s="469"/>
    </row>
    <row r="474" spans="1:22">
      <c r="A474" s="470"/>
      <c r="B474" s="472" t="s">
        <v>211</v>
      </c>
      <c r="C474" s="349" t="s">
        <v>100</v>
      </c>
      <c r="D474" s="355"/>
      <c r="E474" s="355"/>
      <c r="F474" s="355"/>
      <c r="G474" s="355"/>
      <c r="H474" s="355"/>
      <c r="I474" s="355"/>
      <c r="J474" s="355"/>
      <c r="K474" s="355"/>
      <c r="L474" s="355"/>
      <c r="M474" s="351"/>
      <c r="N474" s="351"/>
      <c r="O474" s="351"/>
      <c r="P474" s="351"/>
      <c r="Q474" s="472" t="str">
        <f t="shared" ref="Q474" si="459">IF((L466=""),"",MAX(D467:L467))</f>
        <v/>
      </c>
      <c r="R474" s="472" t="str">
        <f t="shared" ref="R474" si="460">IF(L466="","",MIN(D467:L467))</f>
        <v/>
      </c>
      <c r="S474" s="352" t="str">
        <f t="shared" ref="S474" si="461">IF((L467=""),"",AVERAGE(D467:L467))</f>
        <v/>
      </c>
      <c r="T474" s="352" t="str">
        <f>IF((L466=""),"",((Q474-R474)/(Q474+R474))*100)</f>
        <v/>
      </c>
      <c r="U474" s="474" t="str">
        <f>IF(L466="","",(IF(T474&lt;7,IF(S474&gt;2000,IF(S474&lt;3000,"Pass","Fail"),"Fail"),"Fail")))</f>
        <v/>
      </c>
      <c r="V474" s="476"/>
    </row>
    <row r="475" spans="1:22">
      <c r="A475" s="471"/>
      <c r="B475" s="463"/>
      <c r="C475" s="354" t="s">
        <v>101</v>
      </c>
      <c r="D475" s="355"/>
      <c r="E475" s="355"/>
      <c r="F475" s="355"/>
      <c r="G475" s="355"/>
      <c r="H475" s="355"/>
      <c r="I475" s="355"/>
      <c r="J475" s="355"/>
      <c r="K475" s="355"/>
      <c r="L475" s="355"/>
      <c r="M475" s="356"/>
      <c r="N475" s="356"/>
      <c r="O475" s="356"/>
      <c r="P475" s="356"/>
      <c r="Q475" s="463"/>
      <c r="R475" s="463"/>
      <c r="S475" s="357"/>
      <c r="T475" s="357"/>
      <c r="U475" s="466"/>
      <c r="V475" s="477"/>
    </row>
    <row r="476" spans="1:22" ht="24.75" thickBot="1">
      <c r="A476" s="471"/>
      <c r="B476" s="473"/>
      <c r="C476" s="354" t="s">
        <v>121</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3"/>
      <c r="R476" s="473"/>
      <c r="S476" s="359"/>
      <c r="T476" s="359"/>
      <c r="U476" s="475"/>
      <c r="V476" s="477"/>
    </row>
    <row r="477" spans="1:22">
      <c r="A477" s="459"/>
      <c r="B477" s="462" t="s">
        <v>111</v>
      </c>
      <c r="C477" s="354" t="s">
        <v>100</v>
      </c>
      <c r="D477" s="350"/>
      <c r="E477" s="350"/>
      <c r="F477" s="350"/>
      <c r="G477" s="350"/>
      <c r="H477" s="350"/>
      <c r="I477" s="350"/>
      <c r="J477" s="350"/>
      <c r="K477" s="350"/>
      <c r="L477" s="350"/>
      <c r="M477" s="356"/>
      <c r="N477" s="356"/>
      <c r="O477" s="356"/>
      <c r="P477" s="356"/>
      <c r="Q477" s="462" t="str">
        <f t="shared" ref="Q477" si="463">IF((L469=""),"",MAX(D470:L470))</f>
        <v/>
      </c>
      <c r="R477" s="462" t="str">
        <f t="shared" ref="R477" si="464">IF(L469="","",MIN(D470:L470))</f>
        <v/>
      </c>
      <c r="S477" s="360" t="str">
        <f t="shared" ref="S477" si="465">IF((L470=""),"",AVERAGE(D470:L470))</f>
        <v/>
      </c>
      <c r="T477" s="346" t="str">
        <f>IF((L469=""),"",((Q477-R477)/(Q477+R477))*100)</f>
        <v/>
      </c>
      <c r="U477" s="465" t="str">
        <f>IF(L469="","",(IF(T477&lt;7,IF(S477&gt;2800,IF(S477&lt;4500,"Pass","Fail"),"Fail"),"Fail")))</f>
        <v/>
      </c>
      <c r="V477" s="468"/>
    </row>
    <row r="478" spans="1:22">
      <c r="A478" s="460"/>
      <c r="B478" s="463"/>
      <c r="C478" s="354" t="s">
        <v>101</v>
      </c>
      <c r="D478" s="355"/>
      <c r="E478" s="355"/>
      <c r="F478" s="355"/>
      <c r="G478" s="355"/>
      <c r="H478" s="355"/>
      <c r="I478" s="355"/>
      <c r="J478" s="355"/>
      <c r="K478" s="355"/>
      <c r="L478" s="355"/>
      <c r="M478" s="356"/>
      <c r="N478" s="356"/>
      <c r="O478" s="356"/>
      <c r="P478" s="356"/>
      <c r="Q478" s="463"/>
      <c r="R478" s="463"/>
      <c r="S478" s="361"/>
      <c r="T478" s="357"/>
      <c r="U478" s="466"/>
      <c r="V478" s="468"/>
    </row>
    <row r="479" spans="1:22" ht="24.75" thickBot="1">
      <c r="A479" s="461"/>
      <c r="B479" s="464"/>
      <c r="C479" s="362" t="s">
        <v>121</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4"/>
      <c r="R479" s="464"/>
      <c r="S479" s="364"/>
      <c r="T479" s="365"/>
      <c r="U479" s="467"/>
      <c r="V479" s="469"/>
    </row>
    <row r="480" spans="1:22">
      <c r="A480" s="470"/>
      <c r="B480" s="472" t="s">
        <v>211</v>
      </c>
      <c r="C480" s="349" t="s">
        <v>100</v>
      </c>
      <c r="D480" s="355"/>
      <c r="E480" s="355"/>
      <c r="F480" s="355"/>
      <c r="G480" s="355"/>
      <c r="H480" s="355"/>
      <c r="I480" s="355"/>
      <c r="J480" s="355"/>
      <c r="K480" s="355"/>
      <c r="L480" s="355"/>
      <c r="M480" s="351"/>
      <c r="N480" s="351"/>
      <c r="O480" s="351"/>
      <c r="P480" s="351"/>
      <c r="Q480" s="472" t="str">
        <f t="shared" ref="Q480" si="467">IF((L472=""),"",MAX(D473:L473))</f>
        <v/>
      </c>
      <c r="R480" s="472" t="str">
        <f t="shared" ref="R480" si="468">IF(L472="","",MIN(D473:L473))</f>
        <v/>
      </c>
      <c r="S480" s="352" t="str">
        <f t="shared" ref="S480" si="469">IF((L473=""),"",AVERAGE(D473:L473))</f>
        <v/>
      </c>
      <c r="T480" s="352" t="str">
        <f>IF((L472=""),"",((Q480-R480)/(Q480+R480))*100)</f>
        <v/>
      </c>
      <c r="U480" s="474" t="str">
        <f>IF(L472="","",(IF(T480&lt;7,IF(S480&gt;2000,IF(S480&lt;3000,"Pass","Fail"),"Fail"),"Fail")))</f>
        <v/>
      </c>
      <c r="V480" s="476"/>
    </row>
    <row r="481" spans="1:22">
      <c r="A481" s="471"/>
      <c r="B481" s="463"/>
      <c r="C481" s="354" t="s">
        <v>101</v>
      </c>
      <c r="D481" s="355"/>
      <c r="E481" s="355"/>
      <c r="F481" s="355"/>
      <c r="G481" s="355"/>
      <c r="H481" s="355"/>
      <c r="I481" s="355"/>
      <c r="J481" s="355"/>
      <c r="K481" s="355"/>
      <c r="L481" s="355"/>
      <c r="M481" s="356"/>
      <c r="N481" s="356"/>
      <c r="O481" s="356"/>
      <c r="P481" s="356"/>
      <c r="Q481" s="463"/>
      <c r="R481" s="463"/>
      <c r="S481" s="357"/>
      <c r="T481" s="357"/>
      <c r="U481" s="466"/>
      <c r="V481" s="477"/>
    </row>
    <row r="482" spans="1:22" ht="24.75" thickBot="1">
      <c r="A482" s="471"/>
      <c r="B482" s="473"/>
      <c r="C482" s="354" t="s">
        <v>121</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3"/>
      <c r="R482" s="473"/>
      <c r="S482" s="359"/>
      <c r="T482" s="359"/>
      <c r="U482" s="475"/>
      <c r="V482" s="477"/>
    </row>
    <row r="483" spans="1:22">
      <c r="A483" s="459"/>
      <c r="B483" s="462" t="s">
        <v>111</v>
      </c>
      <c r="C483" s="354" t="s">
        <v>100</v>
      </c>
      <c r="D483" s="350"/>
      <c r="E483" s="350"/>
      <c r="F483" s="350"/>
      <c r="G483" s="350"/>
      <c r="H483" s="350"/>
      <c r="I483" s="350"/>
      <c r="J483" s="350"/>
      <c r="K483" s="350"/>
      <c r="L483" s="350"/>
      <c r="M483" s="356"/>
      <c r="N483" s="356"/>
      <c r="O483" s="356"/>
      <c r="P483" s="356"/>
      <c r="Q483" s="462" t="str">
        <f t="shared" ref="Q483" si="471">IF((L475=""),"",MAX(D476:L476))</f>
        <v/>
      </c>
      <c r="R483" s="462" t="str">
        <f t="shared" ref="R483" si="472">IF(L475="","",MIN(D476:L476))</f>
        <v/>
      </c>
      <c r="S483" s="360" t="str">
        <f t="shared" ref="S483" si="473">IF((L476=""),"",AVERAGE(D476:L476))</f>
        <v/>
      </c>
      <c r="T483" s="346" t="str">
        <f>IF((L475=""),"",((Q483-R483)/(Q483+R483))*100)</f>
        <v/>
      </c>
      <c r="U483" s="465" t="str">
        <f>IF(L475="","",(IF(T483&lt;7,IF(S483&gt;2800,IF(S483&lt;4500,"Pass","Fail"),"Fail"),"Fail")))</f>
        <v/>
      </c>
      <c r="V483" s="468"/>
    </row>
    <row r="484" spans="1:22">
      <c r="A484" s="460"/>
      <c r="B484" s="463"/>
      <c r="C484" s="354" t="s">
        <v>101</v>
      </c>
      <c r="D484" s="355"/>
      <c r="E484" s="355"/>
      <c r="F484" s="355"/>
      <c r="G484" s="355"/>
      <c r="H484" s="355"/>
      <c r="I484" s="355"/>
      <c r="J484" s="355"/>
      <c r="K484" s="355"/>
      <c r="L484" s="355"/>
      <c r="M484" s="356"/>
      <c r="N484" s="356"/>
      <c r="O484" s="356"/>
      <c r="P484" s="356"/>
      <c r="Q484" s="463"/>
      <c r="R484" s="463"/>
      <c r="S484" s="361"/>
      <c r="T484" s="357"/>
      <c r="U484" s="466"/>
      <c r="V484" s="468"/>
    </row>
    <row r="485" spans="1:22" ht="24.75" thickBot="1">
      <c r="A485" s="461"/>
      <c r="B485" s="464"/>
      <c r="C485" s="362" t="s">
        <v>121</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4"/>
      <c r="R485" s="464"/>
      <c r="S485" s="364"/>
      <c r="T485" s="365"/>
      <c r="U485" s="467"/>
      <c r="V485" s="469"/>
    </row>
    <row r="486" spans="1:22">
      <c r="A486" s="470"/>
      <c r="B486" s="472" t="s">
        <v>211</v>
      </c>
      <c r="C486" s="349" t="s">
        <v>100</v>
      </c>
      <c r="D486" s="355"/>
      <c r="E486" s="355"/>
      <c r="F486" s="355"/>
      <c r="G486" s="355"/>
      <c r="H486" s="355"/>
      <c r="I486" s="355"/>
      <c r="J486" s="355"/>
      <c r="K486" s="355"/>
      <c r="L486" s="355"/>
      <c r="M486" s="351"/>
      <c r="N486" s="351"/>
      <c r="O486" s="351"/>
      <c r="P486" s="351"/>
      <c r="Q486" s="472" t="str">
        <f t="shared" ref="Q486" si="475">IF((L478=""),"",MAX(D479:L479))</f>
        <v/>
      </c>
      <c r="R486" s="472" t="str">
        <f t="shared" ref="R486" si="476">IF(L478="","",MIN(D479:L479))</f>
        <v/>
      </c>
      <c r="S486" s="352" t="str">
        <f t="shared" ref="S486" si="477">IF((L479=""),"",AVERAGE(D479:L479))</f>
        <v/>
      </c>
      <c r="T486" s="352" t="str">
        <f>IF((L478=""),"",((Q486-R486)/(Q486+R486))*100)</f>
        <v/>
      </c>
      <c r="U486" s="474" t="str">
        <f>IF(L478="","",(IF(T486&lt;7,IF(S486&gt;2000,IF(S486&lt;3000,"Pass","Fail"),"Fail"),"Fail")))</f>
        <v/>
      </c>
      <c r="V486" s="476"/>
    </row>
    <row r="487" spans="1:22">
      <c r="A487" s="471"/>
      <c r="B487" s="463"/>
      <c r="C487" s="354" t="s">
        <v>101</v>
      </c>
      <c r="D487" s="355"/>
      <c r="E487" s="355"/>
      <c r="F487" s="355"/>
      <c r="G487" s="355"/>
      <c r="H487" s="355"/>
      <c r="I487" s="355"/>
      <c r="J487" s="355"/>
      <c r="K487" s="355"/>
      <c r="L487" s="355"/>
      <c r="M487" s="356"/>
      <c r="N487" s="356"/>
      <c r="O487" s="356"/>
      <c r="P487" s="356"/>
      <c r="Q487" s="463"/>
      <c r="R487" s="463"/>
      <c r="S487" s="357"/>
      <c r="T487" s="357"/>
      <c r="U487" s="466"/>
      <c r="V487" s="477"/>
    </row>
    <row r="488" spans="1:22" ht="24.75" thickBot="1">
      <c r="A488" s="471"/>
      <c r="B488" s="473"/>
      <c r="C488" s="354" t="s">
        <v>121</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3"/>
      <c r="R488" s="473"/>
      <c r="S488" s="359"/>
      <c r="T488" s="359"/>
      <c r="U488" s="475"/>
      <c r="V488" s="477"/>
    </row>
    <row r="489" spans="1:22">
      <c r="A489" s="459"/>
      <c r="B489" s="462" t="s">
        <v>111</v>
      </c>
      <c r="C489" s="354" t="s">
        <v>100</v>
      </c>
      <c r="D489" s="350"/>
      <c r="E489" s="350"/>
      <c r="F489" s="350"/>
      <c r="G489" s="350"/>
      <c r="H489" s="350"/>
      <c r="I489" s="350"/>
      <c r="J489" s="350"/>
      <c r="K489" s="350"/>
      <c r="L489" s="350"/>
      <c r="M489" s="356"/>
      <c r="N489" s="356"/>
      <c r="O489" s="356"/>
      <c r="P489" s="356"/>
      <c r="Q489" s="462" t="str">
        <f t="shared" ref="Q489" si="479">IF((L481=""),"",MAX(D482:L482))</f>
        <v/>
      </c>
      <c r="R489" s="462" t="str">
        <f t="shared" ref="R489" si="480">IF(L481="","",MIN(D482:L482))</f>
        <v/>
      </c>
      <c r="S489" s="360" t="str">
        <f t="shared" ref="S489" si="481">IF((L482=""),"",AVERAGE(D482:L482))</f>
        <v/>
      </c>
      <c r="T489" s="346" t="str">
        <f>IF((L481=""),"",((Q489-R489)/(Q489+R489))*100)</f>
        <v/>
      </c>
      <c r="U489" s="465" t="str">
        <f>IF(L481="","",(IF(T489&lt;7,IF(S489&gt;2800,IF(S489&lt;4500,"Pass","Fail"),"Fail"),"Fail")))</f>
        <v/>
      </c>
      <c r="V489" s="468"/>
    </row>
    <row r="490" spans="1:22">
      <c r="A490" s="460"/>
      <c r="B490" s="463"/>
      <c r="C490" s="354" t="s">
        <v>101</v>
      </c>
      <c r="D490" s="355"/>
      <c r="E490" s="355"/>
      <c r="F490" s="355"/>
      <c r="G490" s="355"/>
      <c r="H490" s="355"/>
      <c r="I490" s="355"/>
      <c r="J490" s="355"/>
      <c r="K490" s="355"/>
      <c r="L490" s="355"/>
      <c r="M490" s="356"/>
      <c r="N490" s="356"/>
      <c r="O490" s="356"/>
      <c r="P490" s="356"/>
      <c r="Q490" s="463"/>
      <c r="R490" s="463"/>
      <c r="S490" s="361"/>
      <c r="T490" s="357"/>
      <c r="U490" s="466"/>
      <c r="V490" s="468"/>
    </row>
    <row r="491" spans="1:22" ht="24.75" thickBot="1">
      <c r="A491" s="461"/>
      <c r="B491" s="464"/>
      <c r="C491" s="362" t="s">
        <v>121</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4"/>
      <c r="R491" s="464"/>
      <c r="S491" s="364"/>
      <c r="T491" s="365"/>
      <c r="U491" s="467"/>
      <c r="V491" s="469"/>
    </row>
    <row r="492" spans="1:22">
      <c r="A492" s="470"/>
      <c r="B492" s="472" t="s">
        <v>211</v>
      </c>
      <c r="C492" s="349" t="s">
        <v>100</v>
      </c>
      <c r="D492" s="355"/>
      <c r="E492" s="355"/>
      <c r="F492" s="355"/>
      <c r="G492" s="355"/>
      <c r="H492" s="355"/>
      <c r="I492" s="355"/>
      <c r="J492" s="355"/>
      <c r="K492" s="355"/>
      <c r="L492" s="355"/>
      <c r="M492" s="351"/>
      <c r="N492" s="351"/>
      <c r="O492" s="351"/>
      <c r="P492" s="351"/>
      <c r="Q492" s="472" t="str">
        <f t="shared" ref="Q492" si="483">IF((L484=""),"",MAX(D485:L485))</f>
        <v/>
      </c>
      <c r="R492" s="472" t="str">
        <f t="shared" ref="R492" si="484">IF(L484="","",MIN(D485:L485))</f>
        <v/>
      </c>
      <c r="S492" s="352" t="str">
        <f t="shared" ref="S492" si="485">IF((L485=""),"",AVERAGE(D485:L485))</f>
        <v/>
      </c>
      <c r="T492" s="352" t="str">
        <f>IF((L484=""),"",((Q492-R492)/(Q492+R492))*100)</f>
        <v/>
      </c>
      <c r="U492" s="474" t="str">
        <f>IF(L484="","",(IF(T492&lt;7,IF(S492&gt;2000,IF(S492&lt;3000,"Pass","Fail"),"Fail"),"Fail")))</f>
        <v/>
      </c>
      <c r="V492" s="476"/>
    </row>
    <row r="493" spans="1:22">
      <c r="A493" s="471"/>
      <c r="B493" s="463"/>
      <c r="C493" s="354" t="s">
        <v>101</v>
      </c>
      <c r="D493" s="355"/>
      <c r="E493" s="355"/>
      <c r="F493" s="355"/>
      <c r="G493" s="355"/>
      <c r="H493" s="355"/>
      <c r="I493" s="355"/>
      <c r="J493" s="355"/>
      <c r="K493" s="355"/>
      <c r="L493" s="355"/>
      <c r="M493" s="356"/>
      <c r="N493" s="356"/>
      <c r="O493" s="356"/>
      <c r="P493" s="356"/>
      <c r="Q493" s="463"/>
      <c r="R493" s="463"/>
      <c r="S493" s="357"/>
      <c r="T493" s="357"/>
      <c r="U493" s="466"/>
      <c r="V493" s="477"/>
    </row>
    <row r="494" spans="1:22" ht="24.75" thickBot="1">
      <c r="A494" s="471"/>
      <c r="B494" s="473"/>
      <c r="C494" s="354" t="s">
        <v>121</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3"/>
      <c r="R494" s="473"/>
      <c r="S494" s="359"/>
      <c r="T494" s="359"/>
      <c r="U494" s="475"/>
      <c r="V494" s="477"/>
    </row>
    <row r="495" spans="1:22">
      <c r="A495" s="459"/>
      <c r="B495" s="462" t="s">
        <v>111</v>
      </c>
      <c r="C495" s="354" t="s">
        <v>100</v>
      </c>
      <c r="D495" s="350"/>
      <c r="E495" s="350"/>
      <c r="F495" s="350"/>
      <c r="G495" s="350"/>
      <c r="H495" s="350"/>
      <c r="I495" s="350"/>
      <c r="J495" s="350"/>
      <c r="K495" s="350"/>
      <c r="L495" s="350"/>
      <c r="M495" s="356"/>
      <c r="N495" s="356"/>
      <c r="O495" s="356"/>
      <c r="P495" s="356"/>
      <c r="Q495" s="462" t="str">
        <f t="shared" ref="Q495" si="487">IF((L487=""),"",MAX(D488:L488))</f>
        <v/>
      </c>
      <c r="R495" s="462" t="str">
        <f t="shared" ref="R495" si="488">IF(L487="","",MIN(D488:L488))</f>
        <v/>
      </c>
      <c r="S495" s="360" t="str">
        <f t="shared" ref="S495" si="489">IF((L488=""),"",AVERAGE(D488:L488))</f>
        <v/>
      </c>
      <c r="T495" s="346" t="str">
        <f>IF((L487=""),"",((Q495-R495)/(Q495+R495))*100)</f>
        <v/>
      </c>
      <c r="U495" s="465" t="str">
        <f>IF(L487="","",(IF(T495&lt;7,IF(S495&gt;2800,IF(S495&lt;4500,"Pass","Fail"),"Fail"),"Fail")))</f>
        <v/>
      </c>
      <c r="V495" s="468"/>
    </row>
    <row r="496" spans="1:22">
      <c r="A496" s="460"/>
      <c r="B496" s="463"/>
      <c r="C496" s="354" t="s">
        <v>101</v>
      </c>
      <c r="D496" s="355"/>
      <c r="E496" s="355"/>
      <c r="F496" s="355"/>
      <c r="G496" s="355"/>
      <c r="H496" s="355"/>
      <c r="I496" s="355"/>
      <c r="J496" s="355"/>
      <c r="K496" s="355"/>
      <c r="L496" s="355"/>
      <c r="M496" s="356"/>
      <c r="N496" s="356"/>
      <c r="O496" s="356"/>
      <c r="P496" s="356"/>
      <c r="Q496" s="463"/>
      <c r="R496" s="463"/>
      <c r="S496" s="361"/>
      <c r="T496" s="357"/>
      <c r="U496" s="466"/>
      <c r="V496" s="468"/>
    </row>
    <row r="497" spans="1:22" ht="24.75" thickBot="1">
      <c r="A497" s="461"/>
      <c r="B497" s="464"/>
      <c r="C497" s="362" t="s">
        <v>121</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4"/>
      <c r="R497" s="464"/>
      <c r="S497" s="364"/>
      <c r="T497" s="365"/>
      <c r="U497" s="467"/>
      <c r="V497" s="469"/>
    </row>
    <row r="498" spans="1:22">
      <c r="A498" s="470"/>
      <c r="B498" s="472" t="s">
        <v>211</v>
      </c>
      <c r="C498" s="349" t="s">
        <v>100</v>
      </c>
      <c r="D498" s="355"/>
      <c r="E498" s="355"/>
      <c r="F498" s="355"/>
      <c r="G498" s="355"/>
      <c r="H498" s="355"/>
      <c r="I498" s="355"/>
      <c r="J498" s="355"/>
      <c r="K498" s="355"/>
      <c r="L498" s="355"/>
      <c r="M498" s="351"/>
      <c r="N498" s="351"/>
      <c r="O498" s="351"/>
      <c r="P498" s="351"/>
      <c r="Q498" s="472" t="str">
        <f t="shared" ref="Q498" si="491">IF((L490=""),"",MAX(D491:L491))</f>
        <v/>
      </c>
      <c r="R498" s="472" t="str">
        <f t="shared" ref="R498" si="492">IF(L490="","",MIN(D491:L491))</f>
        <v/>
      </c>
      <c r="S498" s="352" t="str">
        <f t="shared" ref="S498" si="493">IF((L491=""),"",AVERAGE(D491:L491))</f>
        <v/>
      </c>
      <c r="T498" s="352" t="str">
        <f>IF((L490=""),"",((Q498-R498)/(Q498+R498))*100)</f>
        <v/>
      </c>
      <c r="U498" s="474" t="str">
        <f>IF(L490="","",(IF(T498&lt;7,IF(S498&gt;2000,IF(S498&lt;3000,"Pass","Fail"),"Fail"),"Fail")))</f>
        <v/>
      </c>
      <c r="V498" s="476"/>
    </row>
    <row r="499" spans="1:22">
      <c r="A499" s="471"/>
      <c r="B499" s="463"/>
      <c r="C499" s="354" t="s">
        <v>101</v>
      </c>
      <c r="D499" s="355"/>
      <c r="E499" s="355"/>
      <c r="F499" s="355"/>
      <c r="G499" s="355"/>
      <c r="H499" s="355"/>
      <c r="I499" s="355"/>
      <c r="J499" s="355"/>
      <c r="K499" s="355"/>
      <c r="L499" s="355"/>
      <c r="M499" s="356"/>
      <c r="N499" s="356"/>
      <c r="O499" s="356"/>
      <c r="P499" s="356"/>
      <c r="Q499" s="463"/>
      <c r="R499" s="463"/>
      <c r="S499" s="357"/>
      <c r="T499" s="357"/>
      <c r="U499" s="466"/>
      <c r="V499" s="477"/>
    </row>
    <row r="500" spans="1:22" ht="24.75" thickBot="1">
      <c r="A500" s="471"/>
      <c r="B500" s="473"/>
      <c r="C500" s="354" t="s">
        <v>121</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3"/>
      <c r="R500" s="473"/>
      <c r="S500" s="359"/>
      <c r="T500" s="359"/>
      <c r="U500" s="475"/>
      <c r="V500" s="477"/>
    </row>
    <row r="501" spans="1:22">
      <c r="A501" s="459"/>
      <c r="B501" s="462" t="s">
        <v>111</v>
      </c>
      <c r="C501" s="354" t="s">
        <v>100</v>
      </c>
      <c r="D501" s="350"/>
      <c r="E501" s="350"/>
      <c r="F501" s="350"/>
      <c r="G501" s="350"/>
      <c r="H501" s="350"/>
      <c r="I501" s="350"/>
      <c r="J501" s="350"/>
      <c r="K501" s="350"/>
      <c r="L501" s="350"/>
      <c r="M501" s="356"/>
      <c r="N501" s="356"/>
      <c r="O501" s="356"/>
      <c r="P501" s="356"/>
      <c r="Q501" s="462" t="str">
        <f t="shared" ref="Q501" si="495">IF((L493=""),"",MAX(D494:L494))</f>
        <v/>
      </c>
      <c r="R501" s="462" t="str">
        <f t="shared" ref="R501" si="496">IF(L493="","",MIN(D494:L494))</f>
        <v/>
      </c>
      <c r="S501" s="360" t="str">
        <f t="shared" ref="S501" si="497">IF((L494=""),"",AVERAGE(D494:L494))</f>
        <v/>
      </c>
      <c r="T501" s="346" t="str">
        <f>IF((L493=""),"",((Q501-R501)/(Q501+R501))*100)</f>
        <v/>
      </c>
      <c r="U501" s="465" t="str">
        <f>IF(L493="","",(IF(T501&lt;7,IF(S501&gt;2800,IF(S501&lt;4500,"Pass","Fail"),"Fail"),"Fail")))</f>
        <v/>
      </c>
      <c r="V501" s="468"/>
    </row>
    <row r="502" spans="1:22">
      <c r="A502" s="460"/>
      <c r="B502" s="463"/>
      <c r="C502" s="354" t="s">
        <v>101</v>
      </c>
      <c r="D502" s="355"/>
      <c r="E502" s="355"/>
      <c r="F502" s="355"/>
      <c r="G502" s="355"/>
      <c r="H502" s="355"/>
      <c r="I502" s="355"/>
      <c r="J502" s="355"/>
      <c r="K502" s="355"/>
      <c r="L502" s="355"/>
      <c r="M502" s="356"/>
      <c r="N502" s="356"/>
      <c r="O502" s="356"/>
      <c r="P502" s="356"/>
      <c r="Q502" s="463"/>
      <c r="R502" s="463"/>
      <c r="S502" s="361"/>
      <c r="T502" s="357"/>
      <c r="U502" s="466"/>
      <c r="V502" s="468"/>
    </row>
    <row r="503" spans="1:22" ht="24.75" thickBot="1">
      <c r="A503" s="461"/>
      <c r="B503" s="464"/>
      <c r="C503" s="362" t="s">
        <v>121</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4"/>
      <c r="R503" s="464"/>
      <c r="S503" s="364"/>
      <c r="T503" s="365"/>
      <c r="U503" s="467"/>
      <c r="V503" s="469"/>
    </row>
    <row r="504" spans="1:22">
      <c r="A504" s="470"/>
      <c r="B504" s="472" t="s">
        <v>211</v>
      </c>
      <c r="C504" s="349" t="s">
        <v>100</v>
      </c>
      <c r="D504" s="355"/>
      <c r="E504" s="355"/>
      <c r="F504" s="355"/>
      <c r="G504" s="355"/>
      <c r="H504" s="355"/>
      <c r="I504" s="355"/>
      <c r="J504" s="355"/>
      <c r="K504" s="355"/>
      <c r="L504" s="355"/>
      <c r="M504" s="351"/>
      <c r="N504" s="351"/>
      <c r="O504" s="351"/>
      <c r="P504" s="351"/>
      <c r="Q504" s="472" t="str">
        <f t="shared" ref="Q504" si="499">IF((L496=""),"",MAX(D497:L497))</f>
        <v/>
      </c>
      <c r="R504" s="472" t="str">
        <f t="shared" ref="R504" si="500">IF(L496="","",MIN(D497:L497))</f>
        <v/>
      </c>
      <c r="S504" s="352" t="str">
        <f t="shared" ref="S504" si="501">IF((L497=""),"",AVERAGE(D497:L497))</f>
        <v/>
      </c>
      <c r="T504" s="352" t="str">
        <f>IF((L496=""),"",((Q504-R504)/(Q504+R504))*100)</f>
        <v/>
      </c>
      <c r="U504" s="474" t="str">
        <f>IF(L496="","",(IF(T504&lt;7,IF(S504&gt;2000,IF(S504&lt;3000,"Pass","Fail"),"Fail"),"Fail")))</f>
        <v/>
      </c>
      <c r="V504" s="476"/>
    </row>
    <row r="505" spans="1:22">
      <c r="A505" s="471"/>
      <c r="B505" s="463"/>
      <c r="C505" s="354" t="s">
        <v>101</v>
      </c>
      <c r="D505" s="355"/>
      <c r="E505" s="355"/>
      <c r="F505" s="355"/>
      <c r="G505" s="355"/>
      <c r="H505" s="355"/>
      <c r="I505" s="355"/>
      <c r="J505" s="355"/>
      <c r="K505" s="355"/>
      <c r="L505" s="355"/>
      <c r="M505" s="356"/>
      <c r="N505" s="356"/>
      <c r="O505" s="356"/>
      <c r="P505" s="356"/>
      <c r="Q505" s="463"/>
      <c r="R505" s="463"/>
      <c r="S505" s="357"/>
      <c r="T505" s="357"/>
      <c r="U505" s="466"/>
      <c r="V505" s="477"/>
    </row>
    <row r="506" spans="1:22" ht="24.75" thickBot="1">
      <c r="A506" s="471"/>
      <c r="B506" s="473"/>
      <c r="C506" s="354" t="s">
        <v>121</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3"/>
      <c r="R506" s="473"/>
      <c r="S506" s="359"/>
      <c r="T506" s="359"/>
      <c r="U506" s="475"/>
      <c r="V506" s="477"/>
    </row>
    <row r="507" spans="1:22">
      <c r="A507" s="459"/>
      <c r="B507" s="462" t="s">
        <v>111</v>
      </c>
      <c r="C507" s="354" t="s">
        <v>100</v>
      </c>
      <c r="D507" s="350"/>
      <c r="E507" s="350"/>
      <c r="F507" s="350"/>
      <c r="G507" s="350"/>
      <c r="H507" s="350"/>
      <c r="I507" s="350"/>
      <c r="J507" s="350"/>
      <c r="K507" s="350"/>
      <c r="L507" s="350"/>
      <c r="M507" s="356"/>
      <c r="N507" s="356"/>
      <c r="O507" s="356"/>
      <c r="P507" s="356"/>
      <c r="Q507" s="462" t="str">
        <f t="shared" ref="Q507" si="503">IF((L499=""),"",MAX(D500:L500))</f>
        <v/>
      </c>
      <c r="R507" s="462" t="str">
        <f t="shared" ref="R507" si="504">IF(L499="","",MIN(D500:L500))</f>
        <v/>
      </c>
      <c r="S507" s="360" t="str">
        <f t="shared" ref="S507" si="505">IF((L500=""),"",AVERAGE(D500:L500))</f>
        <v/>
      </c>
      <c r="T507" s="346" t="str">
        <f>IF((L499=""),"",((Q507-R507)/(Q507+R507))*100)</f>
        <v/>
      </c>
      <c r="U507" s="465" t="str">
        <f>IF(L499="","",(IF(T507&lt;7,IF(S507&gt;2800,IF(S507&lt;4500,"Pass","Fail"),"Fail"),"Fail")))</f>
        <v/>
      </c>
      <c r="V507" s="468"/>
    </row>
    <row r="508" spans="1:22">
      <c r="A508" s="460"/>
      <c r="B508" s="463"/>
      <c r="C508" s="354" t="s">
        <v>101</v>
      </c>
      <c r="D508" s="355"/>
      <c r="E508" s="355"/>
      <c r="F508" s="355"/>
      <c r="G508" s="355"/>
      <c r="H508" s="355"/>
      <c r="I508" s="355"/>
      <c r="J508" s="355"/>
      <c r="K508" s="355"/>
      <c r="L508" s="355"/>
      <c r="M508" s="356"/>
      <c r="N508" s="356"/>
      <c r="O508" s="356"/>
      <c r="P508" s="356"/>
      <c r="Q508" s="463"/>
      <c r="R508" s="463"/>
      <c r="S508" s="361"/>
      <c r="T508" s="357"/>
      <c r="U508" s="466"/>
      <c r="V508" s="468"/>
    </row>
    <row r="509" spans="1:22" ht="24.75" thickBot="1">
      <c r="A509" s="461"/>
      <c r="B509" s="464"/>
      <c r="C509" s="362" t="s">
        <v>121</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4"/>
      <c r="R509" s="464"/>
      <c r="S509" s="364"/>
      <c r="T509" s="365"/>
      <c r="U509" s="467"/>
      <c r="V509" s="469"/>
    </row>
    <row r="510" spans="1:22">
      <c r="A510" s="470"/>
      <c r="B510" s="472" t="s">
        <v>211</v>
      </c>
      <c r="C510" s="349" t="s">
        <v>100</v>
      </c>
      <c r="D510" s="355"/>
      <c r="E510" s="355"/>
      <c r="F510" s="355"/>
      <c r="G510" s="355"/>
      <c r="H510" s="355"/>
      <c r="I510" s="355"/>
      <c r="J510" s="355"/>
      <c r="K510" s="355"/>
      <c r="L510" s="355"/>
      <c r="M510" s="351"/>
      <c r="N510" s="351"/>
      <c r="O510" s="351"/>
      <c r="P510" s="351"/>
      <c r="Q510" s="472" t="str">
        <f t="shared" ref="Q510" si="507">IF((L502=""),"",MAX(D503:L503))</f>
        <v/>
      </c>
      <c r="R510" s="472" t="str">
        <f t="shared" ref="R510" si="508">IF(L502="","",MIN(D503:L503))</f>
        <v/>
      </c>
      <c r="S510" s="352" t="str">
        <f t="shared" ref="S510" si="509">IF((L503=""),"",AVERAGE(D503:L503))</f>
        <v/>
      </c>
      <c r="T510" s="352" t="str">
        <f>IF((L502=""),"",((Q510-R510)/(Q510+R510))*100)</f>
        <v/>
      </c>
      <c r="U510" s="474" t="str">
        <f>IF(L502="","",(IF(T510&lt;7,IF(S510&gt;2000,IF(S510&lt;3000,"Pass","Fail"),"Fail"),"Fail")))</f>
        <v/>
      </c>
      <c r="V510" s="476"/>
    </row>
    <row r="511" spans="1:22">
      <c r="A511" s="471"/>
      <c r="B511" s="463"/>
      <c r="C511" s="354" t="s">
        <v>101</v>
      </c>
      <c r="D511" s="355"/>
      <c r="E511" s="355"/>
      <c r="F511" s="355"/>
      <c r="G511" s="355"/>
      <c r="H511" s="355"/>
      <c r="I511" s="355"/>
      <c r="J511" s="355"/>
      <c r="K511" s="355"/>
      <c r="L511" s="355"/>
      <c r="M511" s="356"/>
      <c r="N511" s="356"/>
      <c r="O511" s="356"/>
      <c r="P511" s="356"/>
      <c r="Q511" s="463"/>
      <c r="R511" s="463"/>
      <c r="S511" s="357"/>
      <c r="T511" s="357"/>
      <c r="U511" s="466"/>
      <c r="V511" s="477"/>
    </row>
    <row r="512" spans="1:22" ht="24.75" thickBot="1">
      <c r="A512" s="471"/>
      <c r="B512" s="473"/>
      <c r="C512" s="354" t="s">
        <v>121</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3"/>
      <c r="R512" s="473"/>
      <c r="S512" s="359"/>
      <c r="T512" s="359"/>
      <c r="U512" s="475"/>
      <c r="V512" s="477"/>
    </row>
    <row r="513" spans="1:22">
      <c r="A513" s="459"/>
      <c r="B513" s="462" t="s">
        <v>111</v>
      </c>
      <c r="C513" s="354" t="s">
        <v>100</v>
      </c>
      <c r="D513" s="350"/>
      <c r="E513" s="350"/>
      <c r="F513" s="350"/>
      <c r="G513" s="350"/>
      <c r="H513" s="350"/>
      <c r="I513" s="350"/>
      <c r="J513" s="350"/>
      <c r="K513" s="350"/>
      <c r="L513" s="350"/>
      <c r="M513" s="356"/>
      <c r="N513" s="356"/>
      <c r="O513" s="356"/>
      <c r="P513" s="356"/>
      <c r="Q513" s="462" t="str">
        <f t="shared" ref="Q513" si="511">IF((L505=""),"",MAX(D506:L506))</f>
        <v/>
      </c>
      <c r="R513" s="462" t="str">
        <f t="shared" ref="R513" si="512">IF(L505="","",MIN(D506:L506))</f>
        <v/>
      </c>
      <c r="S513" s="360" t="str">
        <f t="shared" ref="S513" si="513">IF((L506=""),"",AVERAGE(D506:L506))</f>
        <v/>
      </c>
      <c r="T513" s="346" t="str">
        <f>IF((L505=""),"",((Q513-R513)/(Q513+R513))*100)</f>
        <v/>
      </c>
      <c r="U513" s="465" t="str">
        <f>IF(L505="","",(IF(T513&lt;7,IF(S513&gt;2800,IF(S513&lt;4500,"Pass","Fail"),"Fail"),"Fail")))</f>
        <v/>
      </c>
      <c r="V513" s="468"/>
    </row>
    <row r="514" spans="1:22">
      <c r="A514" s="460"/>
      <c r="B514" s="463"/>
      <c r="C514" s="354" t="s">
        <v>101</v>
      </c>
      <c r="D514" s="355"/>
      <c r="E514" s="355"/>
      <c r="F514" s="355"/>
      <c r="G514" s="355"/>
      <c r="H514" s="355"/>
      <c r="I514" s="355"/>
      <c r="J514" s="355"/>
      <c r="K514" s="355"/>
      <c r="L514" s="355"/>
      <c r="M514" s="356"/>
      <c r="N514" s="356"/>
      <c r="O514" s="356"/>
      <c r="P514" s="356"/>
      <c r="Q514" s="463"/>
      <c r="R514" s="463"/>
      <c r="S514" s="361"/>
      <c r="T514" s="357"/>
      <c r="U514" s="466"/>
      <c r="V514" s="468"/>
    </row>
    <row r="515" spans="1:22" ht="24.75" thickBot="1">
      <c r="A515" s="461"/>
      <c r="B515" s="464"/>
      <c r="C515" s="362" t="s">
        <v>121</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4"/>
      <c r="R515" s="464"/>
      <c r="S515" s="364"/>
      <c r="T515" s="365"/>
      <c r="U515" s="467"/>
      <c r="V515" s="469"/>
    </row>
    <row r="516" spans="1:22">
      <c r="A516" s="470"/>
      <c r="B516" s="472" t="s">
        <v>211</v>
      </c>
      <c r="C516" s="349" t="s">
        <v>100</v>
      </c>
      <c r="D516" s="355"/>
      <c r="E516" s="355"/>
      <c r="F516" s="355"/>
      <c r="G516" s="355"/>
      <c r="H516" s="355"/>
      <c r="I516" s="355"/>
      <c r="J516" s="355"/>
      <c r="K516" s="355"/>
      <c r="L516" s="355"/>
      <c r="M516" s="351"/>
      <c r="N516" s="351"/>
      <c r="O516" s="351"/>
      <c r="P516" s="351"/>
      <c r="Q516" s="472" t="str">
        <f t="shared" ref="Q516" si="515">IF((L508=""),"",MAX(D509:L509))</f>
        <v/>
      </c>
      <c r="R516" s="472" t="str">
        <f t="shared" ref="R516" si="516">IF(L508="","",MIN(D509:L509))</f>
        <v/>
      </c>
      <c r="S516" s="352" t="str">
        <f t="shared" ref="S516" si="517">IF((L509=""),"",AVERAGE(D509:L509))</f>
        <v/>
      </c>
      <c r="T516" s="352" t="str">
        <f>IF((L508=""),"",((Q516-R516)/(Q516+R516))*100)</f>
        <v/>
      </c>
      <c r="U516" s="474" t="str">
        <f>IF(L508="","",(IF(T516&lt;7,IF(S516&gt;2000,IF(S516&lt;3000,"Pass","Fail"),"Fail"),"Fail")))</f>
        <v/>
      </c>
      <c r="V516" s="476"/>
    </row>
    <row r="517" spans="1:22">
      <c r="A517" s="471"/>
      <c r="B517" s="463"/>
      <c r="C517" s="354" t="s">
        <v>101</v>
      </c>
      <c r="D517" s="355"/>
      <c r="E517" s="355"/>
      <c r="F517" s="355"/>
      <c r="G517" s="355"/>
      <c r="H517" s="355"/>
      <c r="I517" s="355"/>
      <c r="J517" s="355"/>
      <c r="K517" s="355"/>
      <c r="L517" s="355"/>
      <c r="M517" s="356"/>
      <c r="N517" s="356"/>
      <c r="O517" s="356"/>
      <c r="P517" s="356"/>
      <c r="Q517" s="463"/>
      <c r="R517" s="463"/>
      <c r="S517" s="357"/>
      <c r="T517" s="357"/>
      <c r="U517" s="466"/>
      <c r="V517" s="477"/>
    </row>
    <row r="518" spans="1:22" ht="24.75" thickBot="1">
      <c r="A518" s="471"/>
      <c r="B518" s="473"/>
      <c r="C518" s="354" t="s">
        <v>121</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3"/>
      <c r="R518" s="473"/>
      <c r="S518" s="359"/>
      <c r="T518" s="359"/>
      <c r="U518" s="475"/>
      <c r="V518" s="477"/>
    </row>
    <row r="519" spans="1:22">
      <c r="A519" s="459"/>
      <c r="B519" s="462" t="s">
        <v>111</v>
      </c>
      <c r="C519" s="354" t="s">
        <v>100</v>
      </c>
      <c r="D519" s="350"/>
      <c r="E519" s="350"/>
      <c r="F519" s="350"/>
      <c r="G519" s="350"/>
      <c r="H519" s="350"/>
      <c r="I519" s="350"/>
      <c r="J519" s="350"/>
      <c r="K519" s="350"/>
      <c r="L519" s="350"/>
      <c r="M519" s="356"/>
      <c r="N519" s="356"/>
      <c r="O519" s="356"/>
      <c r="P519" s="356"/>
      <c r="Q519" s="462" t="str">
        <f t="shared" ref="Q519" si="519">IF((L511=""),"",MAX(D512:L512))</f>
        <v/>
      </c>
      <c r="R519" s="462" t="str">
        <f t="shared" ref="R519" si="520">IF(L511="","",MIN(D512:L512))</f>
        <v/>
      </c>
      <c r="S519" s="360" t="str">
        <f t="shared" ref="S519" si="521">IF((L512=""),"",AVERAGE(D512:L512))</f>
        <v/>
      </c>
      <c r="T519" s="346" t="str">
        <f>IF((L511=""),"",((Q519-R519)/(Q519+R519))*100)</f>
        <v/>
      </c>
      <c r="U519" s="465" t="str">
        <f>IF(L511="","",(IF(T519&lt;7,IF(S519&gt;2800,IF(S519&lt;4500,"Pass","Fail"),"Fail"),"Fail")))</f>
        <v/>
      </c>
      <c r="V519" s="468"/>
    </row>
    <row r="520" spans="1:22">
      <c r="A520" s="460"/>
      <c r="B520" s="463"/>
      <c r="C520" s="354" t="s">
        <v>101</v>
      </c>
      <c r="D520" s="355"/>
      <c r="E520" s="355"/>
      <c r="F520" s="355"/>
      <c r="G520" s="355"/>
      <c r="H520" s="355"/>
      <c r="I520" s="355"/>
      <c r="J520" s="355"/>
      <c r="K520" s="355"/>
      <c r="L520" s="355"/>
      <c r="M520" s="356"/>
      <c r="N520" s="356"/>
      <c r="O520" s="356"/>
      <c r="P520" s="356"/>
      <c r="Q520" s="463"/>
      <c r="R520" s="463"/>
      <c r="S520" s="361"/>
      <c r="T520" s="357"/>
      <c r="U520" s="466"/>
      <c r="V520" s="468"/>
    </row>
    <row r="521" spans="1:22" ht="24.75" thickBot="1">
      <c r="A521" s="461"/>
      <c r="B521" s="464"/>
      <c r="C521" s="362" t="s">
        <v>121</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4"/>
      <c r="R521" s="464"/>
      <c r="S521" s="364"/>
      <c r="T521" s="365"/>
      <c r="U521" s="467"/>
      <c r="V521" s="469"/>
    </row>
    <row r="522" spans="1:22">
      <c r="A522" s="470"/>
      <c r="B522" s="472" t="s">
        <v>211</v>
      </c>
      <c r="C522" s="349" t="s">
        <v>100</v>
      </c>
      <c r="D522" s="355"/>
      <c r="E522" s="355"/>
      <c r="F522" s="355"/>
      <c r="G522" s="355"/>
      <c r="H522" s="355"/>
      <c r="I522" s="355"/>
      <c r="J522" s="355"/>
      <c r="K522" s="355"/>
      <c r="L522" s="355"/>
      <c r="M522" s="351"/>
      <c r="N522" s="351"/>
      <c r="O522" s="351"/>
      <c r="P522" s="351"/>
      <c r="Q522" s="472" t="str">
        <f t="shared" ref="Q522" si="523">IF((L514=""),"",MAX(D515:L515))</f>
        <v/>
      </c>
      <c r="R522" s="472" t="str">
        <f t="shared" ref="R522" si="524">IF(L514="","",MIN(D515:L515))</f>
        <v/>
      </c>
      <c r="S522" s="352" t="str">
        <f t="shared" ref="S522" si="525">IF((L515=""),"",AVERAGE(D515:L515))</f>
        <v/>
      </c>
      <c r="T522" s="352" t="str">
        <f>IF((L514=""),"",((Q522-R522)/(Q522+R522))*100)</f>
        <v/>
      </c>
      <c r="U522" s="474" t="str">
        <f>IF(L514="","",(IF(T522&lt;7,IF(S522&gt;2000,IF(S522&lt;3000,"Pass","Fail"),"Fail"),"Fail")))</f>
        <v/>
      </c>
      <c r="V522" s="476"/>
    </row>
    <row r="523" spans="1:22">
      <c r="A523" s="471"/>
      <c r="B523" s="463"/>
      <c r="C523" s="354" t="s">
        <v>101</v>
      </c>
      <c r="D523" s="355"/>
      <c r="E523" s="355"/>
      <c r="F523" s="355"/>
      <c r="G523" s="355"/>
      <c r="H523" s="355"/>
      <c r="I523" s="355"/>
      <c r="J523" s="355"/>
      <c r="K523" s="355"/>
      <c r="L523" s="355"/>
      <c r="M523" s="356"/>
      <c r="N523" s="356"/>
      <c r="O523" s="356"/>
      <c r="P523" s="356"/>
      <c r="Q523" s="463"/>
      <c r="R523" s="463"/>
      <c r="S523" s="357"/>
      <c r="T523" s="357"/>
      <c r="U523" s="466"/>
      <c r="V523" s="477"/>
    </row>
    <row r="524" spans="1:22" ht="24.75" thickBot="1">
      <c r="A524" s="471"/>
      <c r="B524" s="473"/>
      <c r="C524" s="354" t="s">
        <v>121</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3"/>
      <c r="R524" s="473"/>
      <c r="S524" s="359"/>
      <c r="T524" s="359"/>
      <c r="U524" s="475"/>
      <c r="V524" s="477"/>
    </row>
    <row r="525" spans="1:22">
      <c r="A525" s="459"/>
      <c r="B525" s="462" t="s">
        <v>111</v>
      </c>
      <c r="C525" s="354" t="s">
        <v>100</v>
      </c>
      <c r="D525" s="350"/>
      <c r="E525" s="350"/>
      <c r="F525" s="350"/>
      <c r="G525" s="350"/>
      <c r="H525" s="350"/>
      <c r="I525" s="350"/>
      <c r="J525" s="350"/>
      <c r="K525" s="350"/>
      <c r="L525" s="350"/>
      <c r="M525" s="356"/>
      <c r="N525" s="356"/>
      <c r="O525" s="356"/>
      <c r="P525" s="356"/>
      <c r="Q525" s="462" t="str">
        <f t="shared" ref="Q525" si="527">IF((L517=""),"",MAX(D518:L518))</f>
        <v/>
      </c>
      <c r="R525" s="462" t="str">
        <f t="shared" ref="R525" si="528">IF(L517="","",MIN(D518:L518))</f>
        <v/>
      </c>
      <c r="S525" s="360" t="str">
        <f t="shared" ref="S525" si="529">IF((L518=""),"",AVERAGE(D518:L518))</f>
        <v/>
      </c>
      <c r="T525" s="346" t="str">
        <f>IF((L517=""),"",((Q525-R525)/(Q525+R525))*100)</f>
        <v/>
      </c>
      <c r="U525" s="465" t="str">
        <f>IF(L517="","",(IF(T525&lt;7,IF(S525&gt;2800,IF(S525&lt;4500,"Pass","Fail"),"Fail"),"Fail")))</f>
        <v/>
      </c>
      <c r="V525" s="468"/>
    </row>
    <row r="526" spans="1:22">
      <c r="A526" s="460"/>
      <c r="B526" s="463"/>
      <c r="C526" s="354" t="s">
        <v>101</v>
      </c>
      <c r="D526" s="355"/>
      <c r="E526" s="355"/>
      <c r="F526" s="355"/>
      <c r="G526" s="355"/>
      <c r="H526" s="355"/>
      <c r="I526" s="355"/>
      <c r="J526" s="355"/>
      <c r="K526" s="355"/>
      <c r="L526" s="355"/>
      <c r="M526" s="356"/>
      <c r="N526" s="356"/>
      <c r="O526" s="356"/>
      <c r="P526" s="356"/>
      <c r="Q526" s="463"/>
      <c r="R526" s="463"/>
      <c r="S526" s="361"/>
      <c r="T526" s="357"/>
      <c r="U526" s="466"/>
      <c r="V526" s="468"/>
    </row>
    <row r="527" spans="1:22" ht="24.75" thickBot="1">
      <c r="A527" s="461"/>
      <c r="B527" s="464"/>
      <c r="C527" s="362" t="s">
        <v>121</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4"/>
      <c r="R527" s="464"/>
      <c r="S527" s="364"/>
      <c r="T527" s="365"/>
      <c r="U527" s="467"/>
      <c r="V527" s="469"/>
    </row>
    <row r="528" spans="1:22">
      <c r="A528" s="470"/>
      <c r="B528" s="472" t="s">
        <v>211</v>
      </c>
      <c r="C528" s="349" t="s">
        <v>100</v>
      </c>
      <c r="D528" s="355"/>
      <c r="E528" s="355"/>
      <c r="F528" s="355"/>
      <c r="G528" s="355"/>
      <c r="H528" s="355"/>
      <c r="I528" s="355"/>
      <c r="J528" s="355"/>
      <c r="K528" s="355"/>
      <c r="L528" s="355"/>
      <c r="M528" s="351"/>
      <c r="N528" s="351"/>
      <c r="O528" s="351"/>
      <c r="P528" s="351"/>
      <c r="Q528" s="472" t="str">
        <f t="shared" ref="Q528" si="531">IF((L520=""),"",MAX(D521:L521))</f>
        <v/>
      </c>
      <c r="R528" s="472" t="str">
        <f t="shared" ref="R528" si="532">IF(L520="","",MIN(D521:L521))</f>
        <v/>
      </c>
      <c r="S528" s="352" t="str">
        <f t="shared" ref="S528" si="533">IF((L521=""),"",AVERAGE(D521:L521))</f>
        <v/>
      </c>
      <c r="T528" s="352" t="str">
        <f>IF((L520=""),"",((Q528-R528)/(Q528+R528))*100)</f>
        <v/>
      </c>
      <c r="U528" s="474" t="str">
        <f>IF(L520="","",(IF(T528&lt;7,IF(S528&gt;2000,IF(S528&lt;3000,"Pass","Fail"),"Fail"),"Fail")))</f>
        <v/>
      </c>
      <c r="V528" s="476"/>
    </row>
    <row r="529" spans="1:22">
      <c r="A529" s="471"/>
      <c r="B529" s="463"/>
      <c r="C529" s="354" t="s">
        <v>101</v>
      </c>
      <c r="D529" s="355"/>
      <c r="E529" s="355"/>
      <c r="F529" s="355"/>
      <c r="G529" s="355"/>
      <c r="H529" s="355"/>
      <c r="I529" s="355"/>
      <c r="J529" s="355"/>
      <c r="K529" s="355"/>
      <c r="L529" s="355"/>
      <c r="M529" s="356"/>
      <c r="N529" s="356"/>
      <c r="O529" s="356"/>
      <c r="P529" s="356"/>
      <c r="Q529" s="463"/>
      <c r="R529" s="463"/>
      <c r="S529" s="357"/>
      <c r="T529" s="357"/>
      <c r="U529" s="466"/>
      <c r="V529" s="477"/>
    </row>
    <row r="530" spans="1:22" ht="24.75" thickBot="1">
      <c r="A530" s="471"/>
      <c r="B530" s="473"/>
      <c r="C530" s="354" t="s">
        <v>121</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3"/>
      <c r="R530" s="473"/>
      <c r="S530" s="359"/>
      <c r="T530" s="359"/>
      <c r="U530" s="475"/>
      <c r="V530" s="477"/>
    </row>
    <row r="531" spans="1:22">
      <c r="A531" s="459"/>
      <c r="B531" s="462" t="s">
        <v>111</v>
      </c>
      <c r="C531" s="354" t="s">
        <v>100</v>
      </c>
      <c r="D531" s="350"/>
      <c r="E531" s="350"/>
      <c r="F531" s="350"/>
      <c r="G531" s="350"/>
      <c r="H531" s="350"/>
      <c r="I531" s="350"/>
      <c r="J531" s="350"/>
      <c r="K531" s="350"/>
      <c r="L531" s="350"/>
      <c r="M531" s="356"/>
      <c r="N531" s="356"/>
      <c r="O531" s="356"/>
      <c r="P531" s="356"/>
      <c r="Q531" s="462" t="str">
        <f t="shared" ref="Q531" si="535">IF((L523=""),"",MAX(D524:L524))</f>
        <v/>
      </c>
      <c r="R531" s="462" t="str">
        <f t="shared" ref="R531" si="536">IF(L523="","",MIN(D524:L524))</f>
        <v/>
      </c>
      <c r="S531" s="360" t="str">
        <f t="shared" ref="S531" si="537">IF((L524=""),"",AVERAGE(D524:L524))</f>
        <v/>
      </c>
      <c r="T531" s="346" t="str">
        <f>IF((L523=""),"",((Q531-R531)/(Q531+R531))*100)</f>
        <v/>
      </c>
      <c r="U531" s="465" t="str">
        <f>IF(L523="","",(IF(T531&lt;7,IF(S531&gt;2800,IF(S531&lt;4500,"Pass","Fail"),"Fail"),"Fail")))</f>
        <v/>
      </c>
      <c r="V531" s="468"/>
    </row>
    <row r="532" spans="1:22">
      <c r="A532" s="460"/>
      <c r="B532" s="463"/>
      <c r="C532" s="354" t="s">
        <v>101</v>
      </c>
      <c r="D532" s="355"/>
      <c r="E532" s="355"/>
      <c r="F532" s="355"/>
      <c r="G532" s="355"/>
      <c r="H532" s="355"/>
      <c r="I532" s="355"/>
      <c r="J532" s="355"/>
      <c r="K532" s="355"/>
      <c r="L532" s="355"/>
      <c r="M532" s="356"/>
      <c r="N532" s="356"/>
      <c r="O532" s="356"/>
      <c r="P532" s="356"/>
      <c r="Q532" s="463"/>
      <c r="R532" s="463"/>
      <c r="S532" s="361"/>
      <c r="T532" s="357"/>
      <c r="U532" s="466"/>
      <c r="V532" s="468"/>
    </row>
    <row r="533" spans="1:22" ht="24.75" thickBot="1">
      <c r="A533" s="461"/>
      <c r="B533" s="464"/>
      <c r="C533" s="362" t="s">
        <v>121</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4"/>
      <c r="R533" s="464"/>
      <c r="S533" s="364"/>
      <c r="T533" s="365"/>
      <c r="U533" s="467"/>
      <c r="V533" s="469"/>
    </row>
    <row r="534" spans="1:22">
      <c r="A534" s="470"/>
      <c r="B534" s="472" t="s">
        <v>211</v>
      </c>
      <c r="C534" s="349" t="s">
        <v>100</v>
      </c>
      <c r="D534" s="355"/>
      <c r="E534" s="355"/>
      <c r="F534" s="355"/>
      <c r="G534" s="355"/>
      <c r="H534" s="355"/>
      <c r="I534" s="355"/>
      <c r="J534" s="355"/>
      <c r="K534" s="355"/>
      <c r="L534" s="355"/>
      <c r="M534" s="351"/>
      <c r="N534" s="351"/>
      <c r="O534" s="351"/>
      <c r="P534" s="351"/>
      <c r="Q534" s="472" t="str">
        <f t="shared" ref="Q534" si="539">IF((L526=""),"",MAX(D527:L527))</f>
        <v/>
      </c>
      <c r="R534" s="472" t="str">
        <f t="shared" ref="R534" si="540">IF(L526="","",MIN(D527:L527))</f>
        <v/>
      </c>
      <c r="S534" s="352" t="str">
        <f t="shared" ref="S534" si="541">IF((L527=""),"",AVERAGE(D527:L527))</f>
        <v/>
      </c>
      <c r="T534" s="352" t="str">
        <f>IF((L526=""),"",((Q534-R534)/(Q534+R534))*100)</f>
        <v/>
      </c>
      <c r="U534" s="474" t="str">
        <f>IF(L526="","",(IF(T534&lt;7,IF(S534&gt;2000,IF(S534&lt;3000,"Pass","Fail"),"Fail"),"Fail")))</f>
        <v/>
      </c>
      <c r="V534" s="476"/>
    </row>
    <row r="535" spans="1:22">
      <c r="A535" s="471"/>
      <c r="B535" s="463"/>
      <c r="C535" s="354" t="s">
        <v>101</v>
      </c>
      <c r="D535" s="355"/>
      <c r="E535" s="355"/>
      <c r="F535" s="355"/>
      <c r="G535" s="355"/>
      <c r="H535" s="355"/>
      <c r="I535" s="355"/>
      <c r="J535" s="355"/>
      <c r="K535" s="355"/>
      <c r="L535" s="355"/>
      <c r="M535" s="356"/>
      <c r="N535" s="356"/>
      <c r="O535" s="356"/>
      <c r="P535" s="356"/>
      <c r="Q535" s="463"/>
      <c r="R535" s="463"/>
      <c r="S535" s="357"/>
      <c r="T535" s="357"/>
      <c r="U535" s="466"/>
      <c r="V535" s="477"/>
    </row>
    <row r="536" spans="1:22" ht="24.75" thickBot="1">
      <c r="A536" s="471"/>
      <c r="B536" s="473"/>
      <c r="C536" s="354" t="s">
        <v>121</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3"/>
      <c r="R536" s="473"/>
      <c r="S536" s="359"/>
      <c r="T536" s="359"/>
      <c r="U536" s="475"/>
      <c r="V536" s="477"/>
    </row>
    <row r="537" spans="1:22">
      <c r="A537" s="459"/>
      <c r="B537" s="462" t="s">
        <v>111</v>
      </c>
      <c r="C537" s="354" t="s">
        <v>100</v>
      </c>
      <c r="D537" s="350"/>
      <c r="E537" s="350"/>
      <c r="F537" s="350"/>
      <c r="G537" s="350"/>
      <c r="H537" s="350"/>
      <c r="I537" s="350"/>
      <c r="J537" s="350"/>
      <c r="K537" s="350"/>
      <c r="L537" s="350"/>
      <c r="M537" s="356"/>
      <c r="N537" s="356"/>
      <c r="O537" s="356"/>
      <c r="P537" s="356"/>
      <c r="Q537" s="462" t="str">
        <f t="shared" ref="Q537" si="544">IF((L529=""),"",MAX(D530:L530))</f>
        <v/>
      </c>
      <c r="R537" s="462" t="str">
        <f t="shared" ref="R537" si="545">IF(L529="","",MIN(D530:L530))</f>
        <v/>
      </c>
      <c r="S537" s="360" t="str">
        <f t="shared" ref="S537" si="546">IF((L530=""),"",AVERAGE(D530:L530))</f>
        <v/>
      </c>
      <c r="T537" s="346" t="str">
        <f>IF((L529=""),"",((Q537-R537)/(Q537+R537))*100)</f>
        <v/>
      </c>
      <c r="U537" s="465" t="str">
        <f>IF(L529="","",(IF(T537&lt;7,IF(S537&gt;2800,IF(S537&lt;4500,"Pass","Fail"),"Fail"),"Fail")))</f>
        <v/>
      </c>
      <c r="V537" s="468"/>
    </row>
    <row r="538" spans="1:22">
      <c r="A538" s="460"/>
      <c r="B538" s="463"/>
      <c r="C538" s="354" t="s">
        <v>101</v>
      </c>
      <c r="D538" s="355"/>
      <c r="E538" s="355"/>
      <c r="F538" s="355"/>
      <c r="G538" s="355"/>
      <c r="H538" s="355"/>
      <c r="I538" s="355"/>
      <c r="J538" s="355"/>
      <c r="K538" s="355"/>
      <c r="L538" s="355"/>
      <c r="M538" s="356"/>
      <c r="N538" s="356"/>
      <c r="O538" s="356"/>
      <c r="P538" s="356"/>
      <c r="Q538" s="463"/>
      <c r="R538" s="463"/>
      <c r="S538" s="361"/>
      <c r="T538" s="357"/>
      <c r="U538" s="466"/>
      <c r="V538" s="468"/>
    </row>
    <row r="539" spans="1:22" ht="24.75" thickBot="1">
      <c r="A539" s="461"/>
      <c r="B539" s="464"/>
      <c r="C539" s="362" t="s">
        <v>121</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4"/>
      <c r="R539" s="464"/>
      <c r="S539" s="364"/>
      <c r="T539" s="365"/>
      <c r="U539" s="467"/>
      <c r="V539" s="469"/>
    </row>
    <row r="540" spans="1:22">
      <c r="A540" s="470"/>
      <c r="B540" s="472" t="s">
        <v>211</v>
      </c>
      <c r="C540" s="349" t="s">
        <v>100</v>
      </c>
      <c r="D540" s="355"/>
      <c r="E540" s="355"/>
      <c r="F540" s="355"/>
      <c r="G540" s="355"/>
      <c r="H540" s="355"/>
      <c r="I540" s="355"/>
      <c r="J540" s="355"/>
      <c r="K540" s="355"/>
      <c r="L540" s="355"/>
      <c r="M540" s="351"/>
      <c r="N540" s="351"/>
      <c r="O540" s="351"/>
      <c r="P540" s="351"/>
      <c r="Q540" s="472" t="str">
        <f t="shared" ref="Q540" si="548">IF((L532=""),"",MAX(D533:L533))</f>
        <v/>
      </c>
      <c r="R540" s="472" t="str">
        <f t="shared" ref="R540" si="549">IF(L532="","",MIN(D533:L533))</f>
        <v/>
      </c>
      <c r="S540" s="352" t="str">
        <f t="shared" ref="S540" si="550">IF((L533=""),"",AVERAGE(D533:L533))</f>
        <v/>
      </c>
      <c r="T540" s="352" t="str">
        <f>IF((L532=""),"",((Q540-R540)/(Q540+R540))*100)</f>
        <v/>
      </c>
      <c r="U540" s="474" t="str">
        <f>IF(L532="","",(IF(T540&lt;7,IF(S540&gt;2000,IF(S540&lt;3000,"Pass","Fail"),"Fail"),"Fail")))</f>
        <v/>
      </c>
      <c r="V540" s="476"/>
    </row>
    <row r="541" spans="1:22">
      <c r="A541" s="471"/>
      <c r="B541" s="463"/>
      <c r="C541" s="354" t="s">
        <v>101</v>
      </c>
      <c r="D541" s="355"/>
      <c r="E541" s="355"/>
      <c r="F541" s="355"/>
      <c r="G541" s="355"/>
      <c r="H541" s="355"/>
      <c r="I541" s="355"/>
      <c r="J541" s="355"/>
      <c r="K541" s="355"/>
      <c r="L541" s="355"/>
      <c r="M541" s="356"/>
      <c r="N541" s="356"/>
      <c r="O541" s="356"/>
      <c r="P541" s="356"/>
      <c r="Q541" s="463"/>
      <c r="R541" s="463"/>
      <c r="S541" s="357"/>
      <c r="T541" s="357"/>
      <c r="U541" s="466"/>
      <c r="V541" s="477"/>
    </row>
    <row r="542" spans="1:22" ht="24.75" thickBot="1">
      <c r="A542" s="471"/>
      <c r="B542" s="473"/>
      <c r="C542" s="354" t="s">
        <v>121</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3"/>
      <c r="R542" s="473"/>
      <c r="S542" s="359"/>
      <c r="T542" s="359"/>
      <c r="U542" s="475"/>
      <c r="V542" s="477"/>
    </row>
    <row r="543" spans="1:22">
      <c r="A543" s="459"/>
      <c r="B543" s="462" t="s">
        <v>111</v>
      </c>
      <c r="C543" s="354" t="s">
        <v>100</v>
      </c>
      <c r="D543" s="350"/>
      <c r="E543" s="350"/>
      <c r="F543" s="350"/>
      <c r="G543" s="350"/>
      <c r="H543" s="350"/>
      <c r="I543" s="350"/>
      <c r="J543" s="350"/>
      <c r="K543" s="350"/>
      <c r="L543" s="350"/>
      <c r="M543" s="356"/>
      <c r="N543" s="356"/>
      <c r="O543" s="356"/>
      <c r="P543" s="356"/>
      <c r="Q543" s="462" t="str">
        <f t="shared" ref="Q543" si="552">IF((L535=""),"",MAX(D536:L536))</f>
        <v/>
      </c>
      <c r="R543" s="462" t="str">
        <f t="shared" ref="R543" si="553">IF(L535="","",MIN(D536:L536))</f>
        <v/>
      </c>
      <c r="S543" s="360" t="str">
        <f t="shared" ref="S543" si="554">IF((L536=""),"",AVERAGE(D536:L536))</f>
        <v/>
      </c>
      <c r="T543" s="346" t="str">
        <f>IF((L535=""),"",((Q543-R543)/(Q543+R543))*100)</f>
        <v/>
      </c>
      <c r="U543" s="465" t="str">
        <f>IF(L535="","",(IF(T543&lt;7,IF(S543&gt;2800,IF(S543&lt;4500,"Pass","Fail"),"Fail"),"Fail")))</f>
        <v/>
      </c>
      <c r="V543" s="468"/>
    </row>
    <row r="544" spans="1:22">
      <c r="A544" s="460"/>
      <c r="B544" s="463"/>
      <c r="C544" s="354" t="s">
        <v>101</v>
      </c>
      <c r="D544" s="355"/>
      <c r="E544" s="355"/>
      <c r="F544" s="355"/>
      <c r="G544" s="355"/>
      <c r="H544" s="355"/>
      <c r="I544" s="355"/>
      <c r="J544" s="355"/>
      <c r="K544" s="355"/>
      <c r="L544" s="355"/>
      <c r="M544" s="356"/>
      <c r="N544" s="356"/>
      <c r="O544" s="356"/>
      <c r="P544" s="356"/>
      <c r="Q544" s="463"/>
      <c r="R544" s="463"/>
      <c r="S544" s="361"/>
      <c r="T544" s="357"/>
      <c r="U544" s="466"/>
      <c r="V544" s="468"/>
    </row>
    <row r="545" spans="1:22" ht="24.75" thickBot="1">
      <c r="A545" s="461"/>
      <c r="B545" s="464"/>
      <c r="C545" s="362" t="s">
        <v>121</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4"/>
      <c r="R545" s="464"/>
      <c r="S545" s="364"/>
      <c r="T545" s="365"/>
      <c r="U545" s="467"/>
      <c r="V545" s="469"/>
    </row>
    <row r="546" spans="1:22">
      <c r="A546" s="470"/>
      <c r="B546" s="472" t="s">
        <v>211</v>
      </c>
      <c r="C546" s="349" t="s">
        <v>100</v>
      </c>
      <c r="D546" s="355"/>
      <c r="E546" s="355"/>
      <c r="F546" s="355"/>
      <c r="G546" s="355"/>
      <c r="H546" s="355"/>
      <c r="I546" s="355"/>
      <c r="J546" s="355"/>
      <c r="K546" s="355"/>
      <c r="L546" s="355"/>
      <c r="M546" s="351"/>
      <c r="N546" s="351"/>
      <c r="O546" s="351"/>
      <c r="P546" s="351"/>
      <c r="Q546" s="472" t="str">
        <f t="shared" ref="Q546" si="556">IF((L538=""),"",MAX(D539:L539))</f>
        <v/>
      </c>
      <c r="R546" s="472" t="str">
        <f t="shared" ref="R546" si="557">IF(L538="","",MIN(D539:L539))</f>
        <v/>
      </c>
      <c r="S546" s="352" t="str">
        <f t="shared" ref="S546" si="558">IF((L539=""),"",AVERAGE(D539:L539))</f>
        <v/>
      </c>
      <c r="T546" s="352" t="str">
        <f>IF((L538=""),"",((Q546-R546)/(Q546+R546))*100)</f>
        <v/>
      </c>
      <c r="U546" s="474" t="str">
        <f>IF(L538="","",(IF(T546&lt;7,IF(S546&gt;2000,IF(S546&lt;3000,"Pass","Fail"),"Fail"),"Fail")))</f>
        <v/>
      </c>
      <c r="V546" s="476"/>
    </row>
    <row r="547" spans="1:22">
      <c r="A547" s="471"/>
      <c r="B547" s="463"/>
      <c r="C547" s="354" t="s">
        <v>101</v>
      </c>
      <c r="D547" s="355"/>
      <c r="E547" s="355"/>
      <c r="F547" s="355"/>
      <c r="G547" s="355"/>
      <c r="H547" s="355"/>
      <c r="I547" s="355"/>
      <c r="J547" s="355"/>
      <c r="K547" s="355"/>
      <c r="L547" s="355"/>
      <c r="M547" s="356"/>
      <c r="N547" s="356"/>
      <c r="O547" s="356"/>
      <c r="P547" s="356"/>
      <c r="Q547" s="463"/>
      <c r="R547" s="463"/>
      <c r="S547" s="357"/>
      <c r="T547" s="357"/>
      <c r="U547" s="466"/>
      <c r="V547" s="477"/>
    </row>
    <row r="548" spans="1:22" ht="24.75" thickBot="1">
      <c r="A548" s="471"/>
      <c r="B548" s="473"/>
      <c r="C548" s="354" t="s">
        <v>121</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3"/>
      <c r="R548" s="473"/>
      <c r="S548" s="359"/>
      <c r="T548" s="359"/>
      <c r="U548" s="475"/>
      <c r="V548" s="477"/>
    </row>
    <row r="549" spans="1:22">
      <c r="A549" s="459"/>
      <c r="B549" s="462" t="s">
        <v>111</v>
      </c>
      <c r="C549" s="354" t="s">
        <v>100</v>
      </c>
      <c r="D549" s="350"/>
      <c r="E549" s="350"/>
      <c r="F549" s="350"/>
      <c r="G549" s="350"/>
      <c r="H549" s="350"/>
      <c r="I549" s="350"/>
      <c r="J549" s="350"/>
      <c r="K549" s="350"/>
      <c r="L549" s="350"/>
      <c r="M549" s="356"/>
      <c r="N549" s="356"/>
      <c r="O549" s="356"/>
      <c r="P549" s="356"/>
      <c r="Q549" s="462" t="str">
        <f t="shared" ref="Q549" si="560">IF((L541=""),"",MAX(D542:L542))</f>
        <v/>
      </c>
      <c r="R549" s="462" t="str">
        <f t="shared" ref="R549" si="561">IF(L541="","",MIN(D542:L542))</f>
        <v/>
      </c>
      <c r="S549" s="360" t="str">
        <f t="shared" ref="S549" si="562">IF((L542=""),"",AVERAGE(D542:L542))</f>
        <v/>
      </c>
      <c r="T549" s="346" t="str">
        <f>IF((L541=""),"",((Q549-R549)/(Q549+R549))*100)</f>
        <v/>
      </c>
      <c r="U549" s="465" t="str">
        <f>IF(L541="","",(IF(T549&lt;7,IF(S549&gt;2800,IF(S549&lt;4500,"Pass","Fail"),"Fail"),"Fail")))</f>
        <v/>
      </c>
      <c r="V549" s="468"/>
    </row>
    <row r="550" spans="1:22">
      <c r="A550" s="460"/>
      <c r="B550" s="463"/>
      <c r="C550" s="354" t="s">
        <v>101</v>
      </c>
      <c r="D550" s="355"/>
      <c r="E550" s="355"/>
      <c r="F550" s="355"/>
      <c r="G550" s="355"/>
      <c r="H550" s="355"/>
      <c r="I550" s="355"/>
      <c r="J550" s="355"/>
      <c r="K550" s="355"/>
      <c r="L550" s="355"/>
      <c r="M550" s="356"/>
      <c r="N550" s="356"/>
      <c r="O550" s="356"/>
      <c r="P550" s="356"/>
      <c r="Q550" s="463"/>
      <c r="R550" s="463"/>
      <c r="S550" s="361"/>
      <c r="T550" s="357"/>
      <c r="U550" s="466"/>
      <c r="V550" s="468"/>
    </row>
    <row r="551" spans="1:22" ht="24.75" thickBot="1">
      <c r="A551" s="461"/>
      <c r="B551" s="464"/>
      <c r="C551" s="362" t="s">
        <v>121</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4"/>
      <c r="R551" s="464"/>
      <c r="S551" s="364"/>
      <c r="T551" s="365"/>
      <c r="U551" s="467"/>
      <c r="V551" s="469"/>
    </row>
    <row r="552" spans="1:22">
      <c r="A552" s="470"/>
      <c r="B552" s="472" t="s">
        <v>211</v>
      </c>
      <c r="C552" s="349" t="s">
        <v>100</v>
      </c>
      <c r="D552" s="355"/>
      <c r="E552" s="355"/>
      <c r="F552" s="355"/>
      <c r="G552" s="355"/>
      <c r="H552" s="355"/>
      <c r="I552" s="355"/>
      <c r="J552" s="355"/>
      <c r="K552" s="355"/>
      <c r="L552" s="355"/>
      <c r="M552" s="351"/>
      <c r="N552" s="351"/>
      <c r="O552" s="351"/>
      <c r="P552" s="351"/>
      <c r="Q552" s="472" t="str">
        <f t="shared" ref="Q552" si="564">IF((L544=""),"",MAX(D545:L545))</f>
        <v/>
      </c>
      <c r="R552" s="472" t="str">
        <f t="shared" ref="R552" si="565">IF(L544="","",MIN(D545:L545))</f>
        <v/>
      </c>
      <c r="S552" s="352" t="str">
        <f t="shared" ref="S552" si="566">IF((L545=""),"",AVERAGE(D545:L545))</f>
        <v/>
      </c>
      <c r="T552" s="352" t="str">
        <f>IF((L544=""),"",((Q552-R552)/(Q552+R552))*100)</f>
        <v/>
      </c>
      <c r="U552" s="474" t="str">
        <f>IF(L544="","",(IF(T552&lt;7,IF(S552&gt;2000,IF(S552&lt;3000,"Pass","Fail"),"Fail"),"Fail")))</f>
        <v/>
      </c>
      <c r="V552" s="476"/>
    </row>
    <row r="553" spans="1:22">
      <c r="A553" s="471"/>
      <c r="B553" s="463"/>
      <c r="C553" s="354" t="s">
        <v>101</v>
      </c>
      <c r="D553" s="355"/>
      <c r="E553" s="355"/>
      <c r="F553" s="355"/>
      <c r="G553" s="355"/>
      <c r="H553" s="355"/>
      <c r="I553" s="355"/>
      <c r="J553" s="355"/>
      <c r="K553" s="355"/>
      <c r="L553" s="355"/>
      <c r="M553" s="356"/>
      <c r="N553" s="356"/>
      <c r="O553" s="356"/>
      <c r="P553" s="356"/>
      <c r="Q553" s="463"/>
      <c r="R553" s="463"/>
      <c r="S553" s="357"/>
      <c r="T553" s="357"/>
      <c r="U553" s="466"/>
      <c r="V553" s="477"/>
    </row>
    <row r="554" spans="1:22" ht="24.75" thickBot="1">
      <c r="A554" s="471"/>
      <c r="B554" s="473"/>
      <c r="C554" s="354" t="s">
        <v>121</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3"/>
      <c r="R554" s="473"/>
      <c r="S554" s="359"/>
      <c r="T554" s="359"/>
      <c r="U554" s="475"/>
      <c r="V554" s="477"/>
    </row>
    <row r="555" spans="1:22">
      <c r="A555" s="459"/>
      <c r="B555" s="462" t="s">
        <v>111</v>
      </c>
      <c r="C555" s="354" t="s">
        <v>100</v>
      </c>
      <c r="D555" s="350"/>
      <c r="E555" s="350"/>
      <c r="F555" s="350"/>
      <c r="G555" s="350"/>
      <c r="H555" s="350"/>
      <c r="I555" s="350"/>
      <c r="J555" s="350"/>
      <c r="K555" s="350"/>
      <c r="L555" s="350"/>
      <c r="M555" s="356"/>
      <c r="N555" s="356"/>
      <c r="O555" s="356"/>
      <c r="P555" s="356"/>
      <c r="Q555" s="462" t="str">
        <f t="shared" ref="Q555" si="568">IF((L547=""),"",MAX(D548:L548))</f>
        <v/>
      </c>
      <c r="R555" s="462" t="str">
        <f t="shared" ref="R555" si="569">IF(L547="","",MIN(D548:L548))</f>
        <v/>
      </c>
      <c r="S555" s="360" t="str">
        <f t="shared" ref="S555" si="570">IF((L548=""),"",AVERAGE(D548:L548))</f>
        <v/>
      </c>
      <c r="T555" s="346" t="str">
        <f>IF((L547=""),"",((Q555-R555)/(Q555+R555))*100)</f>
        <v/>
      </c>
      <c r="U555" s="465" t="str">
        <f>IF(L547="","",(IF(T555&lt;7,IF(S555&gt;2800,IF(S555&lt;4500,"Pass","Fail"),"Fail"),"Fail")))</f>
        <v/>
      </c>
      <c r="V555" s="468"/>
    </row>
    <row r="556" spans="1:22">
      <c r="A556" s="460"/>
      <c r="B556" s="463"/>
      <c r="C556" s="354" t="s">
        <v>101</v>
      </c>
      <c r="D556" s="355"/>
      <c r="E556" s="355"/>
      <c r="F556" s="355"/>
      <c r="G556" s="355"/>
      <c r="H556" s="355"/>
      <c r="I556" s="355"/>
      <c r="J556" s="355"/>
      <c r="K556" s="355"/>
      <c r="L556" s="355"/>
      <c r="M556" s="356"/>
      <c r="N556" s="356"/>
      <c r="O556" s="356"/>
      <c r="P556" s="356"/>
      <c r="Q556" s="463"/>
      <c r="R556" s="463"/>
      <c r="S556" s="361"/>
      <c r="T556" s="357"/>
      <c r="U556" s="466"/>
      <c r="V556" s="468"/>
    </row>
    <row r="557" spans="1:22" ht="24.75" thickBot="1">
      <c r="A557" s="461"/>
      <c r="B557" s="464"/>
      <c r="C557" s="362" t="s">
        <v>121</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4"/>
      <c r="R557" s="464"/>
      <c r="S557" s="364"/>
      <c r="T557" s="365"/>
      <c r="U557" s="467"/>
      <c r="V557" s="469"/>
    </row>
    <row r="558" spans="1:22">
      <c r="A558" s="470"/>
      <c r="B558" s="472" t="s">
        <v>211</v>
      </c>
      <c r="C558" s="349" t="s">
        <v>100</v>
      </c>
      <c r="D558" s="355"/>
      <c r="E558" s="355"/>
      <c r="F558" s="355"/>
      <c r="G558" s="355"/>
      <c r="H558" s="355"/>
      <c r="I558" s="355"/>
      <c r="J558" s="355"/>
      <c r="K558" s="355"/>
      <c r="L558" s="355"/>
      <c r="M558" s="351"/>
      <c r="N558" s="351"/>
      <c r="O558" s="351"/>
      <c r="P558" s="351"/>
      <c r="Q558" s="472" t="str">
        <f t="shared" ref="Q558" si="572">IF((L550=""),"",MAX(D551:L551))</f>
        <v/>
      </c>
      <c r="R558" s="472" t="str">
        <f t="shared" ref="R558" si="573">IF(L550="","",MIN(D551:L551))</f>
        <v/>
      </c>
      <c r="S558" s="352" t="str">
        <f t="shared" ref="S558" si="574">IF((L551=""),"",AVERAGE(D551:L551))</f>
        <v/>
      </c>
      <c r="T558" s="352" t="str">
        <f>IF((L550=""),"",((Q558-R558)/(Q558+R558))*100)</f>
        <v/>
      </c>
      <c r="U558" s="474" t="str">
        <f>IF(L550="","",(IF(T558&lt;7,IF(S558&gt;2000,IF(S558&lt;3000,"Pass","Fail"),"Fail"),"Fail")))</f>
        <v/>
      </c>
      <c r="V558" s="476"/>
    </row>
    <row r="559" spans="1:22">
      <c r="A559" s="471"/>
      <c r="B559" s="463"/>
      <c r="C559" s="354" t="s">
        <v>101</v>
      </c>
      <c r="D559" s="355"/>
      <c r="E559" s="355"/>
      <c r="F559" s="355"/>
      <c r="G559" s="355"/>
      <c r="H559" s="355"/>
      <c r="I559" s="355"/>
      <c r="J559" s="355"/>
      <c r="K559" s="355"/>
      <c r="L559" s="355"/>
      <c r="M559" s="356"/>
      <c r="N559" s="356"/>
      <c r="O559" s="356"/>
      <c r="P559" s="356"/>
      <c r="Q559" s="463"/>
      <c r="R559" s="463"/>
      <c r="S559" s="357"/>
      <c r="T559" s="357"/>
      <c r="U559" s="466"/>
      <c r="V559" s="477"/>
    </row>
    <row r="560" spans="1:22" ht="24.75" thickBot="1">
      <c r="A560" s="471"/>
      <c r="B560" s="473"/>
      <c r="C560" s="354" t="s">
        <v>121</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3"/>
      <c r="R560" s="473"/>
      <c r="S560" s="359"/>
      <c r="T560" s="359"/>
      <c r="U560" s="475"/>
      <c r="V560" s="477"/>
    </row>
    <row r="561" spans="1:22">
      <c r="A561" s="459"/>
      <c r="B561" s="462" t="s">
        <v>111</v>
      </c>
      <c r="C561" s="354" t="s">
        <v>100</v>
      </c>
      <c r="D561" s="350"/>
      <c r="E561" s="350"/>
      <c r="F561" s="350"/>
      <c r="G561" s="350"/>
      <c r="H561" s="350"/>
      <c r="I561" s="350"/>
      <c r="J561" s="350"/>
      <c r="K561" s="350"/>
      <c r="L561" s="350"/>
      <c r="M561" s="356"/>
      <c r="N561" s="356"/>
      <c r="O561" s="356"/>
      <c r="P561" s="356"/>
      <c r="Q561" s="462" t="str">
        <f t="shared" ref="Q561" si="576">IF((L553=""),"",MAX(D554:L554))</f>
        <v/>
      </c>
      <c r="R561" s="462" t="str">
        <f t="shared" ref="R561" si="577">IF(L553="","",MIN(D554:L554))</f>
        <v/>
      </c>
      <c r="S561" s="360" t="str">
        <f t="shared" ref="S561" si="578">IF((L554=""),"",AVERAGE(D554:L554))</f>
        <v/>
      </c>
      <c r="T561" s="346" t="str">
        <f>IF((L553=""),"",((Q561-R561)/(Q561+R561))*100)</f>
        <v/>
      </c>
      <c r="U561" s="465" t="str">
        <f>IF(L553="","",(IF(T561&lt;7,IF(S561&gt;2800,IF(S561&lt;4500,"Pass","Fail"),"Fail"),"Fail")))</f>
        <v/>
      </c>
      <c r="V561" s="468"/>
    </row>
    <row r="562" spans="1:22">
      <c r="A562" s="460"/>
      <c r="B562" s="463"/>
      <c r="C562" s="354" t="s">
        <v>101</v>
      </c>
      <c r="D562" s="355"/>
      <c r="E562" s="355"/>
      <c r="F562" s="355"/>
      <c r="G562" s="355"/>
      <c r="H562" s="355"/>
      <c r="I562" s="355"/>
      <c r="J562" s="355"/>
      <c r="K562" s="355"/>
      <c r="L562" s="355"/>
      <c r="M562" s="356"/>
      <c r="N562" s="356"/>
      <c r="O562" s="356"/>
      <c r="P562" s="356"/>
      <c r="Q562" s="463"/>
      <c r="R562" s="463"/>
      <c r="S562" s="361"/>
      <c r="T562" s="357"/>
      <c r="U562" s="466"/>
      <c r="V562" s="468"/>
    </row>
    <row r="563" spans="1:22" ht="24.75" thickBot="1">
      <c r="A563" s="461"/>
      <c r="B563" s="464"/>
      <c r="C563" s="362" t="s">
        <v>121</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4"/>
      <c r="R563" s="464"/>
      <c r="S563" s="364"/>
      <c r="T563" s="365"/>
      <c r="U563" s="467"/>
      <c r="V563" s="469"/>
    </row>
    <row r="564" spans="1:22">
      <c r="A564" s="470"/>
      <c r="B564" s="472" t="s">
        <v>211</v>
      </c>
      <c r="C564" s="349" t="s">
        <v>100</v>
      </c>
      <c r="D564" s="355"/>
      <c r="E564" s="355"/>
      <c r="F564" s="355"/>
      <c r="G564" s="355"/>
      <c r="H564" s="355"/>
      <c r="I564" s="355"/>
      <c r="J564" s="355"/>
      <c r="K564" s="355"/>
      <c r="L564" s="355"/>
      <c r="M564" s="351"/>
      <c r="N564" s="351"/>
      <c r="O564" s="351"/>
      <c r="P564" s="351"/>
      <c r="Q564" s="472" t="str">
        <f t="shared" ref="Q564" si="580">IF((L556=""),"",MAX(D557:L557))</f>
        <v/>
      </c>
      <c r="R564" s="472" t="str">
        <f t="shared" ref="R564" si="581">IF(L556="","",MIN(D557:L557))</f>
        <v/>
      </c>
      <c r="S564" s="352" t="str">
        <f t="shared" ref="S564" si="582">IF((L557=""),"",AVERAGE(D557:L557))</f>
        <v/>
      </c>
      <c r="T564" s="352" t="str">
        <f>IF((L556=""),"",((Q564-R564)/(Q564+R564))*100)</f>
        <v/>
      </c>
      <c r="U564" s="474" t="str">
        <f>IF(L556="","",(IF(T564&lt;7,IF(S564&gt;2000,IF(S564&lt;3000,"Pass","Fail"),"Fail"),"Fail")))</f>
        <v/>
      </c>
      <c r="V564" s="476"/>
    </row>
    <row r="565" spans="1:22">
      <c r="A565" s="471"/>
      <c r="B565" s="463"/>
      <c r="C565" s="354" t="s">
        <v>101</v>
      </c>
      <c r="D565" s="355"/>
      <c r="E565" s="355"/>
      <c r="F565" s="355"/>
      <c r="G565" s="355"/>
      <c r="H565" s="355"/>
      <c r="I565" s="355"/>
      <c r="J565" s="355"/>
      <c r="K565" s="355"/>
      <c r="L565" s="355"/>
      <c r="M565" s="356"/>
      <c r="N565" s="356"/>
      <c r="O565" s="356"/>
      <c r="P565" s="356"/>
      <c r="Q565" s="463"/>
      <c r="R565" s="463"/>
      <c r="S565" s="357"/>
      <c r="T565" s="357"/>
      <c r="U565" s="466"/>
      <c r="V565" s="477"/>
    </row>
    <row r="566" spans="1:22" ht="24.75" thickBot="1">
      <c r="A566" s="471"/>
      <c r="B566" s="473"/>
      <c r="C566" s="354" t="s">
        <v>121</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3"/>
      <c r="R566" s="473"/>
      <c r="S566" s="359"/>
      <c r="T566" s="359"/>
      <c r="U566" s="475"/>
      <c r="V566" s="477"/>
    </row>
    <row r="567" spans="1:22">
      <c r="A567" s="459"/>
      <c r="B567" s="462" t="s">
        <v>111</v>
      </c>
      <c r="C567" s="354" t="s">
        <v>100</v>
      </c>
      <c r="D567" s="350"/>
      <c r="E567" s="350"/>
      <c r="F567" s="350"/>
      <c r="G567" s="350"/>
      <c r="H567" s="350"/>
      <c r="I567" s="350"/>
      <c r="J567" s="350"/>
      <c r="K567" s="350"/>
      <c r="L567" s="350"/>
      <c r="M567" s="356"/>
      <c r="N567" s="356"/>
      <c r="O567" s="356"/>
      <c r="P567" s="356"/>
      <c r="Q567" s="462" t="str">
        <f t="shared" ref="Q567" si="584">IF((L559=""),"",MAX(D560:L560))</f>
        <v/>
      </c>
      <c r="R567" s="462" t="str">
        <f t="shared" ref="R567" si="585">IF(L559="","",MIN(D560:L560))</f>
        <v/>
      </c>
      <c r="S567" s="360" t="str">
        <f t="shared" ref="S567" si="586">IF((L560=""),"",AVERAGE(D560:L560))</f>
        <v/>
      </c>
      <c r="T567" s="346" t="str">
        <f>IF((L559=""),"",((Q567-R567)/(Q567+R567))*100)</f>
        <v/>
      </c>
      <c r="U567" s="465" t="str">
        <f>IF(L559="","",(IF(T567&lt;7,IF(S567&gt;2800,IF(S567&lt;4500,"Pass","Fail"),"Fail"),"Fail")))</f>
        <v/>
      </c>
      <c r="V567" s="468"/>
    </row>
    <row r="568" spans="1:22">
      <c r="A568" s="460"/>
      <c r="B568" s="463"/>
      <c r="C568" s="354" t="s">
        <v>101</v>
      </c>
      <c r="D568" s="355"/>
      <c r="E568" s="355"/>
      <c r="F568" s="355"/>
      <c r="G568" s="355"/>
      <c r="H568" s="355"/>
      <c r="I568" s="355"/>
      <c r="J568" s="355"/>
      <c r="K568" s="355"/>
      <c r="L568" s="355"/>
      <c r="M568" s="356"/>
      <c r="N568" s="356"/>
      <c r="O568" s="356"/>
      <c r="P568" s="356"/>
      <c r="Q568" s="463"/>
      <c r="R568" s="463"/>
      <c r="S568" s="361"/>
      <c r="T568" s="357"/>
      <c r="U568" s="466"/>
      <c r="V568" s="468"/>
    </row>
    <row r="569" spans="1:22" ht="24.75" thickBot="1">
      <c r="A569" s="461"/>
      <c r="B569" s="464"/>
      <c r="C569" s="362" t="s">
        <v>121</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4"/>
      <c r="R569" s="464"/>
      <c r="S569" s="364"/>
      <c r="T569" s="365"/>
      <c r="U569" s="467"/>
      <c r="V569" s="469"/>
    </row>
    <row r="570" spans="1:22">
      <c r="A570" s="470"/>
      <c r="B570" s="472" t="s">
        <v>211</v>
      </c>
      <c r="C570" s="349" t="s">
        <v>100</v>
      </c>
      <c r="D570" s="355"/>
      <c r="E570" s="355"/>
      <c r="F570" s="355"/>
      <c r="G570" s="355"/>
      <c r="H570" s="355"/>
      <c r="I570" s="355"/>
      <c r="J570" s="355"/>
      <c r="K570" s="355"/>
      <c r="L570" s="355"/>
      <c r="M570" s="351"/>
      <c r="N570" s="351"/>
      <c r="O570" s="351"/>
      <c r="P570" s="351"/>
      <c r="Q570" s="472" t="str">
        <f t="shared" ref="Q570" si="588">IF((L562=""),"",MAX(D563:L563))</f>
        <v/>
      </c>
      <c r="R570" s="472" t="str">
        <f t="shared" ref="R570" si="589">IF(L562="","",MIN(D563:L563))</f>
        <v/>
      </c>
      <c r="S570" s="352" t="str">
        <f t="shared" ref="S570" si="590">IF((L563=""),"",AVERAGE(D563:L563))</f>
        <v/>
      </c>
      <c r="T570" s="352" t="str">
        <f>IF((L562=""),"",((Q570-R570)/(Q570+R570))*100)</f>
        <v/>
      </c>
      <c r="U570" s="474" t="str">
        <f>IF(L562="","",(IF(T570&lt;7,IF(S570&gt;2000,IF(S570&lt;3000,"Pass","Fail"),"Fail"),"Fail")))</f>
        <v/>
      </c>
      <c r="V570" s="476"/>
    </row>
    <row r="571" spans="1:22">
      <c r="A571" s="471"/>
      <c r="B571" s="463"/>
      <c r="C571" s="354" t="s">
        <v>101</v>
      </c>
      <c r="D571" s="355"/>
      <c r="E571" s="355"/>
      <c r="F571" s="355"/>
      <c r="G571" s="355"/>
      <c r="H571" s="355"/>
      <c r="I571" s="355"/>
      <c r="J571" s="355"/>
      <c r="K571" s="355"/>
      <c r="L571" s="355"/>
      <c r="M571" s="356"/>
      <c r="N571" s="356"/>
      <c r="O571" s="356"/>
      <c r="P571" s="356"/>
      <c r="Q571" s="463"/>
      <c r="R571" s="463"/>
      <c r="S571" s="357"/>
      <c r="T571" s="357"/>
      <c r="U571" s="466"/>
      <c r="V571" s="477"/>
    </row>
    <row r="572" spans="1:22" ht="24.75" thickBot="1">
      <c r="A572" s="471"/>
      <c r="B572" s="473"/>
      <c r="C572" s="354" t="s">
        <v>121</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3"/>
      <c r="R572" s="473"/>
      <c r="S572" s="359"/>
      <c r="T572" s="359"/>
      <c r="U572" s="475"/>
      <c r="V572" s="477"/>
    </row>
    <row r="573" spans="1:22">
      <c r="A573" s="459"/>
      <c r="B573" s="462" t="s">
        <v>111</v>
      </c>
      <c r="C573" s="354" t="s">
        <v>100</v>
      </c>
      <c r="D573" s="350"/>
      <c r="E573" s="350"/>
      <c r="F573" s="350"/>
      <c r="G573" s="350"/>
      <c r="H573" s="350"/>
      <c r="I573" s="350"/>
      <c r="J573" s="350"/>
      <c r="K573" s="350"/>
      <c r="L573" s="350"/>
      <c r="M573" s="356"/>
      <c r="N573" s="356"/>
      <c r="O573" s="356"/>
      <c r="P573" s="356"/>
      <c r="Q573" s="462" t="str">
        <f t="shared" ref="Q573" si="592">IF((L565=""),"",MAX(D566:L566))</f>
        <v/>
      </c>
      <c r="R573" s="462" t="str">
        <f t="shared" ref="R573" si="593">IF(L565="","",MIN(D566:L566))</f>
        <v/>
      </c>
      <c r="S573" s="360" t="str">
        <f t="shared" ref="S573" si="594">IF((L566=""),"",AVERAGE(D566:L566))</f>
        <v/>
      </c>
      <c r="T573" s="346" t="str">
        <f>IF((L565=""),"",((Q573-R573)/(Q573+R573))*100)</f>
        <v/>
      </c>
      <c r="U573" s="465" t="str">
        <f>IF(L565="","",(IF(T573&lt;7,IF(S573&gt;2800,IF(S573&lt;4500,"Pass","Fail"),"Fail"),"Fail")))</f>
        <v/>
      </c>
      <c r="V573" s="468"/>
    </row>
    <row r="574" spans="1:22">
      <c r="A574" s="460"/>
      <c r="B574" s="463"/>
      <c r="C574" s="354" t="s">
        <v>101</v>
      </c>
      <c r="D574" s="355"/>
      <c r="E574" s="355"/>
      <c r="F574" s="355"/>
      <c r="G574" s="355"/>
      <c r="H574" s="355"/>
      <c r="I574" s="355"/>
      <c r="J574" s="355"/>
      <c r="K574" s="355"/>
      <c r="L574" s="355"/>
      <c r="M574" s="356"/>
      <c r="N574" s="356"/>
      <c r="O574" s="356"/>
      <c r="P574" s="356"/>
      <c r="Q574" s="463"/>
      <c r="R574" s="463"/>
      <c r="S574" s="361"/>
      <c r="T574" s="357"/>
      <c r="U574" s="466"/>
      <c r="V574" s="468"/>
    </row>
    <row r="575" spans="1:22" ht="24.75" thickBot="1">
      <c r="A575" s="461"/>
      <c r="B575" s="464"/>
      <c r="C575" s="362" t="s">
        <v>121</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4"/>
      <c r="R575" s="464"/>
      <c r="S575" s="364"/>
      <c r="T575" s="365"/>
      <c r="U575" s="467"/>
      <c r="V575" s="469"/>
    </row>
    <row r="576" spans="1:22">
      <c r="A576" s="470"/>
      <c r="B576" s="472" t="s">
        <v>211</v>
      </c>
      <c r="C576" s="349" t="s">
        <v>100</v>
      </c>
      <c r="D576" s="355"/>
      <c r="E576" s="355"/>
      <c r="F576" s="355"/>
      <c r="G576" s="355"/>
      <c r="H576" s="355"/>
      <c r="I576" s="355"/>
      <c r="J576" s="355"/>
      <c r="K576" s="355"/>
      <c r="L576" s="355"/>
      <c r="M576" s="351"/>
      <c r="N576" s="351"/>
      <c r="O576" s="351"/>
      <c r="P576" s="351"/>
      <c r="Q576" s="472" t="str">
        <f t="shared" ref="Q576" si="596">IF((L568=""),"",MAX(D569:L569))</f>
        <v/>
      </c>
      <c r="R576" s="472" t="str">
        <f t="shared" ref="R576" si="597">IF(L568="","",MIN(D569:L569))</f>
        <v/>
      </c>
      <c r="S576" s="352" t="str">
        <f t="shared" ref="S576" si="598">IF((L569=""),"",AVERAGE(D569:L569))</f>
        <v/>
      </c>
      <c r="T576" s="352" t="str">
        <f>IF((L568=""),"",((Q576-R576)/(Q576+R576))*100)</f>
        <v/>
      </c>
      <c r="U576" s="474" t="str">
        <f>IF(L568="","",(IF(T576&lt;7,IF(S576&gt;2000,IF(S576&lt;3000,"Pass","Fail"),"Fail"),"Fail")))</f>
        <v/>
      </c>
      <c r="V576" s="476"/>
    </row>
    <row r="577" spans="1:22">
      <c r="A577" s="471"/>
      <c r="B577" s="463"/>
      <c r="C577" s="354" t="s">
        <v>101</v>
      </c>
      <c r="D577" s="355"/>
      <c r="E577" s="355"/>
      <c r="F577" s="355"/>
      <c r="G577" s="355"/>
      <c r="H577" s="355"/>
      <c r="I577" s="355"/>
      <c r="J577" s="355"/>
      <c r="K577" s="355"/>
      <c r="L577" s="355"/>
      <c r="M577" s="356"/>
      <c r="N577" s="356"/>
      <c r="O577" s="356"/>
      <c r="P577" s="356"/>
      <c r="Q577" s="463"/>
      <c r="R577" s="463"/>
      <c r="S577" s="357"/>
      <c r="T577" s="357"/>
      <c r="U577" s="466"/>
      <c r="V577" s="477"/>
    </row>
    <row r="578" spans="1:22" ht="24.75" thickBot="1">
      <c r="A578" s="471"/>
      <c r="B578" s="473"/>
      <c r="C578" s="354" t="s">
        <v>121</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3"/>
      <c r="R578" s="473"/>
      <c r="S578" s="359"/>
      <c r="T578" s="359"/>
      <c r="U578" s="475"/>
      <c r="V578" s="477"/>
    </row>
    <row r="579" spans="1:22">
      <c r="A579" s="459"/>
      <c r="B579" s="462" t="s">
        <v>111</v>
      </c>
      <c r="C579" s="354" t="s">
        <v>100</v>
      </c>
      <c r="D579" s="350"/>
      <c r="E579" s="350"/>
      <c r="F579" s="350"/>
      <c r="G579" s="350"/>
      <c r="H579" s="350"/>
      <c r="I579" s="350"/>
      <c r="J579" s="350"/>
      <c r="K579" s="350"/>
      <c r="L579" s="350"/>
      <c r="M579" s="356"/>
      <c r="N579" s="356"/>
      <c r="O579" s="356"/>
      <c r="P579" s="356"/>
      <c r="Q579" s="462" t="str">
        <f t="shared" ref="Q579" si="600">IF((L571=""),"",MAX(D572:L572))</f>
        <v/>
      </c>
      <c r="R579" s="462" t="str">
        <f t="shared" ref="R579" si="601">IF(L571="","",MIN(D572:L572))</f>
        <v/>
      </c>
      <c r="S579" s="360" t="str">
        <f t="shared" ref="S579" si="602">IF((L572=""),"",AVERAGE(D572:L572))</f>
        <v/>
      </c>
      <c r="T579" s="346" t="str">
        <f>IF((L571=""),"",((Q579-R579)/(Q579+R579))*100)</f>
        <v/>
      </c>
      <c r="U579" s="465" t="str">
        <f>IF(L571="","",(IF(T579&lt;7,IF(S579&gt;2800,IF(S579&lt;4500,"Pass","Fail"),"Fail"),"Fail")))</f>
        <v/>
      </c>
      <c r="V579" s="468"/>
    </row>
    <row r="580" spans="1:22">
      <c r="A580" s="460"/>
      <c r="B580" s="463"/>
      <c r="C580" s="354" t="s">
        <v>101</v>
      </c>
      <c r="D580" s="355"/>
      <c r="E580" s="355"/>
      <c r="F580" s="355"/>
      <c r="G580" s="355"/>
      <c r="H580" s="355"/>
      <c r="I580" s="355"/>
      <c r="J580" s="355"/>
      <c r="K580" s="355"/>
      <c r="L580" s="355"/>
      <c r="M580" s="356"/>
      <c r="N580" s="356"/>
      <c r="O580" s="356"/>
      <c r="P580" s="356"/>
      <c r="Q580" s="463"/>
      <c r="R580" s="463"/>
      <c r="S580" s="361"/>
      <c r="T580" s="357"/>
      <c r="U580" s="466"/>
      <c r="V580" s="468"/>
    </row>
    <row r="581" spans="1:22" ht="24.75" thickBot="1">
      <c r="A581" s="461"/>
      <c r="B581" s="464"/>
      <c r="C581" s="362" t="s">
        <v>121</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4"/>
      <c r="R581" s="464"/>
      <c r="S581" s="364"/>
      <c r="T581" s="365"/>
      <c r="U581" s="467"/>
      <c r="V581" s="469"/>
    </row>
    <row r="582" spans="1:22">
      <c r="A582" s="470"/>
      <c r="B582" s="472" t="s">
        <v>211</v>
      </c>
      <c r="C582" s="349" t="s">
        <v>100</v>
      </c>
      <c r="D582" s="355"/>
      <c r="E582" s="355"/>
      <c r="F582" s="355"/>
      <c r="G582" s="355"/>
      <c r="H582" s="355"/>
      <c r="I582" s="355"/>
      <c r="J582" s="355"/>
      <c r="K582" s="355"/>
      <c r="L582" s="355"/>
      <c r="M582" s="351"/>
      <c r="N582" s="351"/>
      <c r="O582" s="351"/>
      <c r="P582" s="351"/>
      <c r="Q582" s="472" t="str">
        <f t="shared" ref="Q582" si="604">IF((L574=""),"",MAX(D575:L575))</f>
        <v/>
      </c>
      <c r="R582" s="472" t="str">
        <f t="shared" ref="R582" si="605">IF(L574="","",MIN(D575:L575))</f>
        <v/>
      </c>
      <c r="S582" s="352" t="str">
        <f t="shared" ref="S582" si="606">IF((L575=""),"",AVERAGE(D575:L575))</f>
        <v/>
      </c>
      <c r="T582" s="352" t="str">
        <f>IF((L574=""),"",((Q582-R582)/(Q582+R582))*100)</f>
        <v/>
      </c>
      <c r="U582" s="474" t="str">
        <f>IF(L574="","",(IF(T582&lt;7,IF(S582&gt;2000,IF(S582&lt;3000,"Pass","Fail"),"Fail"),"Fail")))</f>
        <v/>
      </c>
      <c r="V582" s="476"/>
    </row>
    <row r="583" spans="1:22">
      <c r="A583" s="471"/>
      <c r="B583" s="463"/>
      <c r="C583" s="354" t="s">
        <v>101</v>
      </c>
      <c r="D583" s="355"/>
      <c r="E583" s="355"/>
      <c r="F583" s="355"/>
      <c r="G583" s="355"/>
      <c r="H583" s="355"/>
      <c r="I583" s="355"/>
      <c r="J583" s="355"/>
      <c r="K583" s="355"/>
      <c r="L583" s="355"/>
      <c r="M583" s="356"/>
      <c r="N583" s="356"/>
      <c r="O583" s="356"/>
      <c r="P583" s="356"/>
      <c r="Q583" s="463"/>
      <c r="R583" s="463"/>
      <c r="S583" s="357"/>
      <c r="T583" s="357"/>
      <c r="U583" s="466"/>
      <c r="V583" s="477"/>
    </row>
    <row r="584" spans="1:22" ht="24.75" thickBot="1">
      <c r="A584" s="471"/>
      <c r="B584" s="473"/>
      <c r="C584" s="354" t="s">
        <v>121</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3"/>
      <c r="R584" s="473"/>
      <c r="S584" s="359"/>
      <c r="T584" s="359"/>
      <c r="U584" s="475"/>
      <c r="V584" s="477"/>
    </row>
    <row r="585" spans="1:22">
      <c r="A585" s="459"/>
      <c r="B585" s="462" t="s">
        <v>111</v>
      </c>
      <c r="C585" s="354" t="s">
        <v>100</v>
      </c>
      <c r="D585" s="350"/>
      <c r="E585" s="350"/>
      <c r="F585" s="350"/>
      <c r="G585" s="350"/>
      <c r="H585" s="350"/>
      <c r="I585" s="350"/>
      <c r="J585" s="350"/>
      <c r="K585" s="350"/>
      <c r="L585" s="350"/>
      <c r="M585" s="356"/>
      <c r="N585" s="356"/>
      <c r="O585" s="356"/>
      <c r="P585" s="356"/>
      <c r="Q585" s="462" t="str">
        <f t="shared" ref="Q585" si="608">IF((L577=""),"",MAX(D578:L578))</f>
        <v/>
      </c>
      <c r="R585" s="462" t="str">
        <f t="shared" ref="R585" si="609">IF(L577="","",MIN(D578:L578))</f>
        <v/>
      </c>
      <c r="S585" s="360" t="str">
        <f t="shared" ref="S585" si="610">IF((L578=""),"",AVERAGE(D578:L578))</f>
        <v/>
      </c>
      <c r="T585" s="346" t="str">
        <f>IF((L577=""),"",((Q585-R585)/(Q585+R585))*100)</f>
        <v/>
      </c>
      <c r="U585" s="465" t="str">
        <f>IF(L577="","",(IF(T585&lt;7,IF(S585&gt;2800,IF(S585&lt;4500,"Pass","Fail"),"Fail"),"Fail")))</f>
        <v/>
      </c>
      <c r="V585" s="468"/>
    </row>
    <row r="586" spans="1:22">
      <c r="A586" s="460"/>
      <c r="B586" s="463"/>
      <c r="C586" s="354" t="s">
        <v>101</v>
      </c>
      <c r="D586" s="355"/>
      <c r="E586" s="355"/>
      <c r="F586" s="355"/>
      <c r="G586" s="355"/>
      <c r="H586" s="355"/>
      <c r="I586" s="355"/>
      <c r="J586" s="355"/>
      <c r="K586" s="355"/>
      <c r="L586" s="355"/>
      <c r="M586" s="356"/>
      <c r="N586" s="356"/>
      <c r="O586" s="356"/>
      <c r="P586" s="356"/>
      <c r="Q586" s="463"/>
      <c r="R586" s="463"/>
      <c r="S586" s="361"/>
      <c r="T586" s="357"/>
      <c r="U586" s="466"/>
      <c r="V586" s="468"/>
    </row>
    <row r="587" spans="1:22" ht="24.75" thickBot="1">
      <c r="A587" s="461"/>
      <c r="B587" s="464"/>
      <c r="C587" s="362" t="s">
        <v>121</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4"/>
      <c r="R587" s="464"/>
      <c r="S587" s="364"/>
      <c r="T587" s="365"/>
      <c r="U587" s="467"/>
      <c r="V587" s="469"/>
    </row>
    <row r="588" spans="1:22">
      <c r="A588" s="470"/>
      <c r="B588" s="472" t="s">
        <v>211</v>
      </c>
      <c r="C588" s="349" t="s">
        <v>100</v>
      </c>
      <c r="D588" s="355"/>
      <c r="E588" s="355"/>
      <c r="F588" s="355"/>
      <c r="G588" s="355"/>
      <c r="H588" s="355"/>
      <c r="I588" s="355"/>
      <c r="J588" s="355"/>
      <c r="K588" s="355"/>
      <c r="L588" s="355"/>
      <c r="M588" s="351"/>
      <c r="N588" s="351"/>
      <c r="O588" s="351"/>
      <c r="P588" s="351"/>
      <c r="Q588" s="472" t="str">
        <f t="shared" ref="Q588" si="612">IF((L580=""),"",MAX(D581:L581))</f>
        <v/>
      </c>
      <c r="R588" s="472" t="str">
        <f t="shared" ref="R588" si="613">IF(L580="","",MIN(D581:L581))</f>
        <v/>
      </c>
      <c r="S588" s="352" t="str">
        <f t="shared" ref="S588" si="614">IF((L581=""),"",AVERAGE(D581:L581))</f>
        <v/>
      </c>
      <c r="T588" s="352" t="str">
        <f>IF((L580=""),"",((Q588-R588)/(Q588+R588))*100)</f>
        <v/>
      </c>
      <c r="U588" s="474" t="str">
        <f>IF(L580="","",(IF(T588&lt;7,IF(S588&gt;2000,IF(S588&lt;3000,"Pass","Fail"),"Fail"),"Fail")))</f>
        <v/>
      </c>
      <c r="V588" s="476"/>
    </row>
    <row r="589" spans="1:22">
      <c r="A589" s="471"/>
      <c r="B589" s="463"/>
      <c r="C589" s="354" t="s">
        <v>101</v>
      </c>
      <c r="D589" s="355"/>
      <c r="E589" s="355"/>
      <c r="F589" s="355"/>
      <c r="G589" s="355"/>
      <c r="H589" s="355"/>
      <c r="I589" s="355"/>
      <c r="J589" s="355"/>
      <c r="K589" s="355"/>
      <c r="L589" s="355"/>
      <c r="M589" s="356"/>
      <c r="N589" s="356"/>
      <c r="O589" s="356"/>
      <c r="P589" s="356"/>
      <c r="Q589" s="463"/>
      <c r="R589" s="463"/>
      <c r="S589" s="357"/>
      <c r="T589" s="357"/>
      <c r="U589" s="466"/>
      <c r="V589" s="477"/>
    </row>
    <row r="590" spans="1:22" ht="24.75" thickBot="1">
      <c r="A590" s="471"/>
      <c r="B590" s="473"/>
      <c r="C590" s="354" t="s">
        <v>121</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3"/>
      <c r="R590" s="473"/>
      <c r="S590" s="359"/>
      <c r="T590" s="359"/>
      <c r="U590" s="475"/>
      <c r="V590" s="477"/>
    </row>
    <row r="591" spans="1:22">
      <c r="A591" s="459"/>
      <c r="B591" s="462" t="s">
        <v>111</v>
      </c>
      <c r="C591" s="354" t="s">
        <v>100</v>
      </c>
      <c r="D591" s="350"/>
      <c r="E591" s="350"/>
      <c r="F591" s="350"/>
      <c r="G591" s="350"/>
      <c r="H591" s="350"/>
      <c r="I591" s="350"/>
      <c r="J591" s="350"/>
      <c r="K591" s="350"/>
      <c r="L591" s="350"/>
      <c r="M591" s="356"/>
      <c r="N591" s="356"/>
      <c r="O591" s="356"/>
      <c r="P591" s="356"/>
      <c r="Q591" s="462" t="str">
        <f t="shared" ref="Q591" si="616">IF((L583=""),"",MAX(D584:L584))</f>
        <v/>
      </c>
      <c r="R591" s="462" t="str">
        <f t="shared" ref="R591" si="617">IF(L583="","",MIN(D584:L584))</f>
        <v/>
      </c>
      <c r="S591" s="360" t="str">
        <f t="shared" ref="S591" si="618">IF((L584=""),"",AVERAGE(D584:L584))</f>
        <v/>
      </c>
      <c r="T591" s="346" t="str">
        <f>IF((L583=""),"",((Q591-R591)/(Q591+R591))*100)</f>
        <v/>
      </c>
      <c r="U591" s="465" t="str">
        <f>IF(L583="","",(IF(T591&lt;7,IF(S591&gt;2800,IF(S591&lt;4500,"Pass","Fail"),"Fail"),"Fail")))</f>
        <v/>
      </c>
      <c r="V591" s="468"/>
    </row>
    <row r="592" spans="1:22">
      <c r="A592" s="460"/>
      <c r="B592" s="463"/>
      <c r="C592" s="354" t="s">
        <v>101</v>
      </c>
      <c r="D592" s="355"/>
      <c r="E592" s="355"/>
      <c r="F592" s="355"/>
      <c r="G592" s="355"/>
      <c r="H592" s="355"/>
      <c r="I592" s="355"/>
      <c r="J592" s="355"/>
      <c r="K592" s="355"/>
      <c r="L592" s="355"/>
      <c r="M592" s="356"/>
      <c r="N592" s="356"/>
      <c r="O592" s="356"/>
      <c r="P592" s="356"/>
      <c r="Q592" s="463"/>
      <c r="R592" s="463"/>
      <c r="S592" s="361"/>
      <c r="T592" s="357"/>
      <c r="U592" s="466"/>
      <c r="V592" s="468"/>
    </row>
    <row r="593" spans="1:22" ht="24.75" thickBot="1">
      <c r="A593" s="461"/>
      <c r="B593" s="464"/>
      <c r="C593" s="362" t="s">
        <v>121</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4"/>
      <c r="R593" s="464"/>
      <c r="S593" s="364"/>
      <c r="T593" s="365"/>
      <c r="U593" s="467"/>
      <c r="V593" s="469"/>
    </row>
    <row r="594" spans="1:22">
      <c r="A594" s="470"/>
      <c r="B594" s="472" t="s">
        <v>211</v>
      </c>
      <c r="C594" s="349" t="s">
        <v>100</v>
      </c>
      <c r="D594" s="355"/>
      <c r="E594" s="355"/>
      <c r="F594" s="355"/>
      <c r="G594" s="355"/>
      <c r="H594" s="355"/>
      <c r="I594" s="355"/>
      <c r="J594" s="355"/>
      <c r="K594" s="355"/>
      <c r="L594" s="355"/>
      <c r="M594" s="351"/>
      <c r="N594" s="351"/>
      <c r="O594" s="351"/>
      <c r="P594" s="351"/>
      <c r="Q594" s="472" t="str">
        <f t="shared" ref="Q594" si="620">IF((L586=""),"",MAX(D587:L587))</f>
        <v/>
      </c>
      <c r="R594" s="472" t="str">
        <f t="shared" ref="R594" si="621">IF(L586="","",MIN(D587:L587))</f>
        <v/>
      </c>
      <c r="S594" s="352" t="str">
        <f t="shared" ref="S594" si="622">IF((L587=""),"",AVERAGE(D587:L587))</f>
        <v/>
      </c>
      <c r="T594" s="352" t="str">
        <f>IF((L586=""),"",((Q594-R594)/(Q594+R594))*100)</f>
        <v/>
      </c>
      <c r="U594" s="474" t="str">
        <f>IF(L586="","",(IF(T594&lt;7,IF(S594&gt;2000,IF(S594&lt;3000,"Pass","Fail"),"Fail"),"Fail")))</f>
        <v/>
      </c>
      <c r="V594" s="476"/>
    </row>
    <row r="595" spans="1:22">
      <c r="A595" s="471"/>
      <c r="B595" s="463"/>
      <c r="C595" s="354" t="s">
        <v>101</v>
      </c>
      <c r="D595" s="355"/>
      <c r="E595" s="355"/>
      <c r="F595" s="355"/>
      <c r="G595" s="355"/>
      <c r="H595" s="355"/>
      <c r="I595" s="355"/>
      <c r="J595" s="355"/>
      <c r="K595" s="355"/>
      <c r="L595" s="355"/>
      <c r="M595" s="356"/>
      <c r="N595" s="356"/>
      <c r="O595" s="356"/>
      <c r="P595" s="356"/>
      <c r="Q595" s="463"/>
      <c r="R595" s="463"/>
      <c r="S595" s="357"/>
      <c r="T595" s="357"/>
      <c r="U595" s="466"/>
      <c r="V595" s="477"/>
    </row>
    <row r="596" spans="1:22" ht="24.75" thickBot="1">
      <c r="A596" s="471"/>
      <c r="B596" s="473"/>
      <c r="C596" s="354" t="s">
        <v>121</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3"/>
      <c r="R596" s="473"/>
      <c r="S596" s="359"/>
      <c r="T596" s="359"/>
      <c r="U596" s="475"/>
      <c r="V596" s="477"/>
    </row>
    <row r="597" spans="1:22">
      <c r="A597" s="459"/>
      <c r="B597" s="462" t="s">
        <v>111</v>
      </c>
      <c r="C597" s="354" t="s">
        <v>100</v>
      </c>
      <c r="D597" s="350"/>
      <c r="E597" s="350"/>
      <c r="F597" s="350"/>
      <c r="G597" s="350"/>
      <c r="H597" s="350"/>
      <c r="I597" s="350"/>
      <c r="J597" s="350"/>
      <c r="K597" s="350"/>
      <c r="L597" s="350"/>
      <c r="M597" s="356"/>
      <c r="N597" s="356"/>
      <c r="O597" s="356"/>
      <c r="P597" s="356"/>
      <c r="Q597" s="462" t="str">
        <f t="shared" ref="Q597" si="624">IF((L589=""),"",MAX(D590:L590))</f>
        <v/>
      </c>
      <c r="R597" s="462" t="str">
        <f t="shared" ref="R597" si="625">IF(L589="","",MIN(D590:L590))</f>
        <v/>
      </c>
      <c r="S597" s="360" t="str">
        <f t="shared" ref="S597" si="626">IF((L590=""),"",AVERAGE(D590:L590))</f>
        <v/>
      </c>
      <c r="T597" s="346" t="str">
        <f>IF((L589=""),"",((Q597-R597)/(Q597+R597))*100)</f>
        <v/>
      </c>
      <c r="U597" s="465" t="str">
        <f>IF(L589="","",(IF(T597&lt;7,IF(S597&gt;2800,IF(S597&lt;4500,"Pass","Fail"),"Fail"),"Fail")))</f>
        <v/>
      </c>
      <c r="V597" s="468"/>
    </row>
    <row r="598" spans="1:22">
      <c r="A598" s="460"/>
      <c r="B598" s="463"/>
      <c r="C598" s="354" t="s">
        <v>101</v>
      </c>
      <c r="D598" s="355"/>
      <c r="E598" s="355"/>
      <c r="F598" s="355"/>
      <c r="G598" s="355"/>
      <c r="H598" s="355"/>
      <c r="I598" s="355"/>
      <c r="J598" s="355"/>
      <c r="K598" s="355"/>
      <c r="L598" s="355"/>
      <c r="M598" s="356"/>
      <c r="N598" s="356"/>
      <c r="O598" s="356"/>
      <c r="P598" s="356"/>
      <c r="Q598" s="463"/>
      <c r="R598" s="463"/>
      <c r="S598" s="361"/>
      <c r="T598" s="357"/>
      <c r="U598" s="466"/>
      <c r="V598" s="468"/>
    </row>
    <row r="599" spans="1:22" ht="24.75" thickBot="1">
      <c r="A599" s="461"/>
      <c r="B599" s="464"/>
      <c r="C599" s="362" t="s">
        <v>121</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4"/>
      <c r="R599" s="464"/>
      <c r="S599" s="364"/>
      <c r="T599" s="365"/>
      <c r="U599" s="467"/>
      <c r="V599" s="469"/>
    </row>
    <row r="600" spans="1:22">
      <c r="A600" s="470"/>
      <c r="B600" s="472" t="s">
        <v>211</v>
      </c>
      <c r="C600" s="349" t="s">
        <v>100</v>
      </c>
      <c r="D600" s="355"/>
      <c r="E600" s="355"/>
      <c r="F600" s="355"/>
      <c r="G600" s="355"/>
      <c r="H600" s="355"/>
      <c r="I600" s="355"/>
      <c r="J600" s="355"/>
      <c r="K600" s="355"/>
      <c r="L600" s="355"/>
      <c r="M600" s="351"/>
      <c r="N600" s="351"/>
      <c r="O600" s="351"/>
      <c r="P600" s="351"/>
      <c r="Q600" s="472" t="str">
        <f t="shared" ref="Q600" si="628">IF((L592=""),"",MAX(D593:L593))</f>
        <v/>
      </c>
      <c r="R600" s="472" t="str">
        <f t="shared" ref="R600" si="629">IF(L592="","",MIN(D593:L593))</f>
        <v/>
      </c>
      <c r="S600" s="352" t="str">
        <f t="shared" ref="S600" si="630">IF((L593=""),"",AVERAGE(D593:L593))</f>
        <v/>
      </c>
      <c r="T600" s="352" t="str">
        <f>IF((L592=""),"",((Q600-R600)/(Q600+R600))*100)</f>
        <v/>
      </c>
      <c r="U600" s="474" t="str">
        <f>IF(L592="","",(IF(T600&lt;7,IF(S600&gt;2000,IF(S600&lt;3000,"Pass","Fail"),"Fail"),"Fail")))</f>
        <v/>
      </c>
      <c r="V600" s="476"/>
    </row>
    <row r="601" spans="1:22">
      <c r="A601" s="471"/>
      <c r="B601" s="463"/>
      <c r="C601" s="354" t="s">
        <v>101</v>
      </c>
      <c r="D601" s="355"/>
      <c r="E601" s="355"/>
      <c r="F601" s="355"/>
      <c r="G601" s="355"/>
      <c r="H601" s="355"/>
      <c r="I601" s="355"/>
      <c r="J601" s="355"/>
      <c r="K601" s="355"/>
      <c r="L601" s="355"/>
      <c r="M601" s="356"/>
      <c r="N601" s="356"/>
      <c r="O601" s="356"/>
      <c r="P601" s="356"/>
      <c r="Q601" s="463"/>
      <c r="R601" s="463"/>
      <c r="S601" s="357"/>
      <c r="T601" s="357"/>
      <c r="U601" s="466"/>
      <c r="V601" s="477"/>
    </row>
    <row r="602" spans="1:22" ht="24.75" thickBot="1">
      <c r="A602" s="471"/>
      <c r="B602" s="473"/>
      <c r="C602" s="354" t="s">
        <v>121</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3"/>
      <c r="R602" s="473"/>
      <c r="S602" s="359"/>
      <c r="T602" s="359"/>
      <c r="U602" s="475"/>
      <c r="V602" s="477"/>
    </row>
    <row r="603" spans="1:22">
      <c r="A603" s="459"/>
      <c r="B603" s="462" t="s">
        <v>111</v>
      </c>
      <c r="C603" s="354" t="s">
        <v>100</v>
      </c>
      <c r="D603" s="350"/>
      <c r="E603" s="350"/>
      <c r="F603" s="350"/>
      <c r="G603" s="350"/>
      <c r="H603" s="350"/>
      <c r="I603" s="350"/>
      <c r="J603" s="350"/>
      <c r="K603" s="350"/>
      <c r="L603" s="350"/>
      <c r="M603" s="356"/>
      <c r="N603" s="356"/>
      <c r="O603" s="356"/>
      <c r="P603" s="356"/>
      <c r="Q603" s="462" t="str">
        <f t="shared" ref="Q603" si="633">IF((L595=""),"",MAX(D596:L596))</f>
        <v/>
      </c>
      <c r="R603" s="462" t="str">
        <f t="shared" ref="R603" si="634">IF(L595="","",MIN(D596:L596))</f>
        <v/>
      </c>
      <c r="S603" s="360" t="str">
        <f t="shared" ref="S603" si="635">IF((L596=""),"",AVERAGE(D596:L596))</f>
        <v/>
      </c>
      <c r="T603" s="346" t="str">
        <f>IF((L595=""),"",((Q603-R603)/(Q603+R603))*100)</f>
        <v/>
      </c>
      <c r="U603" s="465" t="str">
        <f>IF(L595="","",(IF(T603&lt;7,IF(S603&gt;2800,IF(S603&lt;4500,"Pass","Fail"),"Fail"),"Fail")))</f>
        <v/>
      </c>
      <c r="V603" s="468"/>
    </row>
    <row r="604" spans="1:22">
      <c r="A604" s="460"/>
      <c r="B604" s="463"/>
      <c r="C604" s="354" t="s">
        <v>101</v>
      </c>
      <c r="D604" s="355"/>
      <c r="E604" s="355"/>
      <c r="F604" s="355"/>
      <c r="G604" s="355"/>
      <c r="H604" s="355"/>
      <c r="I604" s="355"/>
      <c r="J604" s="355"/>
      <c r="K604" s="355"/>
      <c r="L604" s="355"/>
      <c r="M604" s="356"/>
      <c r="N604" s="356"/>
      <c r="O604" s="356"/>
      <c r="P604" s="356"/>
      <c r="Q604" s="463"/>
      <c r="R604" s="463"/>
      <c r="S604" s="361"/>
      <c r="T604" s="357"/>
      <c r="U604" s="466"/>
      <c r="V604" s="468"/>
    </row>
    <row r="605" spans="1:22" ht="24.75" thickBot="1">
      <c r="A605" s="461"/>
      <c r="B605" s="464"/>
      <c r="C605" s="362" t="s">
        <v>121</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4"/>
      <c r="R605" s="464"/>
      <c r="S605" s="364"/>
      <c r="T605" s="365"/>
      <c r="U605" s="467"/>
      <c r="V605" s="469"/>
    </row>
    <row r="606" spans="1:22">
      <c r="A606" s="470"/>
      <c r="B606" s="472" t="s">
        <v>211</v>
      </c>
      <c r="C606" s="349" t="s">
        <v>100</v>
      </c>
      <c r="D606" s="355"/>
      <c r="E606" s="355"/>
      <c r="F606" s="355"/>
      <c r="G606" s="355"/>
      <c r="H606" s="355"/>
      <c r="I606" s="355"/>
      <c r="J606" s="355"/>
      <c r="K606" s="355"/>
      <c r="L606" s="355"/>
      <c r="M606" s="351"/>
      <c r="N606" s="351"/>
      <c r="O606" s="351"/>
      <c r="P606" s="351"/>
      <c r="Q606" s="472" t="str">
        <f t="shared" ref="Q606" si="637">IF((L598=""),"",MAX(D599:L599))</f>
        <v/>
      </c>
      <c r="R606" s="472" t="str">
        <f t="shared" ref="R606" si="638">IF(L598="","",MIN(D599:L599))</f>
        <v/>
      </c>
      <c r="S606" s="352" t="str">
        <f t="shared" ref="S606" si="639">IF((L599=""),"",AVERAGE(D599:L599))</f>
        <v/>
      </c>
      <c r="T606" s="352" t="str">
        <f>IF((L598=""),"",((Q606-R606)/(Q606+R606))*100)</f>
        <v/>
      </c>
      <c r="U606" s="474" t="str">
        <f>IF(L598="","",(IF(T606&lt;7,IF(S606&gt;2000,IF(S606&lt;3000,"Pass","Fail"),"Fail"),"Fail")))</f>
        <v/>
      </c>
      <c r="V606" s="476"/>
    </row>
    <row r="607" spans="1:22">
      <c r="A607" s="471"/>
      <c r="B607" s="463"/>
      <c r="C607" s="354" t="s">
        <v>101</v>
      </c>
      <c r="D607" s="355"/>
      <c r="E607" s="355"/>
      <c r="F607" s="355"/>
      <c r="G607" s="355"/>
      <c r="H607" s="355"/>
      <c r="I607" s="355"/>
      <c r="J607" s="355"/>
      <c r="K607" s="355"/>
      <c r="L607" s="355"/>
      <c r="M607" s="356"/>
      <c r="N607" s="356"/>
      <c r="O607" s="356"/>
      <c r="P607" s="356"/>
      <c r="Q607" s="463"/>
      <c r="R607" s="463"/>
      <c r="S607" s="357"/>
      <c r="T607" s="357"/>
      <c r="U607" s="466"/>
      <c r="V607" s="477"/>
    </row>
    <row r="608" spans="1:22" ht="24.75" thickBot="1">
      <c r="A608" s="471"/>
      <c r="B608" s="473"/>
      <c r="C608" s="354" t="s">
        <v>121</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3"/>
      <c r="R608" s="473"/>
      <c r="S608" s="359"/>
      <c r="T608" s="359"/>
      <c r="U608" s="475"/>
      <c r="V608" s="477"/>
    </row>
    <row r="609" spans="1:22">
      <c r="A609" s="459"/>
      <c r="B609" s="462" t="s">
        <v>111</v>
      </c>
      <c r="C609" s="354" t="s">
        <v>100</v>
      </c>
      <c r="D609" s="350"/>
      <c r="E609" s="350"/>
      <c r="F609" s="350"/>
      <c r="G609" s="350"/>
      <c r="H609" s="350"/>
      <c r="I609" s="350"/>
      <c r="J609" s="350"/>
      <c r="K609" s="350"/>
      <c r="L609" s="350"/>
      <c r="M609" s="356"/>
      <c r="N609" s="356"/>
      <c r="O609" s="356"/>
      <c r="P609" s="356"/>
      <c r="Q609" s="462" t="str">
        <f t="shared" ref="Q609" si="641">IF((L601=""),"",MAX(D602:L602))</f>
        <v/>
      </c>
      <c r="R609" s="462" t="str">
        <f t="shared" ref="R609" si="642">IF(L601="","",MIN(D602:L602))</f>
        <v/>
      </c>
      <c r="S609" s="360" t="str">
        <f t="shared" ref="S609" si="643">IF((L602=""),"",AVERAGE(D602:L602))</f>
        <v/>
      </c>
      <c r="T609" s="346" t="str">
        <f>IF((L601=""),"",((Q609-R609)/(Q609+R609))*100)</f>
        <v/>
      </c>
      <c r="U609" s="465" t="str">
        <f>IF(L601="","",(IF(T609&lt;7,IF(S609&gt;2800,IF(S609&lt;4500,"Pass","Fail"),"Fail"),"Fail")))</f>
        <v/>
      </c>
      <c r="V609" s="468"/>
    </row>
    <row r="610" spans="1:22">
      <c r="A610" s="460"/>
      <c r="B610" s="463"/>
      <c r="C610" s="354" t="s">
        <v>101</v>
      </c>
      <c r="D610" s="355"/>
      <c r="E610" s="355"/>
      <c r="F610" s="355"/>
      <c r="G610" s="355"/>
      <c r="H610" s="355"/>
      <c r="I610" s="355"/>
      <c r="J610" s="355"/>
      <c r="K610" s="355"/>
      <c r="L610" s="355"/>
      <c r="M610" s="356"/>
      <c r="N610" s="356"/>
      <c r="O610" s="356"/>
      <c r="P610" s="356"/>
      <c r="Q610" s="463"/>
      <c r="R610" s="463"/>
      <c r="S610" s="361"/>
      <c r="T610" s="357"/>
      <c r="U610" s="466"/>
      <c r="V610" s="468"/>
    </row>
    <row r="611" spans="1:22" ht="24.75" thickBot="1">
      <c r="A611" s="461"/>
      <c r="B611" s="464"/>
      <c r="C611" s="362" t="s">
        <v>121</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4"/>
      <c r="R611" s="464"/>
      <c r="S611" s="364"/>
      <c r="T611" s="365"/>
      <c r="U611" s="467"/>
      <c r="V611" s="469"/>
    </row>
    <row r="612" spans="1:22">
      <c r="A612" s="470"/>
      <c r="B612" s="472" t="s">
        <v>211</v>
      </c>
      <c r="C612" s="349" t="s">
        <v>100</v>
      </c>
      <c r="D612" s="355"/>
      <c r="E612" s="355"/>
      <c r="F612" s="355"/>
      <c r="G612" s="355"/>
      <c r="H612" s="355"/>
      <c r="I612" s="355"/>
      <c r="J612" s="355"/>
      <c r="K612" s="355"/>
      <c r="L612" s="355"/>
      <c r="M612" s="351"/>
      <c r="N612" s="351"/>
      <c r="O612" s="351"/>
      <c r="P612" s="351"/>
      <c r="Q612" s="472" t="str">
        <f t="shared" ref="Q612" si="645">IF((L604=""),"",MAX(D605:L605))</f>
        <v/>
      </c>
      <c r="R612" s="472" t="str">
        <f t="shared" ref="R612" si="646">IF(L604="","",MIN(D605:L605))</f>
        <v/>
      </c>
      <c r="S612" s="352" t="str">
        <f t="shared" ref="S612" si="647">IF((L605=""),"",AVERAGE(D605:L605))</f>
        <v/>
      </c>
      <c r="T612" s="352" t="str">
        <f>IF((L604=""),"",((Q612-R612)/(Q612+R612))*100)</f>
        <v/>
      </c>
      <c r="U612" s="474" t="str">
        <f>IF(L604="","",(IF(T612&lt;7,IF(S612&gt;2000,IF(S612&lt;3000,"Pass","Fail"),"Fail"),"Fail")))</f>
        <v/>
      </c>
      <c r="V612" s="476"/>
    </row>
    <row r="613" spans="1:22">
      <c r="A613" s="471"/>
      <c r="B613" s="463"/>
      <c r="C613" s="354" t="s">
        <v>101</v>
      </c>
      <c r="D613" s="355"/>
      <c r="E613" s="355"/>
      <c r="F613" s="355"/>
      <c r="G613" s="355"/>
      <c r="H613" s="355"/>
      <c r="I613" s="355"/>
      <c r="J613" s="355"/>
      <c r="K613" s="355"/>
      <c r="L613" s="355"/>
      <c r="M613" s="356"/>
      <c r="N613" s="356"/>
      <c r="O613" s="356"/>
      <c r="P613" s="356"/>
      <c r="Q613" s="463"/>
      <c r="R613" s="463"/>
      <c r="S613" s="357"/>
      <c r="T613" s="357"/>
      <c r="U613" s="466"/>
      <c r="V613" s="477"/>
    </row>
    <row r="614" spans="1:22" ht="24.75" thickBot="1">
      <c r="A614" s="471"/>
      <c r="B614" s="473"/>
      <c r="C614" s="354" t="s">
        <v>121</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3"/>
      <c r="R614" s="473"/>
      <c r="S614" s="359"/>
      <c r="T614" s="359"/>
      <c r="U614" s="475"/>
      <c r="V614" s="477"/>
    </row>
    <row r="615" spans="1:22">
      <c r="A615" s="459"/>
      <c r="B615" s="462" t="s">
        <v>111</v>
      </c>
      <c r="C615" s="354" t="s">
        <v>100</v>
      </c>
      <c r="D615" s="350"/>
      <c r="E615" s="350"/>
      <c r="F615" s="350"/>
      <c r="G615" s="350"/>
      <c r="H615" s="350"/>
      <c r="I615" s="350"/>
      <c r="J615" s="350"/>
      <c r="K615" s="350"/>
      <c r="L615" s="350"/>
      <c r="M615" s="356"/>
      <c r="N615" s="356"/>
      <c r="O615" s="356"/>
      <c r="P615" s="356"/>
      <c r="Q615" s="462" t="str">
        <f t="shared" ref="Q615" si="649">IF((L607=""),"",MAX(D608:L608))</f>
        <v/>
      </c>
      <c r="R615" s="462" t="str">
        <f t="shared" ref="R615" si="650">IF(L607="","",MIN(D608:L608))</f>
        <v/>
      </c>
      <c r="S615" s="360" t="str">
        <f t="shared" ref="S615" si="651">IF((L608=""),"",AVERAGE(D608:L608))</f>
        <v/>
      </c>
      <c r="T615" s="346" t="str">
        <f>IF((L607=""),"",((Q615-R615)/(Q615+R615))*100)</f>
        <v/>
      </c>
      <c r="U615" s="465" t="str">
        <f>IF(L607="","",(IF(T615&lt;7,IF(S615&gt;2800,IF(S615&lt;4500,"Pass","Fail"),"Fail"),"Fail")))</f>
        <v/>
      </c>
      <c r="V615" s="468"/>
    </row>
    <row r="616" spans="1:22">
      <c r="A616" s="460"/>
      <c r="B616" s="463"/>
      <c r="C616" s="354" t="s">
        <v>101</v>
      </c>
      <c r="D616" s="355"/>
      <c r="E616" s="355"/>
      <c r="F616" s="355"/>
      <c r="G616" s="355"/>
      <c r="H616" s="355"/>
      <c r="I616" s="355"/>
      <c r="J616" s="355"/>
      <c r="K616" s="355"/>
      <c r="L616" s="355"/>
      <c r="M616" s="356"/>
      <c r="N616" s="356"/>
      <c r="O616" s="356"/>
      <c r="P616" s="356"/>
      <c r="Q616" s="463"/>
      <c r="R616" s="463"/>
      <c r="S616" s="361"/>
      <c r="T616" s="357"/>
      <c r="U616" s="466"/>
      <c r="V616" s="468"/>
    </row>
    <row r="617" spans="1:22" ht="24.75" thickBot="1">
      <c r="A617" s="461"/>
      <c r="B617" s="464"/>
      <c r="C617" s="362" t="s">
        <v>121</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4"/>
      <c r="R617" s="464"/>
      <c r="S617" s="364"/>
      <c r="T617" s="365"/>
      <c r="U617" s="467"/>
      <c r="V617" s="469"/>
    </row>
    <row r="618" spans="1:22">
      <c r="A618" s="470"/>
      <c r="B618" s="472" t="s">
        <v>211</v>
      </c>
      <c r="C618" s="349" t="s">
        <v>100</v>
      </c>
      <c r="D618" s="355"/>
      <c r="E618" s="355"/>
      <c r="F618" s="355"/>
      <c r="G618" s="355"/>
      <c r="H618" s="355"/>
      <c r="I618" s="355"/>
      <c r="J618" s="355"/>
      <c r="K618" s="355"/>
      <c r="L618" s="355"/>
      <c r="M618" s="351"/>
      <c r="N618" s="351"/>
      <c r="O618" s="351"/>
      <c r="P618" s="351"/>
      <c r="Q618" s="472" t="str">
        <f t="shared" ref="Q618" si="653">IF((L610=""),"",MAX(D611:L611))</f>
        <v/>
      </c>
      <c r="R618" s="472" t="str">
        <f t="shared" ref="R618" si="654">IF(L610="","",MIN(D611:L611))</f>
        <v/>
      </c>
      <c r="S618" s="352" t="str">
        <f t="shared" ref="S618" si="655">IF((L611=""),"",AVERAGE(D611:L611))</f>
        <v/>
      </c>
      <c r="T618" s="352" t="str">
        <f>IF((L610=""),"",((Q618-R618)/(Q618+R618))*100)</f>
        <v/>
      </c>
      <c r="U618" s="474" t="str">
        <f>IF(L610="","",(IF(T618&lt;7,IF(S618&gt;2000,IF(S618&lt;3000,"Pass","Fail"),"Fail"),"Fail")))</f>
        <v/>
      </c>
      <c r="V618" s="476"/>
    </row>
    <row r="619" spans="1:22">
      <c r="A619" s="471"/>
      <c r="B619" s="463"/>
      <c r="C619" s="354" t="s">
        <v>101</v>
      </c>
      <c r="D619" s="355"/>
      <c r="E619" s="355"/>
      <c r="F619" s="355"/>
      <c r="G619" s="355"/>
      <c r="H619" s="355"/>
      <c r="I619" s="355"/>
      <c r="J619" s="355"/>
      <c r="K619" s="355"/>
      <c r="L619" s="355"/>
      <c r="M619" s="356"/>
      <c r="N619" s="356"/>
      <c r="O619" s="356"/>
      <c r="P619" s="356"/>
      <c r="Q619" s="463"/>
      <c r="R619" s="463"/>
      <c r="S619" s="357"/>
      <c r="T619" s="357"/>
      <c r="U619" s="466"/>
      <c r="V619" s="477"/>
    </row>
    <row r="620" spans="1:22" ht="24.75" thickBot="1">
      <c r="A620" s="471"/>
      <c r="B620" s="473"/>
      <c r="C620" s="354" t="s">
        <v>121</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3"/>
      <c r="R620" s="473"/>
      <c r="S620" s="359"/>
      <c r="T620" s="359"/>
      <c r="U620" s="475"/>
      <c r="V620" s="477"/>
    </row>
    <row r="621" spans="1:22">
      <c r="A621" s="459"/>
      <c r="B621" s="462" t="s">
        <v>111</v>
      </c>
      <c r="C621" s="354" t="s">
        <v>100</v>
      </c>
      <c r="D621" s="350"/>
      <c r="E621" s="350"/>
      <c r="F621" s="350"/>
      <c r="G621" s="350"/>
      <c r="H621" s="350"/>
      <c r="I621" s="350"/>
      <c r="J621" s="350"/>
      <c r="K621" s="350"/>
      <c r="L621" s="350"/>
      <c r="M621" s="356"/>
      <c r="N621" s="356"/>
      <c r="O621" s="356"/>
      <c r="P621" s="356"/>
      <c r="Q621" s="462" t="str">
        <f t="shared" ref="Q621" si="657">IF((L613=""),"",MAX(D614:L614))</f>
        <v/>
      </c>
      <c r="R621" s="462" t="str">
        <f t="shared" ref="R621" si="658">IF(L613="","",MIN(D614:L614))</f>
        <v/>
      </c>
      <c r="S621" s="360" t="str">
        <f t="shared" ref="S621" si="659">IF((L614=""),"",AVERAGE(D614:L614))</f>
        <v/>
      </c>
      <c r="T621" s="346" t="str">
        <f>IF((L613=""),"",((Q621-R621)/(Q621+R621))*100)</f>
        <v/>
      </c>
      <c r="U621" s="465" t="str">
        <f>IF(L613="","",(IF(T621&lt;7,IF(S621&gt;2800,IF(S621&lt;4500,"Pass","Fail"),"Fail"),"Fail")))</f>
        <v/>
      </c>
      <c r="V621" s="468"/>
    </row>
    <row r="622" spans="1:22">
      <c r="A622" s="460"/>
      <c r="B622" s="463"/>
      <c r="C622" s="354" t="s">
        <v>101</v>
      </c>
      <c r="D622" s="355"/>
      <c r="E622" s="355"/>
      <c r="F622" s="355"/>
      <c r="G622" s="355"/>
      <c r="H622" s="355"/>
      <c r="I622" s="355"/>
      <c r="J622" s="355"/>
      <c r="K622" s="355"/>
      <c r="L622" s="355"/>
      <c r="M622" s="356"/>
      <c r="N622" s="356"/>
      <c r="O622" s="356"/>
      <c r="P622" s="356"/>
      <c r="Q622" s="463"/>
      <c r="R622" s="463"/>
      <c r="S622" s="361"/>
      <c r="T622" s="357"/>
      <c r="U622" s="466"/>
      <c r="V622" s="468"/>
    </row>
    <row r="623" spans="1:22" ht="24.75" thickBot="1">
      <c r="A623" s="461"/>
      <c r="B623" s="464"/>
      <c r="C623" s="362" t="s">
        <v>121</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4"/>
      <c r="R623" s="464"/>
      <c r="S623" s="364"/>
      <c r="T623" s="365"/>
      <c r="U623" s="467"/>
      <c r="V623" s="469"/>
    </row>
    <row r="624" spans="1:22">
      <c r="A624" s="470"/>
      <c r="B624" s="472" t="s">
        <v>211</v>
      </c>
      <c r="C624" s="349" t="s">
        <v>100</v>
      </c>
      <c r="D624" s="355"/>
      <c r="E624" s="355"/>
      <c r="F624" s="355"/>
      <c r="G624" s="355"/>
      <c r="H624" s="355"/>
      <c r="I624" s="355"/>
      <c r="J624" s="355"/>
      <c r="K624" s="355"/>
      <c r="L624" s="355"/>
      <c r="M624" s="351"/>
      <c r="N624" s="351"/>
      <c r="O624" s="351"/>
      <c r="P624" s="351"/>
      <c r="Q624" s="472" t="str">
        <f t="shared" ref="Q624" si="661">IF((L616=""),"",MAX(D617:L617))</f>
        <v/>
      </c>
      <c r="R624" s="472" t="str">
        <f t="shared" ref="R624" si="662">IF(L616="","",MIN(D617:L617))</f>
        <v/>
      </c>
      <c r="S624" s="352" t="str">
        <f t="shared" ref="S624" si="663">IF((L617=""),"",AVERAGE(D617:L617))</f>
        <v/>
      </c>
      <c r="T624" s="352" t="str">
        <f>IF((L616=""),"",((Q624-R624)/(Q624+R624))*100)</f>
        <v/>
      </c>
      <c r="U624" s="474" t="str">
        <f>IF(L616="","",(IF(T624&lt;7,IF(S624&gt;2000,IF(S624&lt;3000,"Pass","Fail"),"Fail"),"Fail")))</f>
        <v/>
      </c>
      <c r="V624" s="476"/>
    </row>
    <row r="625" spans="1:22">
      <c r="A625" s="471"/>
      <c r="B625" s="463"/>
      <c r="C625" s="354" t="s">
        <v>101</v>
      </c>
      <c r="D625" s="355"/>
      <c r="E625" s="355"/>
      <c r="F625" s="355"/>
      <c r="G625" s="355"/>
      <c r="H625" s="355"/>
      <c r="I625" s="355"/>
      <c r="J625" s="355"/>
      <c r="K625" s="355"/>
      <c r="L625" s="355"/>
      <c r="M625" s="356"/>
      <c r="N625" s="356"/>
      <c r="O625" s="356"/>
      <c r="P625" s="356"/>
      <c r="Q625" s="463"/>
      <c r="R625" s="463"/>
      <c r="S625" s="357"/>
      <c r="T625" s="357"/>
      <c r="U625" s="466"/>
      <c r="V625" s="477"/>
    </row>
    <row r="626" spans="1:22" ht="24.75" thickBot="1">
      <c r="A626" s="471"/>
      <c r="B626" s="473"/>
      <c r="C626" s="354" t="s">
        <v>121</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3"/>
      <c r="R626" s="473"/>
      <c r="S626" s="359"/>
      <c r="T626" s="359"/>
      <c r="U626" s="475"/>
      <c r="V626" s="477"/>
    </row>
    <row r="627" spans="1:22">
      <c r="A627" s="459"/>
      <c r="B627" s="462" t="s">
        <v>111</v>
      </c>
      <c r="C627" s="354" t="s">
        <v>100</v>
      </c>
      <c r="D627" s="350"/>
      <c r="E627" s="350"/>
      <c r="F627" s="350"/>
      <c r="G627" s="350"/>
      <c r="H627" s="350"/>
      <c r="I627" s="350"/>
      <c r="J627" s="350"/>
      <c r="K627" s="350"/>
      <c r="L627" s="350"/>
      <c r="M627" s="356"/>
      <c r="N627" s="356"/>
      <c r="O627" s="356"/>
      <c r="P627" s="356"/>
      <c r="Q627" s="462" t="str">
        <f t="shared" ref="Q627" si="665">IF((L619=""),"",MAX(D620:L620))</f>
        <v/>
      </c>
      <c r="R627" s="462" t="str">
        <f t="shared" ref="R627" si="666">IF(L619="","",MIN(D620:L620))</f>
        <v/>
      </c>
      <c r="S627" s="360" t="str">
        <f t="shared" ref="S627" si="667">IF((L620=""),"",AVERAGE(D620:L620))</f>
        <v/>
      </c>
      <c r="T627" s="346" t="str">
        <f>IF((L619=""),"",((Q627-R627)/(Q627+R627))*100)</f>
        <v/>
      </c>
      <c r="U627" s="465" t="str">
        <f>IF(L619="","",(IF(T627&lt;7,IF(S627&gt;2800,IF(S627&lt;4500,"Pass","Fail"),"Fail"),"Fail")))</f>
        <v/>
      </c>
      <c r="V627" s="468"/>
    </row>
    <row r="628" spans="1:22">
      <c r="A628" s="460"/>
      <c r="B628" s="463"/>
      <c r="C628" s="354" t="s">
        <v>101</v>
      </c>
      <c r="D628" s="355"/>
      <c r="E628" s="355"/>
      <c r="F628" s="355"/>
      <c r="G628" s="355"/>
      <c r="H628" s="355"/>
      <c r="I628" s="355"/>
      <c r="J628" s="355"/>
      <c r="K628" s="355"/>
      <c r="L628" s="355"/>
      <c r="M628" s="356"/>
      <c r="N628" s="356"/>
      <c r="O628" s="356"/>
      <c r="P628" s="356"/>
      <c r="Q628" s="463"/>
      <c r="R628" s="463"/>
      <c r="S628" s="361"/>
      <c r="T628" s="357"/>
      <c r="U628" s="466"/>
      <c r="V628" s="468"/>
    </row>
    <row r="629" spans="1:22" ht="24.75" thickBot="1">
      <c r="A629" s="461"/>
      <c r="B629" s="464"/>
      <c r="C629" s="362" t="s">
        <v>121</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4"/>
      <c r="R629" s="464"/>
      <c r="S629" s="364"/>
      <c r="T629" s="365"/>
      <c r="U629" s="467"/>
      <c r="V629" s="469"/>
    </row>
    <row r="630" spans="1:22">
      <c r="A630" s="470"/>
      <c r="B630" s="472" t="s">
        <v>211</v>
      </c>
      <c r="C630" s="349" t="s">
        <v>100</v>
      </c>
      <c r="D630" s="355"/>
      <c r="E630" s="355"/>
      <c r="F630" s="355"/>
      <c r="G630" s="355"/>
      <c r="H630" s="355"/>
      <c r="I630" s="355"/>
      <c r="J630" s="355"/>
      <c r="K630" s="355"/>
      <c r="L630" s="355"/>
      <c r="M630" s="351"/>
      <c r="N630" s="351"/>
      <c r="O630" s="351"/>
      <c r="P630" s="351"/>
      <c r="Q630" s="472" t="str">
        <f t="shared" ref="Q630" si="669">IF((L622=""),"",MAX(D623:L623))</f>
        <v/>
      </c>
      <c r="R630" s="472" t="str">
        <f t="shared" ref="R630" si="670">IF(L622="","",MIN(D623:L623))</f>
        <v/>
      </c>
      <c r="S630" s="352" t="str">
        <f t="shared" ref="S630" si="671">IF((L623=""),"",AVERAGE(D623:L623))</f>
        <v/>
      </c>
      <c r="T630" s="352" t="str">
        <f>IF((L622=""),"",((Q630-R630)/(Q630+R630))*100)</f>
        <v/>
      </c>
      <c r="U630" s="474" t="str">
        <f>IF(L622="","",(IF(T630&lt;7,IF(S630&gt;2000,IF(S630&lt;3000,"Pass","Fail"),"Fail"),"Fail")))</f>
        <v/>
      </c>
      <c r="V630" s="476"/>
    </row>
    <row r="631" spans="1:22">
      <c r="A631" s="471"/>
      <c r="B631" s="463"/>
      <c r="C631" s="354" t="s">
        <v>101</v>
      </c>
      <c r="D631" s="355"/>
      <c r="E631" s="355"/>
      <c r="F631" s="355"/>
      <c r="G631" s="355"/>
      <c r="H631" s="355"/>
      <c r="I631" s="355"/>
      <c r="J631" s="355"/>
      <c r="K631" s="355"/>
      <c r="L631" s="355"/>
      <c r="M631" s="356"/>
      <c r="N631" s="356"/>
      <c r="O631" s="356"/>
      <c r="P631" s="356"/>
      <c r="Q631" s="463"/>
      <c r="R631" s="463"/>
      <c r="S631" s="357"/>
      <c r="T631" s="357"/>
      <c r="U631" s="466"/>
      <c r="V631" s="477"/>
    </row>
    <row r="632" spans="1:22" ht="24.75" thickBot="1">
      <c r="A632" s="471"/>
      <c r="B632" s="473"/>
      <c r="C632" s="354" t="s">
        <v>121</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3"/>
      <c r="R632" s="473"/>
      <c r="S632" s="359"/>
      <c r="T632" s="359"/>
      <c r="U632" s="475"/>
      <c r="V632" s="477"/>
    </row>
    <row r="633" spans="1:22">
      <c r="A633" s="459"/>
      <c r="B633" s="462" t="s">
        <v>111</v>
      </c>
      <c r="C633" s="354" t="s">
        <v>100</v>
      </c>
      <c r="D633" s="350"/>
      <c r="E633" s="350"/>
      <c r="F633" s="350"/>
      <c r="G633" s="350"/>
      <c r="H633" s="350"/>
      <c r="I633" s="350"/>
      <c r="J633" s="350"/>
      <c r="K633" s="350"/>
      <c r="L633" s="350"/>
      <c r="M633" s="356"/>
      <c r="N633" s="356"/>
      <c r="O633" s="356"/>
      <c r="P633" s="356"/>
      <c r="Q633" s="462" t="str">
        <f t="shared" ref="Q633" si="673">IF((L625=""),"",MAX(D626:L626))</f>
        <v/>
      </c>
      <c r="R633" s="462" t="str">
        <f t="shared" ref="R633" si="674">IF(L625="","",MIN(D626:L626))</f>
        <v/>
      </c>
      <c r="S633" s="360" t="str">
        <f t="shared" ref="S633" si="675">IF((L626=""),"",AVERAGE(D626:L626))</f>
        <v/>
      </c>
      <c r="T633" s="346" t="str">
        <f>IF((L625=""),"",((Q633-R633)/(Q633+R633))*100)</f>
        <v/>
      </c>
      <c r="U633" s="465" t="str">
        <f>IF(L625="","",(IF(T633&lt;7,IF(S633&gt;2800,IF(S633&lt;4500,"Pass","Fail"),"Fail"),"Fail")))</f>
        <v/>
      </c>
      <c r="V633" s="468"/>
    </row>
    <row r="634" spans="1:22">
      <c r="A634" s="460"/>
      <c r="B634" s="463"/>
      <c r="C634" s="354" t="s">
        <v>101</v>
      </c>
      <c r="D634" s="355"/>
      <c r="E634" s="355"/>
      <c r="F634" s="355"/>
      <c r="G634" s="355"/>
      <c r="H634" s="355"/>
      <c r="I634" s="355"/>
      <c r="J634" s="355"/>
      <c r="K634" s="355"/>
      <c r="L634" s="355"/>
      <c r="M634" s="356"/>
      <c r="N634" s="356"/>
      <c r="O634" s="356"/>
      <c r="P634" s="356"/>
      <c r="Q634" s="463"/>
      <c r="R634" s="463"/>
      <c r="S634" s="361"/>
      <c r="T634" s="357"/>
      <c r="U634" s="466"/>
      <c r="V634" s="468"/>
    </row>
    <row r="635" spans="1:22" ht="24.75" thickBot="1">
      <c r="A635" s="461"/>
      <c r="B635" s="464"/>
      <c r="C635" s="362" t="s">
        <v>121</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4"/>
      <c r="R635" s="464"/>
      <c r="S635" s="364"/>
      <c r="T635" s="365"/>
      <c r="U635" s="467"/>
      <c r="V635" s="469"/>
    </row>
    <row r="636" spans="1:22">
      <c r="A636" s="470"/>
      <c r="B636" s="472" t="s">
        <v>211</v>
      </c>
      <c r="C636" s="349" t="s">
        <v>100</v>
      </c>
      <c r="D636" s="355"/>
      <c r="E636" s="355"/>
      <c r="F636" s="355"/>
      <c r="G636" s="355"/>
      <c r="H636" s="355"/>
      <c r="I636" s="355"/>
      <c r="J636" s="355"/>
      <c r="K636" s="355"/>
      <c r="L636" s="355"/>
      <c r="M636" s="351"/>
      <c r="N636" s="351"/>
      <c r="O636" s="351"/>
      <c r="P636" s="351"/>
      <c r="Q636" s="472" t="str">
        <f t="shared" ref="Q636" si="677">IF((L628=""),"",MAX(D629:L629))</f>
        <v/>
      </c>
      <c r="R636" s="472" t="str">
        <f t="shared" ref="R636" si="678">IF(L628="","",MIN(D629:L629))</f>
        <v/>
      </c>
      <c r="S636" s="352" t="str">
        <f t="shared" ref="S636" si="679">IF((L629=""),"",AVERAGE(D629:L629))</f>
        <v/>
      </c>
      <c r="T636" s="352" t="str">
        <f>IF((L628=""),"",((Q636-R636)/(Q636+R636))*100)</f>
        <v/>
      </c>
      <c r="U636" s="474" t="str">
        <f>IF(L628="","",(IF(T636&lt;7,IF(S636&gt;2000,IF(S636&lt;3000,"Pass","Fail"),"Fail"),"Fail")))</f>
        <v/>
      </c>
      <c r="V636" s="476"/>
    </row>
    <row r="637" spans="1:22">
      <c r="A637" s="471"/>
      <c r="B637" s="463"/>
      <c r="C637" s="354" t="s">
        <v>101</v>
      </c>
      <c r="D637" s="355"/>
      <c r="E637" s="355"/>
      <c r="F637" s="355"/>
      <c r="G637" s="355"/>
      <c r="H637" s="355"/>
      <c r="I637" s="355"/>
      <c r="J637" s="355"/>
      <c r="K637" s="355"/>
      <c r="L637" s="355"/>
      <c r="M637" s="356"/>
      <c r="N637" s="356"/>
      <c r="O637" s="356"/>
      <c r="P637" s="356"/>
      <c r="Q637" s="463"/>
      <c r="R637" s="463"/>
      <c r="S637" s="357"/>
      <c r="T637" s="357"/>
      <c r="U637" s="466"/>
      <c r="V637" s="477"/>
    </row>
    <row r="638" spans="1:22" ht="24.75" thickBot="1">
      <c r="A638" s="471"/>
      <c r="B638" s="473"/>
      <c r="C638" s="354" t="s">
        <v>121</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3"/>
      <c r="R638" s="473"/>
      <c r="S638" s="359"/>
      <c r="T638" s="359"/>
      <c r="U638" s="475"/>
      <c r="V638" s="477"/>
    </row>
    <row r="639" spans="1:22">
      <c r="A639" s="459"/>
      <c r="B639" s="462" t="s">
        <v>111</v>
      </c>
      <c r="C639" s="354" t="s">
        <v>100</v>
      </c>
      <c r="D639" s="350"/>
      <c r="E639" s="350"/>
      <c r="F639" s="350"/>
      <c r="G639" s="350"/>
      <c r="H639" s="350"/>
      <c r="I639" s="350"/>
      <c r="J639" s="350"/>
      <c r="K639" s="350"/>
      <c r="L639" s="350"/>
      <c r="M639" s="356"/>
      <c r="N639" s="356"/>
      <c r="O639" s="356"/>
      <c r="P639" s="356"/>
      <c r="Q639" s="462" t="str">
        <f t="shared" ref="Q639" si="681">IF((L631=""),"",MAX(D632:L632))</f>
        <v/>
      </c>
      <c r="R639" s="462" t="str">
        <f t="shared" ref="R639" si="682">IF(L631="","",MIN(D632:L632))</f>
        <v/>
      </c>
      <c r="S639" s="360" t="str">
        <f t="shared" ref="S639" si="683">IF((L632=""),"",AVERAGE(D632:L632))</f>
        <v/>
      </c>
      <c r="T639" s="346" t="str">
        <f>IF((L631=""),"",((Q639-R639)/(Q639+R639))*100)</f>
        <v/>
      </c>
      <c r="U639" s="465" t="str">
        <f>IF(L631="","",(IF(T639&lt;7,IF(S639&gt;2800,IF(S639&lt;4500,"Pass","Fail"),"Fail"),"Fail")))</f>
        <v/>
      </c>
      <c r="V639" s="468"/>
    </row>
    <row r="640" spans="1:22">
      <c r="A640" s="460"/>
      <c r="B640" s="463"/>
      <c r="C640" s="354" t="s">
        <v>101</v>
      </c>
      <c r="D640" s="355"/>
      <c r="E640" s="355"/>
      <c r="F640" s="355"/>
      <c r="G640" s="355"/>
      <c r="H640" s="355"/>
      <c r="I640" s="355"/>
      <c r="J640" s="355"/>
      <c r="K640" s="355"/>
      <c r="L640" s="355"/>
      <c r="M640" s="356"/>
      <c r="N640" s="356"/>
      <c r="O640" s="356"/>
      <c r="P640" s="356"/>
      <c r="Q640" s="463"/>
      <c r="R640" s="463"/>
      <c r="S640" s="361"/>
      <c r="T640" s="357"/>
      <c r="U640" s="466"/>
      <c r="V640" s="468"/>
    </row>
    <row r="641" spans="1:22" ht="24.75" thickBot="1">
      <c r="A641" s="461"/>
      <c r="B641" s="464"/>
      <c r="C641" s="362" t="s">
        <v>121</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4"/>
      <c r="R641" s="464"/>
      <c r="S641" s="364"/>
      <c r="T641" s="365"/>
      <c r="U641" s="467"/>
      <c r="V641" s="469"/>
    </row>
    <row r="642" spans="1:22">
      <c r="A642" s="470"/>
      <c r="B642" s="472" t="s">
        <v>211</v>
      </c>
      <c r="C642" s="349" t="s">
        <v>100</v>
      </c>
      <c r="D642" s="355"/>
      <c r="E642" s="355"/>
      <c r="F642" s="355"/>
      <c r="G642" s="355"/>
      <c r="H642" s="355"/>
      <c r="I642" s="355"/>
      <c r="J642" s="355"/>
      <c r="K642" s="355"/>
      <c r="L642" s="355"/>
      <c r="M642" s="351"/>
      <c r="N642" s="351"/>
      <c r="O642" s="351"/>
      <c r="P642" s="351"/>
      <c r="Q642" s="472" t="str">
        <f t="shared" ref="Q642" si="685">IF((L634=""),"",MAX(D635:L635))</f>
        <v/>
      </c>
      <c r="R642" s="472" t="str">
        <f t="shared" ref="R642" si="686">IF(L634="","",MIN(D635:L635))</f>
        <v/>
      </c>
      <c r="S642" s="352" t="str">
        <f t="shared" ref="S642" si="687">IF((L635=""),"",AVERAGE(D635:L635))</f>
        <v/>
      </c>
      <c r="T642" s="352" t="str">
        <f>IF((L634=""),"",((Q642-R642)/(Q642+R642))*100)</f>
        <v/>
      </c>
      <c r="U642" s="474" t="str">
        <f>IF(L634="","",(IF(T642&lt;7,IF(S642&gt;2000,IF(S642&lt;3000,"Pass","Fail"),"Fail"),"Fail")))</f>
        <v/>
      </c>
      <c r="V642" s="476"/>
    </row>
    <row r="643" spans="1:22">
      <c r="A643" s="471"/>
      <c r="B643" s="463"/>
      <c r="C643" s="354" t="s">
        <v>101</v>
      </c>
      <c r="D643" s="355"/>
      <c r="E643" s="355"/>
      <c r="F643" s="355"/>
      <c r="G643" s="355"/>
      <c r="H643" s="355"/>
      <c r="I643" s="355"/>
      <c r="J643" s="355"/>
      <c r="K643" s="355"/>
      <c r="L643" s="355"/>
      <c r="M643" s="356"/>
      <c r="N643" s="356"/>
      <c r="O643" s="356"/>
      <c r="P643" s="356"/>
      <c r="Q643" s="463"/>
      <c r="R643" s="463"/>
      <c r="S643" s="357"/>
      <c r="T643" s="357"/>
      <c r="U643" s="466"/>
      <c r="V643" s="477"/>
    </row>
    <row r="644" spans="1:22" ht="24.75" thickBot="1">
      <c r="A644" s="471"/>
      <c r="B644" s="473"/>
      <c r="C644" s="354" t="s">
        <v>121</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3"/>
      <c r="R644" s="473"/>
      <c r="S644" s="359"/>
      <c r="T644" s="359"/>
      <c r="U644" s="475"/>
      <c r="V644" s="477"/>
    </row>
    <row r="645" spans="1:22">
      <c r="A645" s="459"/>
      <c r="B645" s="462" t="s">
        <v>111</v>
      </c>
      <c r="C645" s="354" t="s">
        <v>100</v>
      </c>
      <c r="D645" s="350"/>
      <c r="E645" s="350"/>
      <c r="F645" s="350"/>
      <c r="G645" s="350"/>
      <c r="H645" s="350"/>
      <c r="I645" s="350"/>
      <c r="J645" s="350"/>
      <c r="K645" s="350"/>
      <c r="L645" s="350"/>
      <c r="M645" s="356"/>
      <c r="N645" s="356"/>
      <c r="O645" s="356"/>
      <c r="P645" s="356"/>
      <c r="Q645" s="462" t="str">
        <f t="shared" ref="Q645" si="689">IF((L637=""),"",MAX(D638:L638))</f>
        <v/>
      </c>
      <c r="R645" s="462" t="str">
        <f t="shared" ref="R645" si="690">IF(L637="","",MIN(D638:L638))</f>
        <v/>
      </c>
      <c r="S645" s="360" t="str">
        <f t="shared" ref="S645" si="691">IF((L638=""),"",AVERAGE(D638:L638))</f>
        <v/>
      </c>
      <c r="T645" s="346" t="str">
        <f>IF((L637=""),"",((Q645-R645)/(Q645+R645))*100)</f>
        <v/>
      </c>
      <c r="U645" s="465" t="str">
        <f>IF(L637="","",(IF(T645&lt;7,IF(S645&gt;2800,IF(S645&lt;4500,"Pass","Fail"),"Fail"),"Fail")))</f>
        <v/>
      </c>
      <c r="V645" s="468"/>
    </row>
    <row r="646" spans="1:22">
      <c r="A646" s="460"/>
      <c r="B646" s="463"/>
      <c r="C646" s="354" t="s">
        <v>101</v>
      </c>
      <c r="D646" s="355"/>
      <c r="E646" s="355"/>
      <c r="F646" s="355"/>
      <c r="G646" s="355"/>
      <c r="H646" s="355"/>
      <c r="I646" s="355"/>
      <c r="J646" s="355"/>
      <c r="K646" s="355"/>
      <c r="L646" s="355"/>
      <c r="M646" s="356"/>
      <c r="N646" s="356"/>
      <c r="O646" s="356"/>
      <c r="P646" s="356"/>
      <c r="Q646" s="463"/>
      <c r="R646" s="463"/>
      <c r="S646" s="361"/>
      <c r="T646" s="357"/>
      <c r="U646" s="466"/>
      <c r="V646" s="468"/>
    </row>
    <row r="647" spans="1:22" ht="24.75" thickBot="1">
      <c r="A647" s="461"/>
      <c r="B647" s="464"/>
      <c r="C647" s="362" t="s">
        <v>121</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4"/>
      <c r="R647" s="464"/>
      <c r="S647" s="364"/>
      <c r="T647" s="365"/>
      <c r="U647" s="467"/>
      <c r="V647" s="469"/>
    </row>
    <row r="648" spans="1:22">
      <c r="A648" s="470"/>
      <c r="B648" s="472" t="s">
        <v>211</v>
      </c>
      <c r="C648" s="349" t="s">
        <v>100</v>
      </c>
      <c r="D648" s="355"/>
      <c r="E648" s="355"/>
      <c r="F648" s="355"/>
      <c r="G648" s="355"/>
      <c r="H648" s="355"/>
      <c r="I648" s="355"/>
      <c r="J648" s="355"/>
      <c r="K648" s="355"/>
      <c r="L648" s="355"/>
      <c r="M648" s="351"/>
      <c r="N648" s="351"/>
      <c r="O648" s="351"/>
      <c r="P648" s="351"/>
      <c r="Q648" s="472" t="str">
        <f t="shared" ref="Q648" si="693">IF((L640=""),"",MAX(D641:L641))</f>
        <v/>
      </c>
      <c r="R648" s="472" t="str">
        <f t="shared" ref="R648" si="694">IF(L640="","",MIN(D641:L641))</f>
        <v/>
      </c>
      <c r="S648" s="352" t="str">
        <f t="shared" ref="S648" si="695">IF((L641=""),"",AVERAGE(D641:L641))</f>
        <v/>
      </c>
      <c r="T648" s="352" t="str">
        <f>IF((L640=""),"",((Q648-R648)/(Q648+R648))*100)</f>
        <v/>
      </c>
      <c r="U648" s="474" t="str">
        <f>IF(L640="","",(IF(T648&lt;7,IF(S648&gt;2000,IF(S648&lt;3000,"Pass","Fail"),"Fail"),"Fail")))</f>
        <v/>
      </c>
      <c r="V648" s="476"/>
    </row>
    <row r="649" spans="1:22">
      <c r="A649" s="471"/>
      <c r="B649" s="463"/>
      <c r="C649" s="354" t="s">
        <v>101</v>
      </c>
      <c r="D649" s="355"/>
      <c r="E649" s="355"/>
      <c r="F649" s="355"/>
      <c r="G649" s="355"/>
      <c r="H649" s="355"/>
      <c r="I649" s="355"/>
      <c r="J649" s="355"/>
      <c r="K649" s="355"/>
      <c r="L649" s="355"/>
      <c r="M649" s="356"/>
      <c r="N649" s="356"/>
      <c r="O649" s="356"/>
      <c r="P649" s="356"/>
      <c r="Q649" s="463"/>
      <c r="R649" s="463"/>
      <c r="S649" s="357"/>
      <c r="T649" s="357"/>
      <c r="U649" s="466"/>
      <c r="V649" s="477"/>
    </row>
    <row r="650" spans="1:22" ht="24.75" thickBot="1">
      <c r="A650" s="471"/>
      <c r="B650" s="473"/>
      <c r="C650" s="354" t="s">
        <v>121</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3"/>
      <c r="R650" s="473"/>
      <c r="S650" s="359"/>
      <c r="T650" s="359"/>
      <c r="U650" s="475"/>
      <c r="V650" s="477"/>
    </row>
    <row r="651" spans="1:22">
      <c r="A651" s="459"/>
      <c r="B651" s="462" t="s">
        <v>111</v>
      </c>
      <c r="C651" s="354" t="s">
        <v>100</v>
      </c>
      <c r="D651" s="350"/>
      <c r="E651" s="350"/>
      <c r="F651" s="350"/>
      <c r="G651" s="350"/>
      <c r="H651" s="350"/>
      <c r="I651" s="350"/>
      <c r="J651" s="350"/>
      <c r="K651" s="350"/>
      <c r="L651" s="350"/>
      <c r="M651" s="356"/>
      <c r="N651" s="356"/>
      <c r="O651" s="356"/>
      <c r="P651" s="356"/>
      <c r="Q651" s="462" t="str">
        <f t="shared" ref="Q651" si="697">IF((L643=""),"",MAX(D644:L644))</f>
        <v/>
      </c>
      <c r="R651" s="462" t="str">
        <f t="shared" ref="R651" si="698">IF(L643="","",MIN(D644:L644))</f>
        <v/>
      </c>
      <c r="S651" s="360" t="str">
        <f t="shared" ref="S651" si="699">IF((L644=""),"",AVERAGE(D644:L644))</f>
        <v/>
      </c>
      <c r="T651" s="346" t="str">
        <f>IF((L643=""),"",((Q651-R651)/(Q651+R651))*100)</f>
        <v/>
      </c>
      <c r="U651" s="465" t="str">
        <f>IF(L643="","",(IF(T651&lt;7,IF(S651&gt;2800,IF(S651&lt;4500,"Pass","Fail"),"Fail"),"Fail")))</f>
        <v/>
      </c>
      <c r="V651" s="468"/>
    </row>
    <row r="652" spans="1:22">
      <c r="A652" s="460"/>
      <c r="B652" s="463"/>
      <c r="C652" s="354" t="s">
        <v>101</v>
      </c>
      <c r="D652" s="355"/>
      <c r="E652" s="355"/>
      <c r="F652" s="355"/>
      <c r="G652" s="355"/>
      <c r="H652" s="355"/>
      <c r="I652" s="355"/>
      <c r="J652" s="355"/>
      <c r="K652" s="355"/>
      <c r="L652" s="355"/>
      <c r="M652" s="356"/>
      <c r="N652" s="356"/>
      <c r="O652" s="356"/>
      <c r="P652" s="356"/>
      <c r="Q652" s="463"/>
      <c r="R652" s="463"/>
      <c r="S652" s="361"/>
      <c r="T652" s="357"/>
      <c r="U652" s="466"/>
      <c r="V652" s="468"/>
    </row>
    <row r="653" spans="1:22" ht="24.75" thickBot="1">
      <c r="A653" s="461"/>
      <c r="B653" s="464"/>
      <c r="C653" s="362" t="s">
        <v>121</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4"/>
      <c r="R653" s="464"/>
      <c r="S653" s="364"/>
      <c r="T653" s="365"/>
      <c r="U653" s="467"/>
      <c r="V653" s="469"/>
    </row>
    <row r="654" spans="1:22">
      <c r="A654" s="470"/>
      <c r="B654" s="472" t="s">
        <v>211</v>
      </c>
      <c r="C654" s="349" t="s">
        <v>100</v>
      </c>
      <c r="D654" s="355"/>
      <c r="E654" s="355"/>
      <c r="F654" s="355"/>
      <c r="G654" s="355"/>
      <c r="H654" s="355"/>
      <c r="I654" s="355"/>
      <c r="J654" s="355"/>
      <c r="K654" s="355"/>
      <c r="L654" s="355"/>
      <c r="M654" s="351"/>
      <c r="N654" s="351"/>
      <c r="O654" s="351"/>
      <c r="P654" s="351"/>
      <c r="Q654" s="472" t="str">
        <f t="shared" ref="Q654" si="701">IF((L646=""),"",MAX(D647:L647))</f>
        <v/>
      </c>
      <c r="R654" s="472" t="str">
        <f t="shared" ref="R654" si="702">IF(L646="","",MIN(D647:L647))</f>
        <v/>
      </c>
      <c r="S654" s="352" t="str">
        <f t="shared" ref="S654" si="703">IF((L647=""),"",AVERAGE(D647:L647))</f>
        <v/>
      </c>
      <c r="T654" s="352" t="str">
        <f>IF((L646=""),"",((Q654-R654)/(Q654+R654))*100)</f>
        <v/>
      </c>
      <c r="U654" s="474" t="str">
        <f>IF(L646="","",(IF(T654&lt;7,IF(S654&gt;2000,IF(S654&lt;3000,"Pass","Fail"),"Fail"),"Fail")))</f>
        <v/>
      </c>
      <c r="V654" s="476"/>
    </row>
    <row r="655" spans="1:22">
      <c r="A655" s="471"/>
      <c r="B655" s="463"/>
      <c r="C655" s="354" t="s">
        <v>101</v>
      </c>
      <c r="D655" s="355"/>
      <c r="E655" s="355"/>
      <c r="F655" s="355"/>
      <c r="G655" s="355"/>
      <c r="H655" s="355"/>
      <c r="I655" s="355"/>
      <c r="J655" s="355"/>
      <c r="K655" s="355"/>
      <c r="L655" s="355"/>
      <c r="M655" s="356"/>
      <c r="N655" s="356"/>
      <c r="O655" s="356"/>
      <c r="P655" s="356"/>
      <c r="Q655" s="463"/>
      <c r="R655" s="463"/>
      <c r="S655" s="357"/>
      <c r="T655" s="357"/>
      <c r="U655" s="466"/>
      <c r="V655" s="477"/>
    </row>
    <row r="656" spans="1:22" ht="24.75" thickBot="1">
      <c r="A656" s="471"/>
      <c r="B656" s="473"/>
      <c r="C656" s="354" t="s">
        <v>121</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3"/>
      <c r="R656" s="473"/>
      <c r="S656" s="359"/>
      <c r="T656" s="359"/>
      <c r="U656" s="475"/>
      <c r="V656" s="477"/>
    </row>
    <row r="657" spans="1:22">
      <c r="A657" s="459"/>
      <c r="B657" s="462" t="s">
        <v>111</v>
      </c>
      <c r="C657" s="354" t="s">
        <v>100</v>
      </c>
      <c r="D657" s="350"/>
      <c r="E657" s="350"/>
      <c r="F657" s="350"/>
      <c r="G657" s="350"/>
      <c r="H657" s="350"/>
      <c r="I657" s="350"/>
      <c r="J657" s="350"/>
      <c r="K657" s="350"/>
      <c r="L657" s="350"/>
      <c r="M657" s="356"/>
      <c r="N657" s="356"/>
      <c r="O657" s="356"/>
      <c r="P657" s="356"/>
      <c r="Q657" s="462" t="str">
        <f t="shared" ref="Q657" si="705">IF((L649=""),"",MAX(D650:L650))</f>
        <v/>
      </c>
      <c r="R657" s="462" t="str">
        <f t="shared" ref="R657" si="706">IF(L649="","",MIN(D650:L650))</f>
        <v/>
      </c>
      <c r="S657" s="360" t="str">
        <f t="shared" ref="S657" si="707">IF((L650=""),"",AVERAGE(D650:L650))</f>
        <v/>
      </c>
      <c r="T657" s="346" t="str">
        <f>IF((L649=""),"",((Q657-R657)/(Q657+R657))*100)</f>
        <v/>
      </c>
      <c r="U657" s="465" t="str">
        <f>IF(L649="","",(IF(T657&lt;7,IF(S657&gt;2800,IF(S657&lt;4500,"Pass","Fail"),"Fail"),"Fail")))</f>
        <v/>
      </c>
      <c r="V657" s="468"/>
    </row>
    <row r="658" spans="1:22">
      <c r="A658" s="460"/>
      <c r="B658" s="463"/>
      <c r="C658" s="354" t="s">
        <v>101</v>
      </c>
      <c r="D658" s="355"/>
      <c r="E658" s="355"/>
      <c r="F658" s="355"/>
      <c r="G658" s="355"/>
      <c r="H658" s="355"/>
      <c r="I658" s="355"/>
      <c r="J658" s="355"/>
      <c r="K658" s="355"/>
      <c r="L658" s="355"/>
      <c r="M658" s="356"/>
      <c r="N658" s="356"/>
      <c r="O658" s="356"/>
      <c r="P658" s="356"/>
      <c r="Q658" s="463"/>
      <c r="R658" s="463"/>
      <c r="S658" s="361"/>
      <c r="T658" s="357"/>
      <c r="U658" s="466"/>
      <c r="V658" s="468"/>
    </row>
    <row r="659" spans="1:22" ht="24.75" thickBot="1">
      <c r="A659" s="461"/>
      <c r="B659" s="464"/>
      <c r="C659" s="362" t="s">
        <v>121</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4"/>
      <c r="R659" s="464"/>
      <c r="S659" s="364"/>
      <c r="T659" s="365"/>
      <c r="U659" s="467"/>
      <c r="V659" s="469"/>
    </row>
    <row r="660" spans="1:22">
      <c r="A660" s="470"/>
      <c r="B660" s="472" t="s">
        <v>211</v>
      </c>
      <c r="C660" s="349" t="s">
        <v>100</v>
      </c>
      <c r="D660" s="355"/>
      <c r="E660" s="355"/>
      <c r="F660" s="355"/>
      <c r="G660" s="355"/>
      <c r="H660" s="355"/>
      <c r="I660" s="355"/>
      <c r="J660" s="355"/>
      <c r="K660" s="355"/>
      <c r="L660" s="355"/>
      <c r="M660" s="351"/>
      <c r="N660" s="351"/>
      <c r="O660" s="351"/>
      <c r="P660" s="351"/>
      <c r="Q660" s="472" t="str">
        <f t="shared" ref="Q660" si="709">IF((L652=""),"",MAX(D653:L653))</f>
        <v/>
      </c>
      <c r="R660" s="472" t="str">
        <f t="shared" ref="R660" si="710">IF(L652="","",MIN(D653:L653))</f>
        <v/>
      </c>
      <c r="S660" s="352" t="str">
        <f t="shared" ref="S660" si="711">IF((L653=""),"",AVERAGE(D653:L653))</f>
        <v/>
      </c>
      <c r="T660" s="352" t="str">
        <f>IF((L652=""),"",((Q660-R660)/(Q660+R660))*100)</f>
        <v/>
      </c>
      <c r="U660" s="474" t="str">
        <f>IF(L652="","",(IF(T660&lt;7,IF(S660&gt;2000,IF(S660&lt;3000,"Pass","Fail"),"Fail"),"Fail")))</f>
        <v/>
      </c>
      <c r="V660" s="476"/>
    </row>
    <row r="661" spans="1:22">
      <c r="A661" s="471"/>
      <c r="B661" s="463"/>
      <c r="C661" s="354" t="s">
        <v>101</v>
      </c>
      <c r="D661" s="355"/>
      <c r="E661" s="355"/>
      <c r="F661" s="355"/>
      <c r="G661" s="355"/>
      <c r="H661" s="355"/>
      <c r="I661" s="355"/>
      <c r="J661" s="355"/>
      <c r="K661" s="355"/>
      <c r="L661" s="355"/>
      <c r="M661" s="356"/>
      <c r="N661" s="356"/>
      <c r="O661" s="356"/>
      <c r="P661" s="356"/>
      <c r="Q661" s="463"/>
      <c r="R661" s="463"/>
      <c r="S661" s="357"/>
      <c r="T661" s="357"/>
      <c r="U661" s="466"/>
      <c r="V661" s="477"/>
    </row>
    <row r="662" spans="1:22" ht="24.75" thickBot="1">
      <c r="A662" s="471"/>
      <c r="B662" s="473"/>
      <c r="C662" s="354" t="s">
        <v>121</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3"/>
      <c r="R662" s="473"/>
      <c r="S662" s="359"/>
      <c r="T662" s="359"/>
      <c r="U662" s="475"/>
      <c r="V662" s="477"/>
    </row>
    <row r="663" spans="1:22">
      <c r="A663" s="459"/>
      <c r="B663" s="462" t="s">
        <v>111</v>
      </c>
      <c r="C663" s="354" t="s">
        <v>100</v>
      </c>
      <c r="D663" s="350"/>
      <c r="E663" s="350"/>
      <c r="F663" s="350"/>
      <c r="G663" s="350"/>
      <c r="H663" s="350"/>
      <c r="I663" s="350"/>
      <c r="J663" s="350"/>
      <c r="K663" s="350"/>
      <c r="L663" s="350"/>
      <c r="M663" s="356"/>
      <c r="N663" s="356"/>
      <c r="O663" s="356"/>
      <c r="P663" s="356"/>
      <c r="Q663" s="462" t="str">
        <f t="shared" ref="Q663" si="713">IF((L655=""),"",MAX(D656:L656))</f>
        <v/>
      </c>
      <c r="R663" s="462" t="str">
        <f t="shared" ref="R663" si="714">IF(L655="","",MIN(D656:L656))</f>
        <v/>
      </c>
      <c r="S663" s="360" t="str">
        <f t="shared" ref="S663" si="715">IF((L656=""),"",AVERAGE(D656:L656))</f>
        <v/>
      </c>
      <c r="T663" s="346" t="str">
        <f>IF((L655=""),"",((Q663-R663)/(Q663+R663))*100)</f>
        <v/>
      </c>
      <c r="U663" s="465" t="str">
        <f>IF(L655="","",(IF(T663&lt;7,IF(S663&gt;2800,IF(S663&lt;4500,"Pass","Fail"),"Fail"),"Fail")))</f>
        <v/>
      </c>
      <c r="V663" s="468"/>
    </row>
    <row r="664" spans="1:22">
      <c r="A664" s="460"/>
      <c r="B664" s="463"/>
      <c r="C664" s="354" t="s">
        <v>101</v>
      </c>
      <c r="D664" s="355"/>
      <c r="E664" s="355"/>
      <c r="F664" s="355"/>
      <c r="G664" s="355"/>
      <c r="H664" s="355"/>
      <c r="I664" s="355"/>
      <c r="J664" s="355"/>
      <c r="K664" s="355"/>
      <c r="L664" s="355"/>
      <c r="M664" s="356"/>
      <c r="N664" s="356"/>
      <c r="O664" s="356"/>
      <c r="P664" s="356"/>
      <c r="Q664" s="463"/>
      <c r="R664" s="463"/>
      <c r="S664" s="361"/>
      <c r="T664" s="357"/>
      <c r="U664" s="466"/>
      <c r="V664" s="468"/>
    </row>
    <row r="665" spans="1:22" ht="24.75" thickBot="1">
      <c r="A665" s="461"/>
      <c r="B665" s="464"/>
      <c r="C665" s="362" t="s">
        <v>121</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4"/>
      <c r="R665" s="464"/>
      <c r="S665" s="364"/>
      <c r="T665" s="365"/>
      <c r="U665" s="467"/>
      <c r="V665" s="469"/>
    </row>
    <row r="666" spans="1:22">
      <c r="A666" s="470"/>
      <c r="B666" s="472" t="s">
        <v>211</v>
      </c>
      <c r="C666" s="349" t="s">
        <v>100</v>
      </c>
      <c r="D666" s="355"/>
      <c r="E666" s="355"/>
      <c r="F666" s="355"/>
      <c r="G666" s="355"/>
      <c r="H666" s="355"/>
      <c r="I666" s="355"/>
      <c r="J666" s="355"/>
      <c r="K666" s="355"/>
      <c r="L666" s="355"/>
      <c r="M666" s="351"/>
      <c r="N666" s="351"/>
      <c r="O666" s="351"/>
      <c r="P666" s="351"/>
      <c r="Q666" s="472" t="str">
        <f t="shared" ref="Q666" si="717">IF((L658=""),"",MAX(D659:L659))</f>
        <v/>
      </c>
      <c r="R666" s="472" t="str">
        <f t="shared" ref="R666" si="718">IF(L658="","",MIN(D659:L659))</f>
        <v/>
      </c>
      <c r="S666" s="352" t="str">
        <f t="shared" ref="S666" si="719">IF((L659=""),"",AVERAGE(D659:L659))</f>
        <v/>
      </c>
      <c r="T666" s="352" t="str">
        <f>IF((L658=""),"",((Q666-R666)/(Q666+R666))*100)</f>
        <v/>
      </c>
      <c r="U666" s="474" t="str">
        <f>IF(L658="","",(IF(T666&lt;7,IF(S666&gt;2000,IF(S666&lt;3000,"Pass","Fail"),"Fail"),"Fail")))</f>
        <v/>
      </c>
      <c r="V666" s="476"/>
    </row>
    <row r="667" spans="1:22">
      <c r="A667" s="471"/>
      <c r="B667" s="463"/>
      <c r="C667" s="354" t="s">
        <v>101</v>
      </c>
      <c r="D667" s="355"/>
      <c r="E667" s="355"/>
      <c r="F667" s="355"/>
      <c r="G667" s="355"/>
      <c r="H667" s="355"/>
      <c r="I667" s="355"/>
      <c r="J667" s="355"/>
      <c r="K667" s="355"/>
      <c r="L667" s="355"/>
      <c r="M667" s="356"/>
      <c r="N667" s="356"/>
      <c r="O667" s="356"/>
      <c r="P667" s="356"/>
      <c r="Q667" s="463"/>
      <c r="R667" s="463"/>
      <c r="S667" s="357"/>
      <c r="T667" s="357"/>
      <c r="U667" s="466"/>
      <c r="V667" s="477"/>
    </row>
    <row r="668" spans="1:22" ht="24.75" thickBot="1">
      <c r="A668" s="471"/>
      <c r="B668" s="473"/>
      <c r="C668" s="354" t="s">
        <v>121</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3"/>
      <c r="R668" s="473"/>
      <c r="S668" s="359"/>
      <c r="T668" s="359"/>
      <c r="U668" s="475"/>
      <c r="V668" s="477"/>
    </row>
    <row r="669" spans="1:22">
      <c r="A669" s="459"/>
      <c r="B669" s="462" t="s">
        <v>111</v>
      </c>
      <c r="C669" s="354" t="s">
        <v>100</v>
      </c>
      <c r="D669" s="350"/>
      <c r="E669" s="350"/>
      <c r="F669" s="350"/>
      <c r="G669" s="350"/>
      <c r="H669" s="350"/>
      <c r="I669" s="350"/>
      <c r="J669" s="350"/>
      <c r="K669" s="350"/>
      <c r="L669" s="350"/>
      <c r="M669" s="356"/>
      <c r="N669" s="356"/>
      <c r="O669" s="356"/>
      <c r="P669" s="356"/>
      <c r="Q669" s="462" t="str">
        <f t="shared" ref="Q669" si="722">IF((L661=""),"",MAX(D662:L662))</f>
        <v/>
      </c>
      <c r="R669" s="462" t="str">
        <f t="shared" ref="R669" si="723">IF(L661="","",MIN(D662:L662))</f>
        <v/>
      </c>
      <c r="S669" s="360" t="str">
        <f t="shared" ref="S669" si="724">IF((L662=""),"",AVERAGE(D662:L662))</f>
        <v/>
      </c>
      <c r="T669" s="346" t="str">
        <f>IF((L661=""),"",((Q669-R669)/(Q669+R669))*100)</f>
        <v/>
      </c>
      <c r="U669" s="465" t="str">
        <f>IF(L661="","",(IF(T669&lt;7,IF(S669&gt;2800,IF(S669&lt;4500,"Pass","Fail"),"Fail"),"Fail")))</f>
        <v/>
      </c>
      <c r="V669" s="468"/>
    </row>
    <row r="670" spans="1:22">
      <c r="A670" s="460"/>
      <c r="B670" s="463"/>
      <c r="C670" s="354" t="s">
        <v>101</v>
      </c>
      <c r="D670" s="355"/>
      <c r="E670" s="355"/>
      <c r="F670" s="355"/>
      <c r="G670" s="355"/>
      <c r="H670" s="355"/>
      <c r="I670" s="355"/>
      <c r="J670" s="355"/>
      <c r="K670" s="355"/>
      <c r="L670" s="355"/>
      <c r="M670" s="356"/>
      <c r="N670" s="356"/>
      <c r="O670" s="356"/>
      <c r="P670" s="356"/>
      <c r="Q670" s="463"/>
      <c r="R670" s="463"/>
      <c r="S670" s="361"/>
      <c r="T670" s="357"/>
      <c r="U670" s="466"/>
      <c r="V670" s="468"/>
    </row>
    <row r="671" spans="1:22" ht="24.75" thickBot="1">
      <c r="A671" s="461"/>
      <c r="B671" s="464"/>
      <c r="C671" s="362" t="s">
        <v>121</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4"/>
      <c r="R671" s="464"/>
      <c r="S671" s="364"/>
      <c r="T671" s="365"/>
      <c r="U671" s="467"/>
      <c r="V671" s="469"/>
    </row>
    <row r="672" spans="1:22">
      <c r="A672" s="470"/>
      <c r="B672" s="472" t="s">
        <v>211</v>
      </c>
      <c r="C672" s="349" t="s">
        <v>100</v>
      </c>
      <c r="D672" s="355"/>
      <c r="E672" s="355"/>
      <c r="F672" s="355"/>
      <c r="G672" s="355"/>
      <c r="H672" s="355"/>
      <c r="I672" s="355"/>
      <c r="J672" s="355"/>
      <c r="K672" s="355"/>
      <c r="L672" s="355"/>
      <c r="M672" s="351"/>
      <c r="N672" s="351"/>
      <c r="O672" s="351"/>
      <c r="P672" s="351"/>
      <c r="Q672" s="472" t="str">
        <f t="shared" ref="Q672" si="726">IF((L664=""),"",MAX(D665:L665))</f>
        <v/>
      </c>
      <c r="R672" s="472" t="str">
        <f t="shared" ref="R672" si="727">IF(L664="","",MIN(D665:L665))</f>
        <v/>
      </c>
      <c r="S672" s="352" t="str">
        <f t="shared" ref="S672" si="728">IF((L665=""),"",AVERAGE(D665:L665))</f>
        <v/>
      </c>
      <c r="T672" s="352" t="str">
        <f>IF((L664=""),"",((Q672-R672)/(Q672+R672))*100)</f>
        <v/>
      </c>
      <c r="U672" s="474" t="str">
        <f>IF(L664="","",(IF(T672&lt;7,IF(S672&gt;2000,IF(S672&lt;3000,"Pass","Fail"),"Fail"),"Fail")))</f>
        <v/>
      </c>
      <c r="V672" s="476"/>
    </row>
    <row r="673" spans="1:22">
      <c r="A673" s="471"/>
      <c r="B673" s="463"/>
      <c r="C673" s="354" t="s">
        <v>101</v>
      </c>
      <c r="D673" s="355"/>
      <c r="E673" s="355"/>
      <c r="F673" s="355"/>
      <c r="G673" s="355"/>
      <c r="H673" s="355"/>
      <c r="I673" s="355"/>
      <c r="J673" s="355"/>
      <c r="K673" s="355"/>
      <c r="L673" s="355"/>
      <c r="M673" s="356"/>
      <c r="N673" s="356"/>
      <c r="O673" s="356"/>
      <c r="P673" s="356"/>
      <c r="Q673" s="463"/>
      <c r="R673" s="463"/>
      <c r="S673" s="357"/>
      <c r="T673" s="357"/>
      <c r="U673" s="466"/>
      <c r="V673" s="477"/>
    </row>
    <row r="674" spans="1:22" ht="24.75" thickBot="1">
      <c r="A674" s="471"/>
      <c r="B674" s="473"/>
      <c r="C674" s="354" t="s">
        <v>121</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3"/>
      <c r="R674" s="473"/>
      <c r="S674" s="359"/>
      <c r="T674" s="359"/>
      <c r="U674" s="475"/>
      <c r="V674" s="477"/>
    </row>
    <row r="675" spans="1:22">
      <c r="A675" s="459"/>
      <c r="B675" s="462" t="s">
        <v>111</v>
      </c>
      <c r="C675" s="354" t="s">
        <v>100</v>
      </c>
      <c r="D675" s="350"/>
      <c r="E675" s="350"/>
      <c r="F675" s="350"/>
      <c r="G675" s="350"/>
      <c r="H675" s="350"/>
      <c r="I675" s="350"/>
      <c r="J675" s="350"/>
      <c r="K675" s="350"/>
      <c r="L675" s="350"/>
      <c r="M675" s="356"/>
      <c r="N675" s="356"/>
      <c r="O675" s="356"/>
      <c r="P675" s="356"/>
      <c r="Q675" s="462" t="str">
        <f t="shared" ref="Q675" si="730">IF((L667=""),"",MAX(D668:L668))</f>
        <v/>
      </c>
      <c r="R675" s="462" t="str">
        <f t="shared" ref="R675" si="731">IF(L667="","",MIN(D668:L668))</f>
        <v/>
      </c>
      <c r="S675" s="360" t="str">
        <f t="shared" ref="S675" si="732">IF((L668=""),"",AVERAGE(D668:L668))</f>
        <v/>
      </c>
      <c r="T675" s="346" t="str">
        <f>IF((L667=""),"",((Q675-R675)/(Q675+R675))*100)</f>
        <v/>
      </c>
      <c r="U675" s="465" t="str">
        <f>IF(L667="","",(IF(T675&lt;7,IF(S675&gt;2800,IF(S675&lt;4500,"Pass","Fail"),"Fail"),"Fail")))</f>
        <v/>
      </c>
      <c r="V675" s="468"/>
    </row>
    <row r="676" spans="1:22">
      <c r="A676" s="460"/>
      <c r="B676" s="463"/>
      <c r="C676" s="354" t="s">
        <v>101</v>
      </c>
      <c r="D676" s="355"/>
      <c r="E676" s="355"/>
      <c r="F676" s="355"/>
      <c r="G676" s="355"/>
      <c r="H676" s="355"/>
      <c r="I676" s="355"/>
      <c r="J676" s="355"/>
      <c r="K676" s="355"/>
      <c r="L676" s="355"/>
      <c r="M676" s="356"/>
      <c r="N676" s="356"/>
      <c r="O676" s="356"/>
      <c r="P676" s="356"/>
      <c r="Q676" s="463"/>
      <c r="R676" s="463"/>
      <c r="S676" s="361"/>
      <c r="T676" s="357"/>
      <c r="U676" s="466"/>
      <c r="V676" s="468"/>
    </row>
    <row r="677" spans="1:22" ht="24.75" thickBot="1">
      <c r="A677" s="461"/>
      <c r="B677" s="464"/>
      <c r="C677" s="362" t="s">
        <v>121</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4"/>
      <c r="R677" s="464"/>
      <c r="S677" s="364"/>
      <c r="T677" s="365"/>
      <c r="U677" s="467"/>
      <c r="V677" s="469"/>
    </row>
    <row r="678" spans="1:22">
      <c r="A678" s="470"/>
      <c r="B678" s="472" t="s">
        <v>211</v>
      </c>
      <c r="C678" s="349" t="s">
        <v>100</v>
      </c>
      <c r="D678" s="355"/>
      <c r="E678" s="355"/>
      <c r="F678" s="355"/>
      <c r="G678" s="355"/>
      <c r="H678" s="355"/>
      <c r="I678" s="355"/>
      <c r="J678" s="355"/>
      <c r="K678" s="355"/>
      <c r="L678" s="355"/>
      <c r="M678" s="351"/>
      <c r="N678" s="351"/>
      <c r="O678" s="351"/>
      <c r="P678" s="351"/>
      <c r="Q678" s="472" t="str">
        <f t="shared" ref="Q678" si="734">IF((L670=""),"",MAX(D671:L671))</f>
        <v/>
      </c>
      <c r="R678" s="472" t="str">
        <f t="shared" ref="R678" si="735">IF(L670="","",MIN(D671:L671))</f>
        <v/>
      </c>
      <c r="S678" s="352" t="str">
        <f t="shared" ref="S678" si="736">IF((L671=""),"",AVERAGE(D671:L671))</f>
        <v/>
      </c>
      <c r="T678" s="352" t="str">
        <f>IF((L670=""),"",((Q678-R678)/(Q678+R678))*100)</f>
        <v/>
      </c>
      <c r="U678" s="474" t="str">
        <f>IF(L670="","",(IF(T678&lt;7,IF(S678&gt;2000,IF(S678&lt;3000,"Pass","Fail"),"Fail"),"Fail")))</f>
        <v/>
      </c>
      <c r="V678" s="476"/>
    </row>
    <row r="679" spans="1:22">
      <c r="A679" s="471"/>
      <c r="B679" s="463"/>
      <c r="C679" s="354" t="s">
        <v>101</v>
      </c>
      <c r="D679" s="355"/>
      <c r="E679" s="355"/>
      <c r="F679" s="355"/>
      <c r="G679" s="355"/>
      <c r="H679" s="355"/>
      <c r="I679" s="355"/>
      <c r="J679" s="355"/>
      <c r="K679" s="355"/>
      <c r="L679" s="355"/>
      <c r="M679" s="356"/>
      <c r="N679" s="356"/>
      <c r="O679" s="356"/>
      <c r="P679" s="356"/>
      <c r="Q679" s="463"/>
      <c r="R679" s="463"/>
      <c r="S679" s="357"/>
      <c r="T679" s="357"/>
      <c r="U679" s="466"/>
      <c r="V679" s="477"/>
    </row>
    <row r="680" spans="1:22" ht="24.75" thickBot="1">
      <c r="A680" s="471"/>
      <c r="B680" s="473"/>
      <c r="C680" s="354" t="s">
        <v>121</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3"/>
      <c r="R680" s="473"/>
      <c r="S680" s="359"/>
      <c r="T680" s="359"/>
      <c r="U680" s="475"/>
      <c r="V680" s="477"/>
    </row>
    <row r="681" spans="1:22">
      <c r="A681" s="459"/>
      <c r="B681" s="462" t="s">
        <v>111</v>
      </c>
      <c r="C681" s="354" t="s">
        <v>100</v>
      </c>
      <c r="D681" s="350"/>
      <c r="E681" s="350"/>
      <c r="F681" s="350"/>
      <c r="G681" s="350"/>
      <c r="H681" s="350"/>
      <c r="I681" s="350"/>
      <c r="J681" s="350"/>
      <c r="K681" s="350"/>
      <c r="L681" s="350"/>
      <c r="M681" s="356"/>
      <c r="N681" s="356"/>
      <c r="O681" s="356"/>
      <c r="P681" s="356"/>
      <c r="Q681" s="462" t="str">
        <f t="shared" ref="Q681" si="738">IF((L673=""),"",MAX(D674:L674))</f>
        <v/>
      </c>
      <c r="R681" s="462" t="str">
        <f t="shared" ref="R681" si="739">IF(L673="","",MIN(D674:L674))</f>
        <v/>
      </c>
      <c r="S681" s="360" t="str">
        <f t="shared" ref="S681" si="740">IF((L674=""),"",AVERAGE(D674:L674))</f>
        <v/>
      </c>
      <c r="T681" s="346" t="str">
        <f>IF((L673=""),"",((Q681-R681)/(Q681+R681))*100)</f>
        <v/>
      </c>
      <c r="U681" s="465" t="str">
        <f>IF(L673="","",(IF(T681&lt;7,IF(S681&gt;2800,IF(S681&lt;4500,"Pass","Fail"),"Fail"),"Fail")))</f>
        <v/>
      </c>
      <c r="V681" s="468"/>
    </row>
    <row r="682" spans="1:22">
      <c r="A682" s="460"/>
      <c r="B682" s="463"/>
      <c r="C682" s="354" t="s">
        <v>101</v>
      </c>
      <c r="D682" s="355"/>
      <c r="E682" s="355"/>
      <c r="F682" s="355"/>
      <c r="G682" s="355"/>
      <c r="H682" s="355"/>
      <c r="I682" s="355"/>
      <c r="J682" s="355"/>
      <c r="K682" s="355"/>
      <c r="L682" s="355"/>
      <c r="M682" s="356"/>
      <c r="N682" s="356"/>
      <c r="O682" s="356"/>
      <c r="P682" s="356"/>
      <c r="Q682" s="463"/>
      <c r="R682" s="463"/>
      <c r="S682" s="361"/>
      <c r="T682" s="357"/>
      <c r="U682" s="466"/>
      <c r="V682" s="468"/>
    </row>
    <row r="683" spans="1:22" ht="24.75" thickBot="1">
      <c r="A683" s="461"/>
      <c r="B683" s="464"/>
      <c r="C683" s="362" t="s">
        <v>121</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4"/>
      <c r="R683" s="464"/>
      <c r="S683" s="364"/>
      <c r="T683" s="365"/>
      <c r="U683" s="467"/>
      <c r="V683" s="469"/>
    </row>
    <row r="684" spans="1:22">
      <c r="A684" s="470"/>
      <c r="B684" s="472" t="s">
        <v>211</v>
      </c>
      <c r="C684" s="349" t="s">
        <v>100</v>
      </c>
      <c r="D684" s="355"/>
      <c r="E684" s="355"/>
      <c r="F684" s="355"/>
      <c r="G684" s="355"/>
      <c r="H684" s="355"/>
      <c r="I684" s="355"/>
      <c r="J684" s="355"/>
      <c r="K684" s="355"/>
      <c r="L684" s="355"/>
      <c r="M684" s="351"/>
      <c r="N684" s="351"/>
      <c r="O684" s="351"/>
      <c r="P684" s="351"/>
      <c r="Q684" s="472" t="str">
        <f t="shared" ref="Q684" si="742">IF((L676=""),"",MAX(D677:L677))</f>
        <v/>
      </c>
      <c r="R684" s="472" t="str">
        <f t="shared" ref="R684" si="743">IF(L676="","",MIN(D677:L677))</f>
        <v/>
      </c>
      <c r="S684" s="352" t="str">
        <f t="shared" ref="S684" si="744">IF((L677=""),"",AVERAGE(D677:L677))</f>
        <v/>
      </c>
      <c r="T684" s="352" t="str">
        <f>IF((L676=""),"",((Q684-R684)/(Q684+R684))*100)</f>
        <v/>
      </c>
      <c r="U684" s="474" t="str">
        <f>IF(L676="","",(IF(T684&lt;7,IF(S684&gt;2000,IF(S684&lt;3000,"Pass","Fail"),"Fail"),"Fail")))</f>
        <v/>
      </c>
      <c r="V684" s="476"/>
    </row>
    <row r="685" spans="1:22">
      <c r="A685" s="471"/>
      <c r="B685" s="463"/>
      <c r="C685" s="354" t="s">
        <v>101</v>
      </c>
      <c r="D685" s="355"/>
      <c r="E685" s="355"/>
      <c r="F685" s="355"/>
      <c r="G685" s="355"/>
      <c r="H685" s="355"/>
      <c r="I685" s="355"/>
      <c r="J685" s="355"/>
      <c r="K685" s="355"/>
      <c r="L685" s="355"/>
      <c r="M685" s="356"/>
      <c r="N685" s="356"/>
      <c r="O685" s="356"/>
      <c r="P685" s="356"/>
      <c r="Q685" s="463"/>
      <c r="R685" s="463"/>
      <c r="S685" s="357"/>
      <c r="T685" s="357"/>
      <c r="U685" s="466"/>
      <c r="V685" s="477"/>
    </row>
    <row r="686" spans="1:22" ht="24.75" thickBot="1">
      <c r="A686" s="471"/>
      <c r="B686" s="473"/>
      <c r="C686" s="354" t="s">
        <v>121</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3"/>
      <c r="R686" s="473"/>
      <c r="S686" s="359"/>
      <c r="T686" s="359"/>
      <c r="U686" s="475"/>
      <c r="V686" s="477"/>
    </row>
    <row r="687" spans="1:22">
      <c r="A687" s="459"/>
      <c r="B687" s="462" t="s">
        <v>111</v>
      </c>
      <c r="C687" s="354" t="s">
        <v>100</v>
      </c>
      <c r="D687" s="350"/>
      <c r="E687" s="350"/>
      <c r="F687" s="350"/>
      <c r="G687" s="350"/>
      <c r="H687" s="350"/>
      <c r="I687" s="350"/>
      <c r="J687" s="350"/>
      <c r="K687" s="350"/>
      <c r="L687" s="350"/>
      <c r="M687" s="356"/>
      <c r="N687" s="356"/>
      <c r="O687" s="356"/>
      <c r="P687" s="356"/>
      <c r="Q687" s="462" t="str">
        <f t="shared" ref="Q687" si="746">IF((L679=""),"",MAX(D680:L680))</f>
        <v/>
      </c>
      <c r="R687" s="462" t="str">
        <f t="shared" ref="R687" si="747">IF(L679="","",MIN(D680:L680))</f>
        <v/>
      </c>
      <c r="S687" s="360" t="str">
        <f t="shared" ref="S687" si="748">IF((L680=""),"",AVERAGE(D680:L680))</f>
        <v/>
      </c>
      <c r="T687" s="346" t="str">
        <f>IF((L679=""),"",((Q687-R687)/(Q687+R687))*100)</f>
        <v/>
      </c>
      <c r="U687" s="465" t="str">
        <f>IF(L679="","",(IF(T687&lt;7,IF(S687&gt;2800,IF(S687&lt;4500,"Pass","Fail"),"Fail"),"Fail")))</f>
        <v/>
      </c>
      <c r="V687" s="468"/>
    </row>
    <row r="688" spans="1:22">
      <c r="A688" s="460"/>
      <c r="B688" s="463"/>
      <c r="C688" s="354" t="s">
        <v>101</v>
      </c>
      <c r="D688" s="355"/>
      <c r="E688" s="355"/>
      <c r="F688" s="355"/>
      <c r="G688" s="355"/>
      <c r="H688" s="355"/>
      <c r="I688" s="355"/>
      <c r="J688" s="355"/>
      <c r="K688" s="355"/>
      <c r="L688" s="355"/>
      <c r="M688" s="356"/>
      <c r="N688" s="356"/>
      <c r="O688" s="356"/>
      <c r="P688" s="356"/>
      <c r="Q688" s="463"/>
      <c r="R688" s="463"/>
      <c r="S688" s="361"/>
      <c r="T688" s="357"/>
      <c r="U688" s="466"/>
      <c r="V688" s="468"/>
    </row>
    <row r="689" spans="1:22" ht="24.75" thickBot="1">
      <c r="A689" s="461"/>
      <c r="B689" s="464"/>
      <c r="C689" s="362" t="s">
        <v>121</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4"/>
      <c r="R689" s="464"/>
      <c r="S689" s="364"/>
      <c r="T689" s="365"/>
      <c r="U689" s="467"/>
      <c r="V689" s="469"/>
    </row>
    <row r="690" spans="1:22">
      <c r="A690" s="470"/>
      <c r="B690" s="472" t="s">
        <v>211</v>
      </c>
      <c r="C690" s="349" t="s">
        <v>100</v>
      </c>
      <c r="D690" s="355"/>
      <c r="E690" s="355"/>
      <c r="F690" s="355"/>
      <c r="G690" s="355"/>
      <c r="H690" s="355"/>
      <c r="I690" s="355"/>
      <c r="J690" s="355"/>
      <c r="K690" s="355"/>
      <c r="L690" s="355"/>
      <c r="M690" s="351"/>
      <c r="N690" s="351"/>
      <c r="O690" s="351"/>
      <c r="P690" s="351"/>
      <c r="Q690" s="472" t="str">
        <f t="shared" ref="Q690" si="750">IF((L682=""),"",MAX(D683:L683))</f>
        <v/>
      </c>
      <c r="R690" s="472" t="str">
        <f t="shared" ref="R690" si="751">IF(L682="","",MIN(D683:L683))</f>
        <v/>
      </c>
      <c r="S690" s="352" t="str">
        <f t="shared" ref="S690" si="752">IF((L683=""),"",AVERAGE(D683:L683))</f>
        <v/>
      </c>
      <c r="T690" s="352" t="str">
        <f>IF((L682=""),"",((Q690-R690)/(Q690+R690))*100)</f>
        <v/>
      </c>
      <c r="U690" s="474" t="str">
        <f>IF(L682="","",(IF(T690&lt;7,IF(S690&gt;2000,IF(S690&lt;3000,"Pass","Fail"),"Fail"),"Fail")))</f>
        <v/>
      </c>
      <c r="V690" s="476"/>
    </row>
    <row r="691" spans="1:22">
      <c r="A691" s="471"/>
      <c r="B691" s="463"/>
      <c r="C691" s="354" t="s">
        <v>101</v>
      </c>
      <c r="D691" s="355"/>
      <c r="E691" s="355"/>
      <c r="F691" s="355"/>
      <c r="G691" s="355"/>
      <c r="H691" s="355"/>
      <c r="I691" s="355"/>
      <c r="J691" s="355"/>
      <c r="K691" s="355"/>
      <c r="L691" s="355"/>
      <c r="M691" s="356"/>
      <c r="N691" s="356"/>
      <c r="O691" s="356"/>
      <c r="P691" s="356"/>
      <c r="Q691" s="463"/>
      <c r="R691" s="463"/>
      <c r="S691" s="357"/>
      <c r="T691" s="357"/>
      <c r="U691" s="466"/>
      <c r="V691" s="477"/>
    </row>
    <row r="692" spans="1:22" ht="24.75" thickBot="1">
      <c r="A692" s="471"/>
      <c r="B692" s="473"/>
      <c r="C692" s="354" t="s">
        <v>121</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3"/>
      <c r="R692" s="473"/>
      <c r="S692" s="359"/>
      <c r="T692" s="359"/>
      <c r="U692" s="475"/>
      <c r="V692" s="477"/>
    </row>
    <row r="693" spans="1:22">
      <c r="A693" s="459"/>
      <c r="B693" s="462" t="s">
        <v>111</v>
      </c>
      <c r="C693" s="354" t="s">
        <v>100</v>
      </c>
      <c r="D693" s="350"/>
      <c r="E693" s="350"/>
      <c r="F693" s="350"/>
      <c r="G693" s="350"/>
      <c r="H693" s="350"/>
      <c r="I693" s="350"/>
      <c r="J693" s="350"/>
      <c r="K693" s="350"/>
      <c r="L693" s="350"/>
      <c r="M693" s="356"/>
      <c r="N693" s="356"/>
      <c r="O693" s="356"/>
      <c r="P693" s="356"/>
      <c r="Q693" s="462" t="str">
        <f t="shared" ref="Q693" si="754">IF((L685=""),"",MAX(D686:L686))</f>
        <v/>
      </c>
      <c r="R693" s="462" t="str">
        <f t="shared" ref="R693" si="755">IF(L685="","",MIN(D686:L686))</f>
        <v/>
      </c>
      <c r="S693" s="360" t="str">
        <f t="shared" ref="S693" si="756">IF((L686=""),"",AVERAGE(D686:L686))</f>
        <v/>
      </c>
      <c r="T693" s="346" t="str">
        <f>IF((L685=""),"",((Q693-R693)/(Q693+R693))*100)</f>
        <v/>
      </c>
      <c r="U693" s="465" t="str">
        <f>IF(L685="","",(IF(T693&lt;7,IF(S693&gt;2800,IF(S693&lt;4500,"Pass","Fail"),"Fail"),"Fail")))</f>
        <v/>
      </c>
      <c r="V693" s="468"/>
    </row>
    <row r="694" spans="1:22">
      <c r="A694" s="460"/>
      <c r="B694" s="463"/>
      <c r="C694" s="354" t="s">
        <v>101</v>
      </c>
      <c r="D694" s="355"/>
      <c r="E694" s="355"/>
      <c r="F694" s="355"/>
      <c r="G694" s="355"/>
      <c r="H694" s="355"/>
      <c r="I694" s="355"/>
      <c r="J694" s="355"/>
      <c r="K694" s="355"/>
      <c r="L694" s="355"/>
      <c r="M694" s="356"/>
      <c r="N694" s="356"/>
      <c r="O694" s="356"/>
      <c r="P694" s="356"/>
      <c r="Q694" s="463"/>
      <c r="R694" s="463"/>
      <c r="S694" s="361"/>
      <c r="T694" s="357"/>
      <c r="U694" s="466"/>
      <c r="V694" s="468"/>
    </row>
    <row r="695" spans="1:22" ht="24.75" thickBot="1">
      <c r="A695" s="461"/>
      <c r="B695" s="464"/>
      <c r="C695" s="362" t="s">
        <v>121</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4"/>
      <c r="R695" s="464"/>
      <c r="S695" s="364"/>
      <c r="T695" s="365"/>
      <c r="U695" s="467"/>
      <c r="V695" s="469"/>
    </row>
    <row r="696" spans="1:22">
      <c r="A696" s="470"/>
      <c r="B696" s="472" t="s">
        <v>211</v>
      </c>
      <c r="C696" s="349" t="s">
        <v>100</v>
      </c>
      <c r="D696" s="355"/>
      <c r="E696" s="355"/>
      <c r="F696" s="355"/>
      <c r="G696" s="355"/>
      <c r="H696" s="355"/>
      <c r="I696" s="355"/>
      <c r="J696" s="355"/>
      <c r="K696" s="355"/>
      <c r="L696" s="355"/>
      <c r="M696" s="351"/>
      <c r="N696" s="351"/>
      <c r="O696" s="351"/>
      <c r="P696" s="351"/>
      <c r="Q696" s="472" t="str">
        <f t="shared" ref="Q696" si="758">IF((L688=""),"",MAX(D689:L689))</f>
        <v/>
      </c>
      <c r="R696" s="472" t="str">
        <f t="shared" ref="R696" si="759">IF(L688="","",MIN(D689:L689))</f>
        <v/>
      </c>
      <c r="S696" s="352" t="str">
        <f t="shared" ref="S696" si="760">IF((L689=""),"",AVERAGE(D689:L689))</f>
        <v/>
      </c>
      <c r="T696" s="352" t="str">
        <f>IF((L688=""),"",((Q696-R696)/(Q696+R696))*100)</f>
        <v/>
      </c>
      <c r="U696" s="474" t="str">
        <f>IF(L688="","",(IF(T696&lt;7,IF(S696&gt;2000,IF(S696&lt;3000,"Pass","Fail"),"Fail"),"Fail")))</f>
        <v/>
      </c>
      <c r="V696" s="476"/>
    </row>
    <row r="697" spans="1:22">
      <c r="A697" s="471"/>
      <c r="B697" s="463"/>
      <c r="C697" s="354" t="s">
        <v>101</v>
      </c>
      <c r="D697" s="355"/>
      <c r="E697" s="355"/>
      <c r="F697" s="355"/>
      <c r="G697" s="355"/>
      <c r="H697" s="355"/>
      <c r="I697" s="355"/>
      <c r="J697" s="355"/>
      <c r="K697" s="355"/>
      <c r="L697" s="355"/>
      <c r="M697" s="356"/>
      <c r="N697" s="356"/>
      <c r="O697" s="356"/>
      <c r="P697" s="356"/>
      <c r="Q697" s="463"/>
      <c r="R697" s="463"/>
      <c r="S697" s="357"/>
      <c r="T697" s="357"/>
      <c r="U697" s="466"/>
      <c r="V697" s="477"/>
    </row>
    <row r="698" spans="1:22" ht="24.75" thickBot="1">
      <c r="A698" s="471"/>
      <c r="B698" s="473"/>
      <c r="C698" s="354" t="s">
        <v>121</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3"/>
      <c r="R698" s="473"/>
      <c r="S698" s="359"/>
      <c r="T698" s="359"/>
      <c r="U698" s="475"/>
      <c r="V698" s="477"/>
    </row>
    <row r="699" spans="1:22">
      <c r="A699" s="459"/>
      <c r="B699" s="462" t="s">
        <v>111</v>
      </c>
      <c r="C699" s="354" t="s">
        <v>100</v>
      </c>
      <c r="D699" s="350"/>
      <c r="E699" s="350"/>
      <c r="F699" s="350"/>
      <c r="G699" s="350"/>
      <c r="H699" s="350"/>
      <c r="I699" s="350"/>
      <c r="J699" s="350"/>
      <c r="K699" s="350"/>
      <c r="L699" s="350"/>
      <c r="M699" s="356"/>
      <c r="N699" s="356"/>
      <c r="O699" s="356"/>
      <c r="P699" s="356"/>
      <c r="Q699" s="462" t="str">
        <f t="shared" ref="Q699" si="762">IF((L691=""),"",MAX(D692:L692))</f>
        <v/>
      </c>
      <c r="R699" s="462" t="str">
        <f t="shared" ref="R699" si="763">IF(L691="","",MIN(D692:L692))</f>
        <v/>
      </c>
      <c r="S699" s="360" t="str">
        <f t="shared" ref="S699" si="764">IF((L692=""),"",AVERAGE(D692:L692))</f>
        <v/>
      </c>
      <c r="T699" s="346" t="str">
        <f>IF((L691=""),"",((Q699-R699)/(Q699+R699))*100)</f>
        <v/>
      </c>
      <c r="U699" s="465" t="str">
        <f>IF(L691="","",(IF(T699&lt;7,IF(S699&gt;2800,IF(S699&lt;4500,"Pass","Fail"),"Fail"),"Fail")))</f>
        <v/>
      </c>
      <c r="V699" s="468"/>
    </row>
    <row r="700" spans="1:22">
      <c r="A700" s="460"/>
      <c r="B700" s="463"/>
      <c r="C700" s="354" t="s">
        <v>101</v>
      </c>
      <c r="D700" s="355"/>
      <c r="E700" s="355"/>
      <c r="F700" s="355"/>
      <c r="G700" s="355"/>
      <c r="H700" s="355"/>
      <c r="I700" s="355"/>
      <c r="J700" s="355"/>
      <c r="K700" s="355"/>
      <c r="L700" s="355"/>
      <c r="M700" s="356"/>
      <c r="N700" s="356"/>
      <c r="O700" s="356"/>
      <c r="P700" s="356"/>
      <c r="Q700" s="463"/>
      <c r="R700" s="463"/>
      <c r="S700" s="361"/>
      <c r="T700" s="357"/>
      <c r="U700" s="466"/>
      <c r="V700" s="468"/>
    </row>
    <row r="701" spans="1:22" ht="24.75" thickBot="1">
      <c r="A701" s="461"/>
      <c r="B701" s="464"/>
      <c r="C701" s="362" t="s">
        <v>121</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4"/>
      <c r="R701" s="464"/>
      <c r="S701" s="364"/>
      <c r="T701" s="365"/>
      <c r="U701" s="467"/>
      <c r="V701" s="469"/>
    </row>
    <row r="702" spans="1:22">
      <c r="A702" s="470"/>
      <c r="B702" s="472" t="s">
        <v>211</v>
      </c>
      <c r="C702" s="349" t="s">
        <v>100</v>
      </c>
      <c r="D702" s="355"/>
      <c r="E702" s="355"/>
      <c r="F702" s="355"/>
      <c r="G702" s="355"/>
      <c r="H702" s="355"/>
      <c r="I702" s="355"/>
      <c r="J702" s="355"/>
      <c r="K702" s="355"/>
      <c r="L702" s="355"/>
      <c r="M702" s="351"/>
      <c r="N702" s="351"/>
      <c r="O702" s="351"/>
      <c r="P702" s="351"/>
      <c r="Q702" s="472" t="str">
        <f t="shared" ref="Q702" si="766">IF((L694=""),"",MAX(D695:L695))</f>
        <v/>
      </c>
      <c r="R702" s="472" t="str">
        <f t="shared" ref="R702" si="767">IF(L694="","",MIN(D695:L695))</f>
        <v/>
      </c>
      <c r="S702" s="352" t="str">
        <f t="shared" ref="S702" si="768">IF((L695=""),"",AVERAGE(D695:L695))</f>
        <v/>
      </c>
      <c r="T702" s="352" t="str">
        <f>IF((L694=""),"",((Q702-R702)/(Q702+R702))*100)</f>
        <v/>
      </c>
      <c r="U702" s="474" t="str">
        <f>IF(L694="","",(IF(T702&lt;7,IF(S702&gt;2000,IF(S702&lt;3000,"Pass","Fail"),"Fail"),"Fail")))</f>
        <v/>
      </c>
      <c r="V702" s="476"/>
    </row>
    <row r="703" spans="1:22">
      <c r="A703" s="471"/>
      <c r="B703" s="463"/>
      <c r="C703" s="354" t="s">
        <v>101</v>
      </c>
      <c r="D703" s="355"/>
      <c r="E703" s="355"/>
      <c r="F703" s="355"/>
      <c r="G703" s="355"/>
      <c r="H703" s="355"/>
      <c r="I703" s="355"/>
      <c r="J703" s="355"/>
      <c r="K703" s="355"/>
      <c r="L703" s="355"/>
      <c r="M703" s="356"/>
      <c r="N703" s="356"/>
      <c r="O703" s="356"/>
      <c r="P703" s="356"/>
      <c r="Q703" s="463"/>
      <c r="R703" s="463"/>
      <c r="S703" s="357"/>
      <c r="T703" s="357"/>
      <c r="U703" s="466"/>
      <c r="V703" s="477"/>
    </row>
    <row r="704" spans="1:22" ht="24.75" thickBot="1">
      <c r="A704" s="471"/>
      <c r="B704" s="473"/>
      <c r="C704" s="354" t="s">
        <v>121</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3"/>
      <c r="R704" s="473"/>
      <c r="S704" s="359"/>
      <c r="T704" s="359"/>
      <c r="U704" s="475"/>
      <c r="V704" s="477"/>
    </row>
    <row r="705" spans="1:22">
      <c r="A705" s="459"/>
      <c r="B705" s="462" t="s">
        <v>111</v>
      </c>
      <c r="C705" s="354" t="s">
        <v>100</v>
      </c>
      <c r="D705" s="350"/>
      <c r="E705" s="350"/>
      <c r="F705" s="350"/>
      <c r="G705" s="350"/>
      <c r="H705" s="350"/>
      <c r="I705" s="350"/>
      <c r="J705" s="350"/>
      <c r="K705" s="350"/>
      <c r="L705" s="350"/>
      <c r="M705" s="356"/>
      <c r="N705" s="356"/>
      <c r="O705" s="356"/>
      <c r="P705" s="356"/>
      <c r="Q705" s="462" t="str">
        <f t="shared" ref="Q705" si="770">IF((L697=""),"",MAX(D698:L698))</f>
        <v/>
      </c>
      <c r="R705" s="462" t="str">
        <f t="shared" ref="R705" si="771">IF(L697="","",MIN(D698:L698))</f>
        <v/>
      </c>
      <c r="S705" s="360" t="str">
        <f t="shared" ref="S705" si="772">IF((L698=""),"",AVERAGE(D698:L698))</f>
        <v/>
      </c>
      <c r="T705" s="346" t="str">
        <f>IF((L697=""),"",((Q705-R705)/(Q705+R705))*100)</f>
        <v/>
      </c>
      <c r="U705" s="465" t="str">
        <f>IF(L697="","",(IF(T705&lt;7,IF(S705&gt;2800,IF(S705&lt;4500,"Pass","Fail"),"Fail"),"Fail")))</f>
        <v/>
      </c>
      <c r="V705" s="468"/>
    </row>
    <row r="706" spans="1:22">
      <c r="A706" s="460"/>
      <c r="B706" s="463"/>
      <c r="C706" s="354" t="s">
        <v>101</v>
      </c>
      <c r="D706" s="355"/>
      <c r="E706" s="355"/>
      <c r="F706" s="355"/>
      <c r="G706" s="355"/>
      <c r="H706" s="355"/>
      <c r="I706" s="355"/>
      <c r="J706" s="355"/>
      <c r="K706" s="355"/>
      <c r="L706" s="355"/>
      <c r="M706" s="356"/>
      <c r="N706" s="356"/>
      <c r="O706" s="356"/>
      <c r="P706" s="356"/>
      <c r="Q706" s="463"/>
      <c r="R706" s="463"/>
      <c r="S706" s="361"/>
      <c r="T706" s="357"/>
      <c r="U706" s="466"/>
      <c r="V706" s="468"/>
    </row>
    <row r="707" spans="1:22" ht="24.75" thickBot="1">
      <c r="A707" s="461"/>
      <c r="B707" s="464"/>
      <c r="C707" s="362" t="s">
        <v>121</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4"/>
      <c r="R707" s="464"/>
      <c r="S707" s="364"/>
      <c r="T707" s="365"/>
      <c r="U707" s="467"/>
      <c r="V707" s="469"/>
    </row>
    <row r="708" spans="1:22">
      <c r="A708" s="470"/>
      <c r="B708" s="472" t="s">
        <v>211</v>
      </c>
      <c r="C708" s="349" t="s">
        <v>100</v>
      </c>
      <c r="D708" s="355"/>
      <c r="E708" s="355"/>
      <c r="F708" s="355"/>
      <c r="G708" s="355"/>
      <c r="H708" s="355"/>
      <c r="I708" s="355"/>
      <c r="J708" s="355"/>
      <c r="K708" s="355"/>
      <c r="L708" s="355"/>
      <c r="M708" s="351"/>
      <c r="N708" s="351"/>
      <c r="O708" s="351"/>
      <c r="P708" s="351"/>
      <c r="Q708" s="472" t="str">
        <f t="shared" ref="Q708" si="774">IF((L700=""),"",MAX(D701:L701))</f>
        <v/>
      </c>
      <c r="R708" s="472" t="str">
        <f t="shared" ref="R708" si="775">IF(L700="","",MIN(D701:L701))</f>
        <v/>
      </c>
      <c r="S708" s="352" t="str">
        <f t="shared" ref="S708" si="776">IF((L701=""),"",AVERAGE(D701:L701))</f>
        <v/>
      </c>
      <c r="T708" s="352" t="str">
        <f>IF((L700=""),"",((Q708-R708)/(Q708+R708))*100)</f>
        <v/>
      </c>
      <c r="U708" s="474" t="str">
        <f>IF(L700="","",(IF(T708&lt;7,IF(S708&gt;2000,IF(S708&lt;3000,"Pass","Fail"),"Fail"),"Fail")))</f>
        <v/>
      </c>
      <c r="V708" s="476"/>
    </row>
    <row r="709" spans="1:22">
      <c r="A709" s="471"/>
      <c r="B709" s="463"/>
      <c r="C709" s="354" t="s">
        <v>101</v>
      </c>
      <c r="D709" s="355"/>
      <c r="E709" s="355"/>
      <c r="F709" s="355"/>
      <c r="G709" s="355"/>
      <c r="H709" s="355"/>
      <c r="I709" s="355"/>
      <c r="J709" s="355"/>
      <c r="K709" s="355"/>
      <c r="L709" s="355"/>
      <c r="M709" s="356"/>
      <c r="N709" s="356"/>
      <c r="O709" s="356"/>
      <c r="P709" s="356"/>
      <c r="Q709" s="463"/>
      <c r="R709" s="463"/>
      <c r="S709" s="357"/>
      <c r="T709" s="357"/>
      <c r="U709" s="466"/>
      <c r="V709" s="477"/>
    </row>
    <row r="710" spans="1:22" ht="24.75" thickBot="1">
      <c r="A710" s="471"/>
      <c r="B710" s="473"/>
      <c r="C710" s="354" t="s">
        <v>121</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3"/>
      <c r="R710" s="473"/>
      <c r="S710" s="359"/>
      <c r="T710" s="359"/>
      <c r="U710" s="475"/>
      <c r="V710" s="477"/>
    </row>
    <row r="711" spans="1:22">
      <c r="A711" s="459"/>
      <c r="B711" s="462" t="s">
        <v>111</v>
      </c>
      <c r="C711" s="354" t="s">
        <v>100</v>
      </c>
      <c r="D711" s="350"/>
      <c r="E711" s="350"/>
      <c r="F711" s="350"/>
      <c r="G711" s="350"/>
      <c r="H711" s="350"/>
      <c r="I711" s="350"/>
      <c r="J711" s="350"/>
      <c r="K711" s="350"/>
      <c r="L711" s="350"/>
      <c r="M711" s="356"/>
      <c r="N711" s="356"/>
      <c r="O711" s="356"/>
      <c r="P711" s="356"/>
      <c r="Q711" s="462" t="str">
        <f t="shared" ref="Q711" si="778">IF((L703=""),"",MAX(D704:L704))</f>
        <v/>
      </c>
      <c r="R711" s="462" t="str">
        <f t="shared" ref="R711" si="779">IF(L703="","",MIN(D704:L704))</f>
        <v/>
      </c>
      <c r="S711" s="360" t="str">
        <f t="shared" ref="S711" si="780">IF((L704=""),"",AVERAGE(D704:L704))</f>
        <v/>
      </c>
      <c r="T711" s="346" t="str">
        <f>IF((L703=""),"",((Q711-R711)/(Q711+R711))*100)</f>
        <v/>
      </c>
      <c r="U711" s="465" t="str">
        <f>IF(L703="","",(IF(T711&lt;7,IF(S711&gt;2800,IF(S711&lt;4500,"Pass","Fail"),"Fail"),"Fail")))</f>
        <v/>
      </c>
      <c r="V711" s="468"/>
    </row>
    <row r="712" spans="1:22">
      <c r="A712" s="460"/>
      <c r="B712" s="463"/>
      <c r="C712" s="354" t="s">
        <v>101</v>
      </c>
      <c r="D712" s="355"/>
      <c r="E712" s="355"/>
      <c r="F712" s="355"/>
      <c r="G712" s="355"/>
      <c r="H712" s="355"/>
      <c r="I712" s="355"/>
      <c r="J712" s="355"/>
      <c r="K712" s="355"/>
      <c r="L712" s="355"/>
      <c r="M712" s="356"/>
      <c r="N712" s="356"/>
      <c r="O712" s="356"/>
      <c r="P712" s="356"/>
      <c r="Q712" s="463"/>
      <c r="R712" s="463"/>
      <c r="S712" s="361"/>
      <c r="T712" s="357"/>
      <c r="U712" s="466"/>
      <c r="V712" s="468"/>
    </row>
    <row r="713" spans="1:22" ht="24.75" thickBot="1">
      <c r="A713" s="461"/>
      <c r="B713" s="464"/>
      <c r="C713" s="362" t="s">
        <v>121</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4"/>
      <c r="R713" s="464"/>
      <c r="S713" s="364"/>
      <c r="T713" s="365"/>
      <c r="U713" s="467"/>
      <c r="V713" s="469"/>
    </row>
    <row r="714" spans="1:22">
      <c r="A714" s="470"/>
      <c r="B714" s="472" t="s">
        <v>211</v>
      </c>
      <c r="C714" s="349" t="s">
        <v>100</v>
      </c>
      <c r="D714" s="355"/>
      <c r="E714" s="355"/>
      <c r="F714" s="355"/>
      <c r="G714" s="355"/>
      <c r="H714" s="355"/>
      <c r="I714" s="355"/>
      <c r="J714" s="355"/>
      <c r="K714" s="355"/>
      <c r="L714" s="355"/>
      <c r="M714" s="351"/>
      <c r="N714" s="351"/>
      <c r="O714" s="351"/>
      <c r="P714" s="351"/>
      <c r="Q714" s="472" t="str">
        <f t="shared" ref="Q714" si="782">IF((L706=""),"",MAX(D707:L707))</f>
        <v/>
      </c>
      <c r="R714" s="472" t="str">
        <f t="shared" ref="R714" si="783">IF(L706="","",MIN(D707:L707))</f>
        <v/>
      </c>
      <c r="S714" s="352" t="str">
        <f t="shared" ref="S714" si="784">IF((L707=""),"",AVERAGE(D707:L707))</f>
        <v/>
      </c>
      <c r="T714" s="352" t="str">
        <f>IF((L706=""),"",((Q714-R714)/(Q714+R714))*100)</f>
        <v/>
      </c>
      <c r="U714" s="474" t="str">
        <f>IF(L706="","",(IF(T714&lt;7,IF(S714&gt;2000,IF(S714&lt;3000,"Pass","Fail"),"Fail"),"Fail")))</f>
        <v/>
      </c>
      <c r="V714" s="476"/>
    </row>
    <row r="715" spans="1:22">
      <c r="A715" s="471"/>
      <c r="B715" s="463"/>
      <c r="C715" s="354" t="s">
        <v>101</v>
      </c>
      <c r="D715" s="355"/>
      <c r="E715" s="355"/>
      <c r="F715" s="355"/>
      <c r="G715" s="355"/>
      <c r="H715" s="355"/>
      <c r="I715" s="355"/>
      <c r="J715" s="355"/>
      <c r="K715" s="355"/>
      <c r="L715" s="355"/>
      <c r="M715" s="356"/>
      <c r="N715" s="356"/>
      <c r="O715" s="356"/>
      <c r="P715" s="356"/>
      <c r="Q715" s="463"/>
      <c r="R715" s="463"/>
      <c r="S715" s="357"/>
      <c r="T715" s="357"/>
      <c r="U715" s="466"/>
      <c r="V715" s="477"/>
    </row>
    <row r="716" spans="1:22" ht="24.75" thickBot="1">
      <c r="A716" s="471"/>
      <c r="B716" s="473"/>
      <c r="C716" s="354" t="s">
        <v>121</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3"/>
      <c r="R716" s="473"/>
      <c r="S716" s="359"/>
      <c r="T716" s="359"/>
      <c r="U716" s="475"/>
      <c r="V716" s="477"/>
    </row>
    <row r="717" spans="1:22">
      <c r="A717" s="459"/>
      <c r="B717" s="462" t="s">
        <v>111</v>
      </c>
      <c r="C717" s="354" t="s">
        <v>100</v>
      </c>
      <c r="D717" s="350"/>
      <c r="E717" s="350"/>
      <c r="F717" s="350"/>
      <c r="G717" s="350"/>
      <c r="H717" s="350"/>
      <c r="I717" s="350"/>
      <c r="J717" s="350"/>
      <c r="K717" s="350"/>
      <c r="L717" s="350"/>
      <c r="M717" s="356"/>
      <c r="N717" s="356"/>
      <c r="O717" s="356"/>
      <c r="P717" s="356"/>
      <c r="Q717" s="462" t="str">
        <f t="shared" ref="Q717" si="786">IF((L709=""),"",MAX(D710:L710))</f>
        <v/>
      </c>
      <c r="R717" s="462" t="str">
        <f t="shared" ref="R717" si="787">IF(L709="","",MIN(D710:L710))</f>
        <v/>
      </c>
      <c r="S717" s="360" t="str">
        <f t="shared" ref="S717" si="788">IF((L710=""),"",AVERAGE(D710:L710))</f>
        <v/>
      </c>
      <c r="T717" s="346" t="str">
        <f>IF((L709=""),"",((Q717-R717)/(Q717+R717))*100)</f>
        <v/>
      </c>
      <c r="U717" s="465" t="str">
        <f>IF(L709="","",(IF(T717&lt;7,IF(S717&gt;2800,IF(S717&lt;4500,"Pass","Fail"),"Fail"),"Fail")))</f>
        <v/>
      </c>
      <c r="V717" s="468"/>
    </row>
    <row r="718" spans="1:22">
      <c r="A718" s="460"/>
      <c r="B718" s="463"/>
      <c r="C718" s="354" t="s">
        <v>101</v>
      </c>
      <c r="D718" s="355"/>
      <c r="E718" s="355"/>
      <c r="F718" s="355"/>
      <c r="G718" s="355"/>
      <c r="H718" s="355"/>
      <c r="I718" s="355"/>
      <c r="J718" s="355"/>
      <c r="K718" s="355"/>
      <c r="L718" s="355"/>
      <c r="M718" s="356"/>
      <c r="N718" s="356"/>
      <c r="O718" s="356"/>
      <c r="P718" s="356"/>
      <c r="Q718" s="463"/>
      <c r="R718" s="463"/>
      <c r="S718" s="361"/>
      <c r="T718" s="357"/>
      <c r="U718" s="466"/>
      <c r="V718" s="468"/>
    </row>
    <row r="719" spans="1:22" ht="24.75" thickBot="1">
      <c r="A719" s="461"/>
      <c r="B719" s="464"/>
      <c r="C719" s="362" t="s">
        <v>121</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4"/>
      <c r="R719" s="464"/>
      <c r="S719" s="364"/>
      <c r="T719" s="365"/>
      <c r="U719" s="467"/>
      <c r="V719" s="469"/>
    </row>
    <row r="720" spans="1:22">
      <c r="A720" s="470"/>
      <c r="B720" s="472" t="s">
        <v>211</v>
      </c>
      <c r="C720" s="349" t="s">
        <v>100</v>
      </c>
      <c r="D720" s="355"/>
      <c r="E720" s="355"/>
      <c r="F720" s="355"/>
      <c r="G720" s="355"/>
      <c r="H720" s="355"/>
      <c r="I720" s="355"/>
      <c r="J720" s="355"/>
      <c r="K720" s="355"/>
      <c r="L720" s="355"/>
      <c r="M720" s="351"/>
      <c r="N720" s="351"/>
      <c r="O720" s="351"/>
      <c r="P720" s="351"/>
      <c r="Q720" s="472" t="str">
        <f t="shared" ref="Q720" si="790">IF((L712=""),"",MAX(D713:L713))</f>
        <v/>
      </c>
      <c r="R720" s="472" t="str">
        <f t="shared" ref="R720" si="791">IF(L712="","",MIN(D713:L713))</f>
        <v/>
      </c>
      <c r="S720" s="352" t="str">
        <f t="shared" ref="S720" si="792">IF((L713=""),"",AVERAGE(D713:L713))</f>
        <v/>
      </c>
      <c r="T720" s="352" t="str">
        <f>IF((L712=""),"",((Q720-R720)/(Q720+R720))*100)</f>
        <v/>
      </c>
      <c r="U720" s="474" t="str">
        <f>IF(L712="","",(IF(T720&lt;7,IF(S720&gt;2000,IF(S720&lt;3000,"Pass","Fail"),"Fail"),"Fail")))</f>
        <v/>
      </c>
      <c r="V720" s="476"/>
    </row>
    <row r="721" spans="1:22">
      <c r="A721" s="471"/>
      <c r="B721" s="463"/>
      <c r="C721" s="354" t="s">
        <v>101</v>
      </c>
      <c r="D721" s="355"/>
      <c r="E721" s="355"/>
      <c r="F721" s="355"/>
      <c r="G721" s="355"/>
      <c r="H721" s="355"/>
      <c r="I721" s="355"/>
      <c r="J721" s="355"/>
      <c r="K721" s="355"/>
      <c r="L721" s="355"/>
      <c r="M721" s="356"/>
      <c r="N721" s="356"/>
      <c r="O721" s="356"/>
      <c r="P721" s="356"/>
      <c r="Q721" s="463"/>
      <c r="R721" s="463"/>
      <c r="S721" s="357"/>
      <c r="T721" s="357"/>
      <c r="U721" s="466"/>
      <c r="V721" s="477"/>
    </row>
    <row r="722" spans="1:22" ht="24.75" thickBot="1">
      <c r="A722" s="471"/>
      <c r="B722" s="473"/>
      <c r="C722" s="354" t="s">
        <v>121</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3"/>
      <c r="R722" s="473"/>
      <c r="S722" s="359"/>
      <c r="T722" s="359"/>
      <c r="U722" s="475"/>
      <c r="V722" s="477"/>
    </row>
    <row r="723" spans="1:22">
      <c r="A723" s="459"/>
      <c r="B723" s="462" t="s">
        <v>111</v>
      </c>
      <c r="C723" s="354" t="s">
        <v>100</v>
      </c>
      <c r="D723" s="350"/>
      <c r="E723" s="350"/>
      <c r="F723" s="350"/>
      <c r="G723" s="350"/>
      <c r="H723" s="350"/>
      <c r="I723" s="350"/>
      <c r="J723" s="350"/>
      <c r="K723" s="350"/>
      <c r="L723" s="350"/>
      <c r="M723" s="356"/>
      <c r="N723" s="356"/>
      <c r="O723" s="356"/>
      <c r="P723" s="356"/>
      <c r="Q723" s="462" t="str">
        <f t="shared" ref="Q723" si="794">IF((L715=""),"",MAX(D716:L716))</f>
        <v/>
      </c>
      <c r="R723" s="462" t="str">
        <f t="shared" ref="R723" si="795">IF(L715="","",MIN(D716:L716))</f>
        <v/>
      </c>
      <c r="S723" s="360" t="str">
        <f t="shared" ref="S723" si="796">IF((L716=""),"",AVERAGE(D716:L716))</f>
        <v/>
      </c>
      <c r="T723" s="346" t="str">
        <f>IF((L715=""),"",((Q723-R723)/(Q723+R723))*100)</f>
        <v/>
      </c>
      <c r="U723" s="465" t="str">
        <f>IF(L715="","",(IF(T723&lt;7,IF(S723&gt;2800,IF(S723&lt;4500,"Pass","Fail"),"Fail"),"Fail")))</f>
        <v/>
      </c>
      <c r="V723" s="468"/>
    </row>
    <row r="724" spans="1:22">
      <c r="A724" s="460"/>
      <c r="B724" s="463"/>
      <c r="C724" s="354" t="s">
        <v>101</v>
      </c>
      <c r="D724" s="355"/>
      <c r="E724" s="355"/>
      <c r="F724" s="355"/>
      <c r="G724" s="355"/>
      <c r="H724" s="355"/>
      <c r="I724" s="355"/>
      <c r="J724" s="355"/>
      <c r="K724" s="355"/>
      <c r="L724" s="355"/>
      <c r="M724" s="356"/>
      <c r="N724" s="356"/>
      <c r="O724" s="356"/>
      <c r="P724" s="356"/>
      <c r="Q724" s="463"/>
      <c r="R724" s="463"/>
      <c r="S724" s="361"/>
      <c r="T724" s="357"/>
      <c r="U724" s="466"/>
      <c r="V724" s="468"/>
    </row>
    <row r="725" spans="1:22" ht="24.75" thickBot="1">
      <c r="A725" s="461"/>
      <c r="B725" s="464"/>
      <c r="C725" s="362" t="s">
        <v>121</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4"/>
      <c r="R725" s="464"/>
      <c r="S725" s="364"/>
      <c r="T725" s="365"/>
      <c r="U725" s="467"/>
      <c r="V725" s="469"/>
    </row>
    <row r="726" spans="1:22">
      <c r="A726" s="470"/>
      <c r="B726" s="472" t="s">
        <v>211</v>
      </c>
      <c r="C726" s="349" t="s">
        <v>100</v>
      </c>
      <c r="D726" s="355"/>
      <c r="E726" s="355"/>
      <c r="F726" s="355"/>
      <c r="G726" s="355"/>
      <c r="H726" s="355"/>
      <c r="I726" s="355"/>
      <c r="J726" s="355"/>
      <c r="K726" s="355"/>
      <c r="L726" s="355"/>
      <c r="M726" s="351"/>
      <c r="N726" s="351"/>
      <c r="O726" s="351"/>
      <c r="P726" s="351"/>
      <c r="Q726" s="472" t="str">
        <f t="shared" ref="Q726" si="798">IF((L718=""),"",MAX(D719:L719))</f>
        <v/>
      </c>
      <c r="R726" s="472" t="str">
        <f t="shared" ref="R726" si="799">IF(L718="","",MIN(D719:L719))</f>
        <v/>
      </c>
      <c r="S726" s="352" t="str">
        <f t="shared" ref="S726" si="800">IF((L719=""),"",AVERAGE(D719:L719))</f>
        <v/>
      </c>
      <c r="T726" s="352" t="str">
        <f>IF((L718=""),"",((Q726-R726)/(Q726+R726))*100)</f>
        <v/>
      </c>
      <c r="U726" s="474" t="str">
        <f>IF(L718="","",(IF(T726&lt;7,IF(S726&gt;2000,IF(S726&lt;3000,"Pass","Fail"),"Fail"),"Fail")))</f>
        <v/>
      </c>
      <c r="V726" s="476"/>
    </row>
    <row r="727" spans="1:22">
      <c r="A727" s="471"/>
      <c r="B727" s="463"/>
      <c r="C727" s="354" t="s">
        <v>101</v>
      </c>
      <c r="D727" s="355"/>
      <c r="E727" s="355"/>
      <c r="F727" s="355"/>
      <c r="G727" s="355"/>
      <c r="H727" s="355"/>
      <c r="I727" s="355"/>
      <c r="J727" s="355"/>
      <c r="K727" s="355"/>
      <c r="L727" s="355"/>
      <c r="M727" s="356"/>
      <c r="N727" s="356"/>
      <c r="O727" s="356"/>
      <c r="P727" s="356"/>
      <c r="Q727" s="463"/>
      <c r="R727" s="463"/>
      <c r="S727" s="357"/>
      <c r="T727" s="357"/>
      <c r="U727" s="466"/>
      <c r="V727" s="477"/>
    </row>
    <row r="728" spans="1:22" ht="24.75" thickBot="1">
      <c r="A728" s="471"/>
      <c r="B728" s="473"/>
      <c r="C728" s="354" t="s">
        <v>121</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3"/>
      <c r="R728" s="473"/>
      <c r="S728" s="359"/>
      <c r="T728" s="359"/>
      <c r="U728" s="475"/>
      <c r="V728" s="477"/>
    </row>
    <row r="729" spans="1:22">
      <c r="A729" s="459"/>
      <c r="B729" s="462" t="s">
        <v>111</v>
      </c>
      <c r="C729" s="354" t="s">
        <v>100</v>
      </c>
      <c r="D729" s="350"/>
      <c r="E729" s="350"/>
      <c r="F729" s="350"/>
      <c r="G729" s="350"/>
      <c r="H729" s="350"/>
      <c r="I729" s="350"/>
      <c r="J729" s="350"/>
      <c r="K729" s="350"/>
      <c r="L729" s="350"/>
      <c r="M729" s="356"/>
      <c r="N729" s="356"/>
      <c r="O729" s="356"/>
      <c r="P729" s="356"/>
      <c r="Q729" s="462" t="str">
        <f t="shared" ref="Q729" si="802">IF((L721=""),"",MAX(D722:L722))</f>
        <v/>
      </c>
      <c r="R729" s="462" t="str">
        <f t="shared" ref="R729" si="803">IF(L721="","",MIN(D722:L722))</f>
        <v/>
      </c>
      <c r="S729" s="360" t="str">
        <f t="shared" ref="S729" si="804">IF((L722=""),"",AVERAGE(D722:L722))</f>
        <v/>
      </c>
      <c r="T729" s="346" t="str">
        <f>IF((L721=""),"",((Q729-R729)/(Q729+R729))*100)</f>
        <v/>
      </c>
      <c r="U729" s="465" t="str">
        <f>IF(L721="","",(IF(T729&lt;7,IF(S729&gt;2800,IF(S729&lt;4500,"Pass","Fail"),"Fail"),"Fail")))</f>
        <v/>
      </c>
      <c r="V729" s="468"/>
    </row>
    <row r="730" spans="1:22">
      <c r="A730" s="460"/>
      <c r="B730" s="463"/>
      <c r="C730" s="354" t="s">
        <v>101</v>
      </c>
      <c r="D730" s="355"/>
      <c r="E730" s="355"/>
      <c r="F730" s="355"/>
      <c r="G730" s="355"/>
      <c r="H730" s="355"/>
      <c r="I730" s="355"/>
      <c r="J730" s="355"/>
      <c r="K730" s="355"/>
      <c r="L730" s="355"/>
      <c r="M730" s="356"/>
      <c r="N730" s="356"/>
      <c r="O730" s="356"/>
      <c r="P730" s="356"/>
      <c r="Q730" s="463"/>
      <c r="R730" s="463"/>
      <c r="S730" s="361"/>
      <c r="T730" s="357"/>
      <c r="U730" s="466"/>
      <c r="V730" s="468"/>
    </row>
    <row r="731" spans="1:22" ht="24.75" thickBot="1">
      <c r="A731" s="461"/>
      <c r="B731" s="464"/>
      <c r="C731" s="362" t="s">
        <v>121</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4"/>
      <c r="R731" s="464"/>
      <c r="S731" s="364"/>
      <c r="T731" s="365"/>
      <c r="U731" s="467"/>
      <c r="V731" s="469"/>
    </row>
    <row r="732" spans="1:22">
      <c r="A732" s="470"/>
      <c r="B732" s="472" t="s">
        <v>211</v>
      </c>
      <c r="C732" s="349" t="s">
        <v>100</v>
      </c>
      <c r="D732" s="355"/>
      <c r="E732" s="355"/>
      <c r="F732" s="355"/>
      <c r="G732" s="355"/>
      <c r="H732" s="355"/>
      <c r="I732" s="355"/>
      <c r="J732" s="355"/>
      <c r="K732" s="355"/>
      <c r="L732" s="355"/>
      <c r="M732" s="351"/>
      <c r="N732" s="351"/>
      <c r="O732" s="351"/>
      <c r="P732" s="351"/>
      <c r="Q732" s="472" t="str">
        <f t="shared" ref="Q732" si="806">IF((L724=""),"",MAX(D725:L725))</f>
        <v/>
      </c>
      <c r="R732" s="472" t="str">
        <f t="shared" ref="R732" si="807">IF(L724="","",MIN(D725:L725))</f>
        <v/>
      </c>
      <c r="S732" s="352" t="str">
        <f t="shared" ref="S732" si="808">IF((L725=""),"",AVERAGE(D725:L725))</f>
        <v/>
      </c>
      <c r="T732" s="352" t="str">
        <f>IF((L724=""),"",((Q732-R732)/(Q732+R732))*100)</f>
        <v/>
      </c>
      <c r="U732" s="474" t="str">
        <f>IF(L724="","",(IF(T732&lt;7,IF(S732&gt;2000,IF(S732&lt;3000,"Pass","Fail"),"Fail"),"Fail")))</f>
        <v/>
      </c>
      <c r="V732" s="476"/>
    </row>
    <row r="733" spans="1:22">
      <c r="A733" s="471"/>
      <c r="B733" s="463"/>
      <c r="C733" s="354" t="s">
        <v>101</v>
      </c>
      <c r="D733" s="355"/>
      <c r="E733" s="355"/>
      <c r="F733" s="355"/>
      <c r="G733" s="355"/>
      <c r="H733" s="355"/>
      <c r="I733" s="355"/>
      <c r="J733" s="355"/>
      <c r="K733" s="355"/>
      <c r="L733" s="355"/>
      <c r="M733" s="356"/>
      <c r="N733" s="356"/>
      <c r="O733" s="356"/>
      <c r="P733" s="356"/>
      <c r="Q733" s="463"/>
      <c r="R733" s="463"/>
      <c r="S733" s="357"/>
      <c r="T733" s="357"/>
      <c r="U733" s="466"/>
      <c r="V733" s="477"/>
    </row>
    <row r="734" spans="1:22" ht="24.75" thickBot="1">
      <c r="A734" s="471"/>
      <c r="B734" s="473"/>
      <c r="C734" s="354" t="s">
        <v>121</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3"/>
      <c r="R734" s="473"/>
      <c r="S734" s="359"/>
      <c r="T734" s="359"/>
      <c r="U734" s="475"/>
      <c r="V734" s="477"/>
    </row>
    <row r="735" spans="1:22">
      <c r="A735" s="459"/>
      <c r="B735" s="462" t="s">
        <v>111</v>
      </c>
      <c r="C735" s="354" t="s">
        <v>100</v>
      </c>
      <c r="D735" s="350"/>
      <c r="E735" s="350"/>
      <c r="F735" s="350"/>
      <c r="G735" s="350"/>
      <c r="H735" s="350"/>
      <c r="I735" s="350"/>
      <c r="J735" s="350"/>
      <c r="K735" s="350"/>
      <c r="L735" s="350"/>
      <c r="M735" s="356"/>
      <c r="N735" s="356"/>
      <c r="O735" s="356"/>
      <c r="P735" s="356"/>
      <c r="Q735" s="462" t="str">
        <f t="shared" ref="Q735" si="811">IF((L727=""),"",MAX(D728:L728))</f>
        <v/>
      </c>
      <c r="R735" s="462" t="str">
        <f t="shared" ref="R735" si="812">IF(L727="","",MIN(D728:L728))</f>
        <v/>
      </c>
      <c r="S735" s="360" t="str">
        <f t="shared" ref="S735" si="813">IF((L728=""),"",AVERAGE(D728:L728))</f>
        <v/>
      </c>
      <c r="T735" s="346" t="str">
        <f>IF((L727=""),"",((Q735-R735)/(Q735+R735))*100)</f>
        <v/>
      </c>
      <c r="U735" s="465" t="str">
        <f>IF(L727="","",(IF(T735&lt;7,IF(S735&gt;2800,IF(S735&lt;4500,"Pass","Fail"),"Fail"),"Fail")))</f>
        <v/>
      </c>
      <c r="V735" s="468"/>
    </row>
    <row r="736" spans="1:22">
      <c r="A736" s="460"/>
      <c r="B736" s="463"/>
      <c r="C736" s="354" t="s">
        <v>101</v>
      </c>
      <c r="D736" s="355"/>
      <c r="E736" s="355"/>
      <c r="F736" s="355"/>
      <c r="G736" s="355"/>
      <c r="H736" s="355"/>
      <c r="I736" s="355"/>
      <c r="J736" s="355"/>
      <c r="K736" s="355"/>
      <c r="L736" s="355"/>
      <c r="M736" s="356"/>
      <c r="N736" s="356"/>
      <c r="O736" s="356"/>
      <c r="P736" s="356"/>
      <c r="Q736" s="463"/>
      <c r="R736" s="463"/>
      <c r="S736" s="361"/>
      <c r="T736" s="357"/>
      <c r="U736" s="466"/>
      <c r="V736" s="468"/>
    </row>
    <row r="737" spans="1:22" ht="24.75" thickBot="1">
      <c r="A737" s="461"/>
      <c r="B737" s="464"/>
      <c r="C737" s="362" t="s">
        <v>121</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4"/>
      <c r="R737" s="464"/>
      <c r="S737" s="364"/>
      <c r="T737" s="365"/>
      <c r="U737" s="467"/>
      <c r="V737" s="469"/>
    </row>
    <row r="738" spans="1:22">
      <c r="A738" s="470"/>
      <c r="B738" s="472" t="s">
        <v>211</v>
      </c>
      <c r="C738" s="349" t="s">
        <v>100</v>
      </c>
      <c r="D738" s="355"/>
      <c r="E738" s="355"/>
      <c r="F738" s="355"/>
      <c r="G738" s="355"/>
      <c r="H738" s="355"/>
      <c r="I738" s="355"/>
      <c r="J738" s="355"/>
      <c r="K738" s="355"/>
      <c r="L738" s="355"/>
      <c r="M738" s="351"/>
      <c r="N738" s="351"/>
      <c r="O738" s="351"/>
      <c r="P738" s="351"/>
      <c r="Q738" s="472" t="str">
        <f t="shared" ref="Q738" si="815">IF((L730=""),"",MAX(D731:L731))</f>
        <v/>
      </c>
      <c r="R738" s="472" t="str">
        <f t="shared" ref="R738" si="816">IF(L730="","",MIN(D731:L731))</f>
        <v/>
      </c>
      <c r="S738" s="352" t="str">
        <f t="shared" ref="S738" si="817">IF((L731=""),"",AVERAGE(D731:L731))</f>
        <v/>
      </c>
      <c r="T738" s="352" t="str">
        <f>IF((L730=""),"",((Q738-R738)/(Q738+R738))*100)</f>
        <v/>
      </c>
      <c r="U738" s="474" t="str">
        <f>IF(L730="","",(IF(T738&lt;7,IF(S738&gt;2000,IF(S738&lt;3000,"Pass","Fail"),"Fail"),"Fail")))</f>
        <v/>
      </c>
      <c r="V738" s="476"/>
    </row>
    <row r="739" spans="1:22">
      <c r="A739" s="471"/>
      <c r="B739" s="463"/>
      <c r="C739" s="354" t="s">
        <v>101</v>
      </c>
      <c r="D739" s="355"/>
      <c r="E739" s="355"/>
      <c r="F739" s="355"/>
      <c r="G739" s="355"/>
      <c r="H739" s="355"/>
      <c r="I739" s="355"/>
      <c r="J739" s="355"/>
      <c r="K739" s="355"/>
      <c r="L739" s="355"/>
      <c r="M739" s="356"/>
      <c r="N739" s="356"/>
      <c r="O739" s="356"/>
      <c r="P739" s="356"/>
      <c r="Q739" s="463"/>
      <c r="R739" s="463"/>
      <c r="S739" s="357"/>
      <c r="T739" s="357"/>
      <c r="U739" s="466"/>
      <c r="V739" s="477"/>
    </row>
    <row r="740" spans="1:22" ht="24.75" thickBot="1">
      <c r="A740" s="471"/>
      <c r="B740" s="473"/>
      <c r="C740" s="354" t="s">
        <v>121</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3"/>
      <c r="R740" s="473"/>
      <c r="S740" s="359"/>
      <c r="T740" s="359"/>
      <c r="U740" s="475"/>
      <c r="V740" s="477"/>
    </row>
    <row r="741" spans="1:22">
      <c r="A741" s="459"/>
      <c r="B741" s="462" t="s">
        <v>111</v>
      </c>
      <c r="C741" s="354" t="s">
        <v>100</v>
      </c>
      <c r="M741" s="356"/>
      <c r="N741" s="356"/>
      <c r="O741" s="356"/>
      <c r="P741" s="356"/>
      <c r="Q741" s="462" t="str">
        <f t="shared" ref="Q741" si="819">IF((L733=""),"",MAX(D734:L734))</f>
        <v/>
      </c>
      <c r="R741" s="462" t="str">
        <f t="shared" ref="R741" si="820">IF(L733="","",MIN(D734:L734))</f>
        <v/>
      </c>
      <c r="S741" s="360" t="str">
        <f t="shared" ref="S741" si="821">IF((L734=""),"",AVERAGE(D734:L734))</f>
        <v/>
      </c>
      <c r="T741" s="346" t="str">
        <f>IF((L733=""),"",((Q741-R741)/(Q741+R741))*100)</f>
        <v/>
      </c>
      <c r="U741" s="465" t="str">
        <f>IF(L733="","",(IF(T741&lt;7,IF(S741&gt;2800,IF(S741&lt;4500,"Pass","Fail"),"Fail"),"Fail")))</f>
        <v/>
      </c>
      <c r="V741" s="468"/>
    </row>
    <row r="742" spans="1:22">
      <c r="A742" s="460"/>
      <c r="B742" s="463"/>
      <c r="C742" s="354" t="s">
        <v>101</v>
      </c>
      <c r="M742" s="356"/>
      <c r="N742" s="356"/>
      <c r="O742" s="356"/>
      <c r="P742" s="356"/>
      <c r="Q742" s="463"/>
      <c r="R742" s="463"/>
      <c r="S742" s="361"/>
      <c r="T742" s="357"/>
      <c r="U742" s="466"/>
      <c r="V742" s="468"/>
    </row>
    <row r="743" spans="1:22" ht="24.75" thickBot="1">
      <c r="A743" s="461"/>
      <c r="B743" s="464"/>
      <c r="C743" s="362" t="s">
        <v>121</v>
      </c>
      <c r="M743" s="363"/>
      <c r="N743" s="363"/>
      <c r="O743" s="363"/>
      <c r="P743" s="363"/>
      <c r="Q743" s="464"/>
      <c r="R743" s="464"/>
      <c r="S743" s="364"/>
      <c r="T743" s="365"/>
      <c r="U743" s="467"/>
      <c r="V743" s="469"/>
    </row>
    <row r="744" spans="1:22">
      <c r="A744" s="470"/>
      <c r="B744" s="472" t="s">
        <v>211</v>
      </c>
      <c r="C744" s="349" t="s">
        <v>100</v>
      </c>
      <c r="M744" s="351"/>
      <c r="N744" s="351"/>
      <c r="O744" s="351"/>
      <c r="P744" s="351"/>
      <c r="Q744" s="472" t="str">
        <f t="shared" ref="Q744" si="822">IF((L736=""),"",MAX(D737:L737))</f>
        <v/>
      </c>
      <c r="R744" s="472" t="str">
        <f t="shared" ref="R744" si="823">IF(L736="","",MIN(D737:L737))</f>
        <v/>
      </c>
      <c r="S744" s="352" t="str">
        <f t="shared" ref="S744" si="824">IF((L737=""),"",AVERAGE(D737:L737))</f>
        <v/>
      </c>
      <c r="T744" s="352" t="str">
        <f>IF((L736=""),"",((Q744-R744)/(Q744+R744))*100)</f>
        <v/>
      </c>
      <c r="U744" s="474" t="str">
        <f>IF(L736="","",(IF(T744&lt;7,IF(S744&gt;2000,IF(S744&lt;3000,"Pass","Fail"),"Fail"),"Fail")))</f>
        <v/>
      </c>
      <c r="V744" s="476"/>
    </row>
    <row r="745" spans="1:22">
      <c r="A745" s="471"/>
      <c r="B745" s="463"/>
      <c r="C745" s="354" t="s">
        <v>101</v>
      </c>
      <c r="M745" s="356"/>
      <c r="N745" s="356"/>
      <c r="O745" s="356"/>
      <c r="P745" s="356"/>
      <c r="Q745" s="463"/>
      <c r="R745" s="463"/>
      <c r="S745" s="357"/>
      <c r="T745" s="357"/>
      <c r="U745" s="466"/>
      <c r="V745" s="477"/>
    </row>
    <row r="746" spans="1:22" ht="24">
      <c r="A746" s="471"/>
      <c r="B746" s="473"/>
      <c r="C746" s="354" t="s">
        <v>121</v>
      </c>
      <c r="M746" s="358"/>
      <c r="N746" s="358"/>
      <c r="O746" s="358"/>
      <c r="P746" s="358" t="str">
        <f t="shared" si="810"/>
        <v/>
      </c>
      <c r="Q746" s="473"/>
      <c r="R746" s="473"/>
      <c r="S746" s="359"/>
      <c r="T746" s="359"/>
      <c r="U746" s="475"/>
      <c r="V746" s="477"/>
    </row>
    <row r="747" spans="1:22">
      <c r="A747" s="459"/>
      <c r="B747" s="462" t="s">
        <v>111</v>
      </c>
      <c r="C747" s="354" t="s">
        <v>100</v>
      </c>
      <c r="M747" s="356"/>
      <c r="N747" s="356"/>
      <c r="O747" s="356"/>
      <c r="P747" s="356"/>
      <c r="Q747" s="462" t="str">
        <f t="shared" ref="Q747" si="825">IF((L739=""),"",MAX(D740:L740))</f>
        <v/>
      </c>
      <c r="R747" s="462" t="str">
        <f t="shared" ref="R747" si="826">IF(L739="","",MIN(D740:L740))</f>
        <v/>
      </c>
      <c r="S747" s="360" t="str">
        <f t="shared" ref="S747" si="827">IF((L740=""),"",AVERAGE(D740:L740))</f>
        <v/>
      </c>
      <c r="T747" s="346" t="str">
        <f>IF((L739=""),"",((Q747-R747)/(Q747+R747))*100)</f>
        <v/>
      </c>
      <c r="U747" s="465" t="str">
        <f>IF(L739="","",(IF(T747&lt;7,IF(S747&gt;2800,IF(S747&lt;4500,"Pass","Fail"),"Fail"),"Fail")))</f>
        <v/>
      </c>
      <c r="V747" s="468"/>
    </row>
    <row r="748" spans="1:22">
      <c r="A748" s="460"/>
      <c r="B748" s="463"/>
      <c r="C748" s="354" t="s">
        <v>101</v>
      </c>
      <c r="M748" s="356"/>
      <c r="N748" s="356"/>
      <c r="O748" s="356"/>
      <c r="P748" s="356"/>
      <c r="Q748" s="463"/>
      <c r="R748" s="463"/>
      <c r="S748" s="361"/>
      <c r="T748" s="357"/>
      <c r="U748" s="466"/>
      <c r="V748" s="468"/>
    </row>
    <row r="749" spans="1:22" ht="24.75" thickBot="1">
      <c r="A749" s="461"/>
      <c r="B749" s="464"/>
      <c r="C749" s="362" t="s">
        <v>121</v>
      </c>
      <c r="M749" s="363"/>
      <c r="N749" s="363"/>
      <c r="O749" s="363"/>
      <c r="P749" s="363"/>
      <c r="Q749" s="464"/>
      <c r="R749" s="464"/>
      <c r="S749" s="364"/>
      <c r="T749" s="365"/>
      <c r="U749" s="467"/>
      <c r="V749" s="469"/>
    </row>
  </sheetData>
  <autoFilter ref="A14:AC749">
    <filterColumn colId="20">
      <filters>
        <filter val="Pass"/>
      </filters>
    </filterColumn>
  </autoFilter>
  <mergeCells count="1480">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s>
  <conditionalFormatting sqref="K4:O6">
    <cfRule type="cellIs" dxfId="16"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15" priority="3" stopIfTrue="1" operator="equal">
      <formula>"Pass"</formula>
    </cfRule>
    <cfRule type="cellIs" dxfId="14" priority="4" stopIfTrue="1" operator="equal">
      <formula>"Fail"</formula>
    </cfRule>
  </conditionalFormatting>
  <conditionalFormatting sqref="U15:U749">
    <cfRule type="cellIs" dxfId="13" priority="1" stopIfTrue="1" operator="equal">
      <formula>"Fail"</formula>
    </cfRule>
    <cfRule type="cellIs" dxfId="12"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145</v>
      </c>
      <c r="C2" s="168" t="s">
        <v>146</v>
      </c>
      <c r="D2" s="168" t="s">
        <v>147</v>
      </c>
      <c r="E2" s="169"/>
      <c r="H2" s="167"/>
      <c r="I2" s="168" t="s">
        <v>148</v>
      </c>
      <c r="J2" s="168" t="s">
        <v>146</v>
      </c>
      <c r="K2" s="168" t="s">
        <v>147</v>
      </c>
      <c r="M2" s="167"/>
      <c r="N2" s="168" t="s">
        <v>149</v>
      </c>
      <c r="O2" s="168" t="s">
        <v>146</v>
      </c>
      <c r="P2" s="168" t="s">
        <v>147</v>
      </c>
      <c r="R2" s="167"/>
      <c r="S2" s="168" t="s">
        <v>150</v>
      </c>
      <c r="T2" s="168" t="s">
        <v>146</v>
      </c>
      <c r="U2" s="168" t="s">
        <v>147</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151</v>
      </c>
      <c r="B45" s="175">
        <f>AVERAGE(B3:B43)</f>
        <v>718.1284305555555</v>
      </c>
      <c r="C45" s="175">
        <f>AVERAGE(C3:C43)</f>
        <v>6.8601864369867993</v>
      </c>
      <c r="D45" s="175">
        <f>AVERAGE(D3:D43)</f>
        <v>37.699104167563384</v>
      </c>
      <c r="E45" s="175" t="s">
        <v>152</v>
      </c>
      <c r="H45" s="175" t="s">
        <v>151</v>
      </c>
      <c r="I45" s="175">
        <f>AVERAGE(I3:I43)</f>
        <v>915.09562091503267</v>
      </c>
      <c r="J45" s="175">
        <f>AVERAGE(J3:J43)</f>
        <v>11.401905558875891</v>
      </c>
      <c r="K45" s="175">
        <f>AVERAGE(K3:K43)</f>
        <v>83.81913755886653</v>
      </c>
      <c r="M45" s="175" t="s">
        <v>151</v>
      </c>
      <c r="N45" s="175">
        <f>AVERAGE(N3:N43)</f>
        <v>543.14457516339883</v>
      </c>
      <c r="O45" s="175">
        <f>AVERAGE(O3:O43)</f>
        <v>3.6365771868635588</v>
      </c>
      <c r="P45" s="175">
        <f>AVERAGE(P3:P43)</f>
        <v>13.12198905880591</v>
      </c>
      <c r="R45" s="175" t="s">
        <v>151</v>
      </c>
      <c r="S45" s="175">
        <f>AVERAGE(S3:S43)</f>
        <v>281.01288888888905</v>
      </c>
      <c r="T45" s="175">
        <f>AVERAGE(T3:T43)</f>
        <v>9.3813280230314202</v>
      </c>
      <c r="U45" s="175">
        <f>AVERAGE(U3:U43)</f>
        <v>19.626231038984304</v>
      </c>
      <c r="V45" s="173"/>
    </row>
    <row r="46" spans="1:25">
      <c r="A46" s="175" t="s">
        <v>153</v>
      </c>
      <c r="B46" s="175">
        <f>STDEV(B3:B43)</f>
        <v>24.385446406353367</v>
      </c>
      <c r="C46" s="175">
        <f>STDEV(C3:C43)</f>
        <v>1.0544618076665386</v>
      </c>
      <c r="D46" s="175">
        <f>3*D45</f>
        <v>113.09731250269016</v>
      </c>
      <c r="E46" s="175" t="s">
        <v>154</v>
      </c>
      <c r="H46" s="175" t="s">
        <v>153</v>
      </c>
      <c r="I46" s="175">
        <f>STDEV(I3:I43)</f>
        <v>18.43490346298756</v>
      </c>
      <c r="J46" s="175">
        <f>STDEV(J3:J43)</f>
        <v>1.8009955695911544</v>
      </c>
      <c r="K46" s="175">
        <f>3*K45</f>
        <v>251.45741267659957</v>
      </c>
      <c r="M46" s="175" t="s">
        <v>153</v>
      </c>
      <c r="N46" s="175">
        <f>STDEV(N3:N43)</f>
        <v>15.385081457213799</v>
      </c>
      <c r="O46" s="175">
        <f>STDEV(O3:O43)</f>
        <v>0.88692485144473487</v>
      </c>
      <c r="P46" s="175">
        <f>3*P45</f>
        <v>39.365967176417733</v>
      </c>
      <c r="R46" s="175" t="s">
        <v>153</v>
      </c>
      <c r="S46" s="175">
        <f>STDEV(S3:S43)</f>
        <v>14.189595216083449</v>
      </c>
      <c r="T46" s="175">
        <f>STDEV(T3:T43)</f>
        <v>1.8767092666516492</v>
      </c>
      <c r="U46" s="175">
        <f>3*U45</f>
        <v>58.878693116952917</v>
      </c>
      <c r="V46" s="173"/>
    </row>
    <row r="47" spans="1:25">
      <c r="A47" s="175" t="s">
        <v>155</v>
      </c>
      <c r="B47" s="175">
        <f>3*B46</f>
        <v>73.156339219060101</v>
      </c>
      <c r="C47" s="175">
        <f>3*C46</f>
        <v>3.1633854229996157</v>
      </c>
      <c r="D47" s="175"/>
      <c r="E47" s="175"/>
      <c r="H47" s="175" t="s">
        <v>155</v>
      </c>
      <c r="I47" s="175">
        <f>3*I46</f>
        <v>55.304710388962675</v>
      </c>
      <c r="J47" s="175">
        <f>3*J46</f>
        <v>5.4029867087734633</v>
      </c>
      <c r="K47" s="175"/>
      <c r="M47" s="175" t="s">
        <v>155</v>
      </c>
      <c r="N47" s="175">
        <f>3*N46</f>
        <v>46.155244371641395</v>
      </c>
      <c r="O47" s="175">
        <f>3*O46</f>
        <v>2.6607745543342047</v>
      </c>
      <c r="P47" s="175"/>
      <c r="R47" s="175" t="s">
        <v>155</v>
      </c>
      <c r="S47" s="175">
        <f>3*S46</f>
        <v>42.568785648250348</v>
      </c>
      <c r="T47" s="175">
        <f>3*T46</f>
        <v>5.6301277999549475</v>
      </c>
      <c r="U47" s="175"/>
      <c r="V47" s="173"/>
    </row>
    <row r="48" spans="1:25">
      <c r="A48" s="176" t="s">
        <v>116</v>
      </c>
      <c r="B48" s="176"/>
      <c r="C48" s="176"/>
      <c r="D48" s="176">
        <f>B45-B47</f>
        <v>644.9720913364954</v>
      </c>
      <c r="E48" s="175"/>
      <c r="H48" s="176" t="s">
        <v>116</v>
      </c>
      <c r="I48" s="176"/>
      <c r="J48" s="176"/>
      <c r="K48" s="176">
        <f>I45-I47</f>
        <v>859.79091052606998</v>
      </c>
      <c r="M48" s="176" t="s">
        <v>116</v>
      </c>
      <c r="N48" s="176"/>
      <c r="O48" s="176"/>
      <c r="P48" s="176">
        <f>N45-N47</f>
        <v>496.98933079175742</v>
      </c>
      <c r="R48" s="176" t="s">
        <v>116</v>
      </c>
      <c r="S48" s="176"/>
      <c r="T48" s="176"/>
      <c r="U48" s="176">
        <f>S45-U46</f>
        <v>222.13419577193613</v>
      </c>
      <c r="V48" s="177"/>
    </row>
    <row r="49" spans="1:22">
      <c r="A49" s="176" t="s">
        <v>117</v>
      </c>
      <c r="B49" s="176"/>
      <c r="C49" s="176">
        <f>C45+C47</f>
        <v>10.023571859986415</v>
      </c>
      <c r="D49" s="176">
        <f>B45+B47</f>
        <v>791.2847697746156</v>
      </c>
      <c r="E49" s="175"/>
      <c r="H49" s="176" t="s">
        <v>117</v>
      </c>
      <c r="I49" s="176"/>
      <c r="J49" s="176">
        <f>J45+J47</f>
        <v>16.804892267649354</v>
      </c>
      <c r="K49" s="176">
        <f>I45+I47</f>
        <v>970.40033130399536</v>
      </c>
      <c r="M49" s="176" t="s">
        <v>117</v>
      </c>
      <c r="N49" s="176"/>
      <c r="O49" s="176">
        <f>O45+O47</f>
        <v>6.2973517411977635</v>
      </c>
      <c r="P49" s="176">
        <f>N45+N47</f>
        <v>589.29981953504023</v>
      </c>
      <c r="R49" s="176" t="s">
        <v>117</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501" t="s">
        <v>13</v>
      </c>
      <c r="D55" t="s">
        <v>403</v>
      </c>
      <c r="E55">
        <f>PERCENTILE(E4:E53,0.95)</f>
        <v>13.118779957666309</v>
      </c>
      <c r="H55" s="95">
        <v>8.7452471482889731</v>
      </c>
      <c r="K55" s="114"/>
      <c r="O55" s="95">
        <v>9.0114440163321561</v>
      </c>
    </row>
    <row r="56" spans="3:15" ht="16.5" thickBot="1">
      <c r="C56" s="501"/>
      <c r="D56" t="s">
        <v>404</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2021-03-01T04:57:02Z</dcterms:modified>
</cp:coreProperties>
</file>