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mklfls01.markelcorp.markelna.com\VDIprofile$\adommalapati\Documents\Cyber\"/>
    </mc:Choice>
  </mc:AlternateContent>
  <bookViews>
    <workbookView xWindow="0" yWindow="0" windowWidth="28800" windowHeight="11835"/>
  </bookViews>
  <sheets>
    <sheet name="All_Re_Segments" sheetId="1" r:id="rId1"/>
    <sheet name="By_Re_Segment" sheetId="3" r:id="rId2"/>
  </sheets>
  <calcPr calcId="152511"/>
  <pivotCaches>
    <pivotCache cacheId="12"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U7" i="1" l="1"/>
  <c r="AU11" i="1"/>
  <c r="AU9" i="1"/>
  <c r="AU17" i="1"/>
  <c r="AU15" i="1"/>
  <c r="AU5" i="1"/>
  <c r="AU6" i="1"/>
  <c r="AU8" i="1"/>
  <c r="AU13" i="1"/>
  <c r="AU16" i="1"/>
  <c r="AU12" i="1"/>
  <c r="AU14" i="1"/>
  <c r="AU10" i="1"/>
  <c r="AU4" i="1"/>
  <c r="AU7" i="1"/>
  <c r="AU3" i="1"/>
  <c r="BH11" i="1"/>
  <c r="BH9" i="1"/>
  <c r="BH17" i="1"/>
  <c r="BH15" i="1"/>
  <c r="BH5" i="1"/>
  <c r="BH6" i="1"/>
  <c r="BH8" i="1"/>
  <c r="BH13" i="1"/>
  <c r="BH16" i="1"/>
  <c r="BH12" i="1"/>
  <c r="BH14" i="1"/>
  <c r="BH10" i="1"/>
  <c r="BH4" i="1"/>
  <c r="BH7" i="1"/>
  <c r="BH3" i="1"/>
  <c r="BF11" i="1"/>
  <c r="BF9" i="1"/>
  <c r="BF17" i="1"/>
  <c r="BF15" i="1"/>
  <c r="BF5" i="1"/>
  <c r="BF6" i="1"/>
  <c r="BF8" i="1"/>
  <c r="BF13" i="1"/>
  <c r="BF16" i="1"/>
  <c r="BF12" i="1"/>
  <c r="BF14" i="1"/>
  <c r="BF10" i="1"/>
  <c r="BF4" i="1"/>
  <c r="BF7" i="1"/>
  <c r="BF3" i="1"/>
  <c r="BC11" i="1"/>
  <c r="BC9" i="1"/>
  <c r="BC17" i="1"/>
  <c r="BC15" i="1"/>
  <c r="BC5" i="1"/>
  <c r="BC6" i="1"/>
  <c r="BC8" i="1"/>
  <c r="BC13" i="1"/>
  <c r="BC16" i="1"/>
  <c r="BC12" i="1"/>
  <c r="BC14" i="1"/>
  <c r="BC10" i="1"/>
  <c r="BC4" i="1"/>
  <c r="BC7" i="1"/>
  <c r="BC3" i="1"/>
  <c r="AX11" i="1"/>
  <c r="AX9" i="1"/>
  <c r="AX17" i="1"/>
  <c r="AX15" i="1"/>
  <c r="AX5" i="1"/>
  <c r="AX6" i="1"/>
  <c r="AX8" i="1"/>
  <c r="AX13" i="1"/>
  <c r="AX16" i="1"/>
  <c r="AX12" i="1"/>
  <c r="AX14" i="1"/>
  <c r="AX10" i="1"/>
  <c r="AX4" i="1"/>
  <c r="AX7" i="1"/>
  <c r="AX3" i="1"/>
  <c r="AS11" i="1"/>
  <c r="AS9" i="1"/>
  <c r="AS17" i="1"/>
  <c r="AS15" i="1"/>
  <c r="AS5" i="1"/>
  <c r="AS6" i="1"/>
  <c r="AS8" i="1"/>
  <c r="AS13" i="1"/>
  <c r="AS16" i="1"/>
  <c r="AS12" i="1"/>
  <c r="AS14" i="1"/>
  <c r="AS10" i="1"/>
  <c r="AS4" i="1"/>
  <c r="AS7" i="1"/>
  <c r="AS3" i="1"/>
  <c r="AO11" i="1"/>
  <c r="AO9" i="1"/>
  <c r="BT9" i="1" s="1"/>
  <c r="BU9" i="1" s="1"/>
  <c r="AO17" i="1"/>
  <c r="AO15" i="1"/>
  <c r="BT15" i="1" s="1"/>
  <c r="BU15" i="1" s="1"/>
  <c r="AO5" i="1"/>
  <c r="AO6" i="1"/>
  <c r="BT6" i="1" s="1"/>
  <c r="BU6" i="1" s="1"/>
  <c r="AO8" i="1"/>
  <c r="AO13" i="1"/>
  <c r="BT13" i="1" s="1"/>
  <c r="BU13" i="1" s="1"/>
  <c r="AO16" i="1"/>
  <c r="AO12" i="1"/>
  <c r="BT12" i="1" s="1"/>
  <c r="BU12" i="1" s="1"/>
  <c r="AO14" i="1"/>
  <c r="AO10" i="1"/>
  <c r="BT10" i="1" s="1"/>
  <c r="BU10" i="1" s="1"/>
  <c r="AO4" i="1"/>
  <c r="AO7" i="1"/>
  <c r="BT7" i="1" s="1"/>
  <c r="AO3" i="1"/>
  <c r="BT3" i="1" l="1"/>
  <c r="BU3" i="1" s="1"/>
  <c r="BT4" i="1"/>
  <c r="BU4" i="1" s="1"/>
  <c r="BT14" i="1"/>
  <c r="BU14" i="1" s="1"/>
  <c r="BT16" i="1"/>
  <c r="BU16" i="1" s="1"/>
  <c r="BT8" i="1"/>
  <c r="BU8" i="1" s="1"/>
  <c r="BT5" i="1"/>
  <c r="BU5" i="1" s="1"/>
  <c r="BT17" i="1"/>
  <c r="BU17" i="1" s="1"/>
  <c r="BT11" i="1"/>
  <c r="BU11" i="1" s="1"/>
</calcChain>
</file>

<file path=xl/sharedStrings.xml><?xml version="1.0" encoding="utf-8"?>
<sst xmlns="http://schemas.openxmlformats.org/spreadsheetml/2006/main" count="516" uniqueCount="200">
  <si>
    <t>Respondent ID</t>
  </si>
  <si>
    <t>Collector ID</t>
  </si>
  <si>
    <t>Start Date</t>
  </si>
  <si>
    <t>End Date</t>
  </si>
  <si>
    <t>IP Address</t>
  </si>
  <si>
    <t>Email Address</t>
  </si>
  <si>
    <t>First Name</t>
  </si>
  <si>
    <t>Last Name</t>
  </si>
  <si>
    <t>Custom Data 1</t>
  </si>
  <si>
    <t>Name (First, Last)</t>
  </si>
  <si>
    <t>Markel Global Re Segment</t>
  </si>
  <si>
    <t>2018 Product Line / Program GWP</t>
  </si>
  <si>
    <t>If you write Property, what type of treaties do you underwrite?</t>
  </si>
  <si>
    <t>If you write Casualty, what type of treaties do you underwrite?</t>
  </si>
  <si>
    <t>If you write Specialty, what type of treaties do you underwrite?</t>
  </si>
  <si>
    <t>Estimate the % of your book is exposed to non-affirmative cyber?</t>
  </si>
  <si>
    <t>Is it your intention to cover cyber related risks?</t>
  </si>
  <si>
    <t>Do your cedant's underlying policies contain a “cyber” exclusion to give certainty you do not cover cyber losses?</t>
  </si>
  <si>
    <t>Are their gaps in the exclusion?</t>
  </si>
  <si>
    <t>Are your treaty contracts silent on cyber?</t>
  </si>
  <si>
    <t>Which market cyber exclusion do you typically use?</t>
  </si>
  <si>
    <t>Are underwriters asking any cyber-specific questions to cedants during course of underwriting?</t>
  </si>
  <si>
    <t>Do your treaties respond to business interruption?</t>
  </si>
  <si>
    <t>If question 14 is Yes, does the Business Interruption cover extend to include IT system down-time due to malicious (cyber-attack) and non-malicious (breakdown) events?</t>
  </si>
  <si>
    <t> Do you buy retro protection? Does it cover cyber?</t>
  </si>
  <si>
    <t>Do you feel your underwriters sufficiently understand cyber risk in your line of business and/or would benefit from further cyber risk education?</t>
  </si>
  <si>
    <t>To date, have your treaties paid for any cyber related claim(s)?</t>
  </si>
  <si>
    <t>Is there an affirmative grant of cyber coverage in the treaties?  If so, please provide further commentary.</t>
  </si>
  <si>
    <t>If #19 is yes, is the exposure capped?</t>
  </si>
  <si>
    <t>Are there any caps on cyber exposure or on treaties such as AADs or loss ratio caps?</t>
  </si>
  <si>
    <t>What is the max limit you will put up for cyber?</t>
  </si>
  <si>
    <t>What is the estimated limits exposed in your portfolio?</t>
  </si>
  <si>
    <t>Open-Ended Response</t>
  </si>
  <si>
    <t>Response</t>
  </si>
  <si>
    <t>Property Cat</t>
  </si>
  <si>
    <t>Per Risk</t>
  </si>
  <si>
    <t>Quota Share</t>
  </si>
  <si>
    <t>Retro</t>
  </si>
  <si>
    <t>I don't UW property</t>
  </si>
  <si>
    <t>General Casualty</t>
  </si>
  <si>
    <t>Umbrella and Excess Liability</t>
  </si>
  <si>
    <t>Environmental Impairment</t>
  </si>
  <si>
    <t>Med Mal</t>
  </si>
  <si>
    <t>Professional Liability</t>
  </si>
  <si>
    <t>Auto</t>
  </si>
  <si>
    <t>Whole Account</t>
  </si>
  <si>
    <t>Employment</t>
  </si>
  <si>
    <t>Transactional Liability</t>
  </si>
  <si>
    <t>I don't UW Casualty</t>
  </si>
  <si>
    <t>Surety</t>
  </si>
  <si>
    <t>Credit</t>
  </si>
  <si>
    <t>Mortgage</t>
  </si>
  <si>
    <t>Political Risk</t>
  </si>
  <si>
    <t>Work Comp</t>
  </si>
  <si>
    <t>A&amp;H</t>
  </si>
  <si>
    <t>Agriculture</t>
  </si>
  <si>
    <t>Marine and Energy</t>
  </si>
  <si>
    <t>Terrorism</t>
  </si>
  <si>
    <t>Commercial Airline Hull and Liability</t>
  </si>
  <si>
    <t>General Aviation</t>
  </si>
  <si>
    <t>I don't UW Specialty</t>
  </si>
  <si>
    <t>Please describe those contexts.</t>
  </si>
  <si>
    <t>If Yes, Please explain.</t>
  </si>
  <si>
    <t>If Yes, what common questions are being asked?</t>
  </si>
  <si>
    <t>If yes or limited, please elaborate.</t>
  </si>
  <si>
    <t>If yes, please provide count and amount paid.</t>
  </si>
  <si>
    <t>If Yes, please provide further commentary.</t>
  </si>
  <si>
    <t>If yes, what types? (Loss Ration Caps, AADs)</t>
  </si>
  <si>
    <t>194.69.43.44</t>
  </si>
  <si>
    <t>mike mccarthy</t>
  </si>
  <si>
    <t>Casualty</t>
  </si>
  <si>
    <t>$25m casualty and $4m motor</t>
  </si>
  <si>
    <t>100%</t>
  </si>
  <si>
    <t>Only in certain contexts</t>
  </si>
  <si>
    <t>where Cyber is affirmatively in Business Covered article; non-affirmative embedded in certain professional indemnity; D&amp;O but only for event related indirect cyber events that impact organization, not direct loss otherwise covered under a traditional 1st and/or 3rd party Cyber policy.</t>
  </si>
  <si>
    <t>No - Never</t>
  </si>
  <si>
    <t>Unsure</t>
  </si>
  <si>
    <t>Sometimes</t>
  </si>
  <si>
    <t>rarely see it</t>
  </si>
  <si>
    <t>Yes - Sometimes</t>
  </si>
  <si>
    <t>Yes</t>
  </si>
  <si>
    <t>when offering first party Cyber coverage</t>
  </si>
  <si>
    <t>No we do not buy retro</t>
  </si>
  <si>
    <t>No - They understand cyber risk well and do not need further education</t>
  </si>
  <si>
    <t>No - but reserves have been set</t>
  </si>
  <si>
    <t>sometimes when included in Business Covered</t>
  </si>
  <si>
    <t>usually but not always capped as portfolio is all XOL</t>
  </si>
  <si>
    <t>where applicable, limited reinstatements which apply to all subject business, not just Cyber</t>
  </si>
  <si>
    <t>$15m is our maximum capacity for Professional Liability or General Liability although no specific line item from Cyber on my authority letter</t>
  </si>
  <si>
    <t>not determined</t>
  </si>
  <si>
    <t>Nick Lazarus</t>
  </si>
  <si>
    <t>Property</t>
  </si>
  <si>
    <t>$37m</t>
  </si>
  <si>
    <t>30%</t>
  </si>
  <si>
    <t>No</t>
  </si>
  <si>
    <t>Varies.</t>
  </si>
  <si>
    <t>Sub-limited?</t>
  </si>
  <si>
    <t>Yes we buy retro but it does not cover cyber</t>
  </si>
  <si>
    <t>Maybe - They have some cyber risk appreciation but would still like further education</t>
  </si>
  <si>
    <t>We are actively trying to avoid.</t>
  </si>
  <si>
    <t>TBC</t>
  </si>
  <si>
    <t>209.10.84.13</t>
  </si>
  <si>
    <t>william pentony</t>
  </si>
  <si>
    <t>Specialty</t>
  </si>
  <si>
    <t>wc</t>
  </si>
  <si>
    <t>Yes - Always</t>
  </si>
  <si>
    <t>n/a</t>
  </si>
  <si>
    <t>WC</t>
  </si>
  <si>
    <t>N/A</t>
  </si>
  <si>
    <t>Bruce Stocker</t>
  </si>
  <si>
    <t>20%</t>
  </si>
  <si>
    <t>Yes - Mostly</t>
  </si>
  <si>
    <t>CL380</t>
  </si>
  <si>
    <t>Yes we buy retro and yes it covers cyber</t>
  </si>
  <si>
    <t>We have written treaties with a letter of intent rather than a cyber exclusion - this typically states that cedants will try to impose CL380, but in certain instances this will not be possible.</t>
  </si>
  <si>
    <t>All treaties have an event limit. Where cedants are providing cyber coverage it is typically sublimited.</t>
  </si>
  <si>
    <t>All treaties have an event limit.</t>
  </si>
  <si>
    <t>Erica Rance Mill</t>
  </si>
  <si>
    <t>$10,705,841</t>
  </si>
  <si>
    <t>We don't see any exclusions on our treaties</t>
  </si>
  <si>
    <t>Peta White</t>
  </si>
  <si>
    <t>North American Property CAT / 120m</t>
  </si>
  <si>
    <t>We don't use/ask for a specific exclusion but we often see the IT Hazard Clarification (NMA 2912) and the Electronic Data one (NMA 2914)</t>
  </si>
  <si>
    <t>We are silent on cyber so believe that if there is property damage, we would respond to BI</t>
  </si>
  <si>
    <t>Yes - They do not really understand cyber risk and would like further education</t>
  </si>
  <si>
    <t>didn't answer as #19 is No</t>
  </si>
  <si>
    <t>none/don't offer</t>
  </si>
  <si>
    <t>majority of our book is personal lines (less exposed to cyber). About 20% of our total exposed limit is with Commerical writers (around 300m) which may have though cyber exclusions or sublimits in underlying policy</t>
  </si>
  <si>
    <t>Julie Hassan</t>
  </si>
  <si>
    <t>Property Pro Rata and Per Risk/ 39M</t>
  </si>
  <si>
    <t>60%</t>
  </si>
  <si>
    <t>Sometimes cyber is not fully excluded by sublimited</t>
  </si>
  <si>
    <t>Our exclusions say that cyber is excluded as per the company's policy</t>
  </si>
  <si>
    <t>Yes - Regularly</t>
  </si>
  <si>
    <t xml:space="preserve">We would cover BI if there is property damage.  However, some cedents may have BI if there is no property damage at very small sublimits. </t>
  </si>
  <si>
    <t>The AIG Per Risk covers a product called Cyber Edge.  IT is capped at treaty limits</t>
  </si>
  <si>
    <t>Mostly silent on cyber but the exposures would be policy limits or sublimited at the primary policy level if there is any</t>
  </si>
  <si>
    <t>I have 108M of commercial limits of which may have some cyber exposure.  Most deals have a cyber exclusion to follow compnaies underlying policies.  The rest of the book is personal lines business which should not have much exposure</t>
  </si>
  <si>
    <t>Alan Dowling</t>
  </si>
  <si>
    <t>170,000,000</t>
  </si>
  <si>
    <t>90%</t>
  </si>
  <si>
    <t>In Transactional Liability the TL policy sits excess of underlying coverage. If not explicitly excluded the TL policy could be triggered by a cyber event. Important to note here, just because there is a cyber event and underlying cover is eroded a breach of a Rep or Warranty has to occur for the TL policy to respond the mere event itself does not trigger the TL policy.</t>
  </si>
  <si>
    <t>Until the exclusions have been tested it hard to know if they will hold up.</t>
  </si>
  <si>
    <t>N/A - In many instances we are not dictating the treaty language</t>
  </si>
  <si>
    <t>Is non-affitmative exposure exclued? How is it measured? How is it modelled? Will the cedant share the model paramaters/results?</t>
  </si>
  <si>
    <t>Cyber specific</t>
  </si>
  <si>
    <t>Only treaties with affirmative cyber coverage.</t>
  </si>
  <si>
    <t>Combined PL treaties and stand alone Cyber treaties.</t>
  </si>
  <si>
    <t>Mostly capped, either a BI CAP, Treaty L/R cap or capped by structure such as Aggregate Stop Loss</t>
  </si>
  <si>
    <t>Loss Ratio Caps, BI dollar CAPS</t>
  </si>
  <si>
    <t>Largest Per Policy is $3,875,000. We have $12M on an agg stop and $7.5m on a clash deal</t>
  </si>
  <si>
    <t>$238M for affirmative cyber coverage, unknown for non-affirmative</t>
  </si>
  <si>
    <t>Marlon Williams</t>
  </si>
  <si>
    <t>International Property Cat- USD 30M</t>
  </si>
  <si>
    <t>Many of our contracts have some sort of exclusion with a write back provision.</t>
  </si>
  <si>
    <t xml:space="preserve">I'm unsure about the question being asked here. Is it asking if there are exclusion gaps in the underlying policies as it relates to the reinsurance contract? if so, the answer is, I don't know. That's hard to asses from Country to Country. </t>
  </si>
  <si>
    <t>The lead market typically drives the terms and conditions. As a following market, it is difficult to demand the addition of exclusions if the lead hasn't negotiated it. When it is included it is usually the IT Hazard clause or something similar like NMA 2912 or 2914 amended to Re/Ins.</t>
  </si>
  <si>
    <t>If Cyber is specifically included, we ask for the information that is available that would allow some of our colleagues within Markel to assist in assessing the risk. (AXA XL Agg layer, for example)</t>
  </si>
  <si>
    <t>Limited</t>
  </si>
  <si>
    <t>The vast majority of our portfolio is homeowners business so no BI involved. We do also write commercial and to a much lesser extent, industrial risks. Also, some of the WW cedants usually have some provision for BI coverage</t>
  </si>
  <si>
    <t>We don't provide explicit limit for cyber exposure</t>
  </si>
  <si>
    <t>That's very difficult to ascertain because 70% of our contracts exclude Cyber. That said, there cold possibly be a scenario that triggers the contract. The remaining 30% is silent.</t>
  </si>
  <si>
    <t>Property Per Risk and Pro Rata/39M</t>
  </si>
  <si>
    <t>There may be some areas where the primary policy sublimits cyber exposure to a small amount</t>
  </si>
  <si>
    <t>The reinsurance contract usually excludes cyber as per the companies policies</t>
  </si>
  <si>
    <t>We follow the company's exclusion which varies by cedent</t>
  </si>
  <si>
    <t>it is capped at the sublimit or policy limit</t>
  </si>
  <si>
    <t>Bahr, Don</t>
  </si>
  <si>
    <t>Medical Malpractice/$25,000000</t>
  </si>
  <si>
    <t>Unknown.  the PIAA Segment traditionally has a Cyber Sublimit that is below typical treaty attachments.</t>
  </si>
  <si>
    <t>Yes - Rarely</t>
  </si>
  <si>
    <t>The majority of the Med Mal Treaties are excess, but within the Treaty retention, cyber Sublimits are offered-Tend to be small at $25,000</t>
  </si>
  <si>
    <t>Follow the Treaty Limit on any one deal</t>
  </si>
  <si>
    <t>Unknown, but likely low</t>
  </si>
  <si>
    <t>Fred Ruck</t>
  </si>
  <si>
    <t>General Casualty Reinsurance/120,000,000</t>
  </si>
  <si>
    <t>Non affirmative/silent cyber</t>
  </si>
  <si>
    <t>none</t>
  </si>
  <si>
    <t>?</t>
  </si>
  <si>
    <t>Joscelin Burrer</t>
  </si>
  <si>
    <t>35M</t>
  </si>
  <si>
    <t>Not our intention. It is covered since not excluded</t>
  </si>
  <si>
    <t>no exclusion</t>
  </si>
  <si>
    <t>Describe the underwriting process for Cyber</t>
  </si>
  <si>
    <t>Lyle McCoy</t>
  </si>
  <si>
    <t>Auto/&lt;5m</t>
  </si>
  <si>
    <t>No exclusions.</t>
  </si>
  <si>
    <t>zero to auto until self driving cars become a thing</t>
  </si>
  <si>
    <t>Quant</t>
  </si>
  <si>
    <t>Score</t>
  </si>
  <si>
    <t>Subtotal Risk Scores</t>
  </si>
  <si>
    <t>Total</t>
  </si>
  <si>
    <t>Total Risk Score</t>
  </si>
  <si>
    <t>Row Labels</t>
  </si>
  <si>
    <t>Grand Total</t>
  </si>
  <si>
    <t>Average of Total</t>
  </si>
  <si>
    <t>High Risk</t>
  </si>
  <si>
    <t>Medium Risk</t>
  </si>
  <si>
    <t>Low Risk</t>
  </si>
  <si>
    <t>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</si>
</sst>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333333"/>
      <name val="Arial"/>
    </font>
    <font>
      <sz val="11"/>
      <color rgb="FF333333"/>
      <name val="Arial"/>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rgb="FFEAEAE8"/>
        <bgColor rgb="FFEAEAE8"/>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A6A6A6"/>
      </left>
      <right style="thin">
        <color rgb="FFA6A6A6"/>
      </right>
      <top style="thin">
        <color rgb="FFA6A6A6"/>
      </top>
      <bottom style="thin">
        <color rgb="FFA6A6A6"/>
      </bottom>
      <diagonal/>
    </border>
    <border>
      <left style="thin">
        <color rgb="FFA6A6A6"/>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1" fillId="6" borderId="2" applyNumberFormat="0" applyFont="0" applyAlignment="0" applyProtection="0"/>
  </cellStyleXfs>
  <cellXfs count="36">
    <xf numFmtId="0" fontId="0" fillId="0" borderId="0" xfId="0"/>
    <xf numFmtId="0" fontId="6" fillId="6" borderId="2" xfId="5" applyFont="1"/>
    <xf numFmtId="0" fontId="0" fillId="0" borderId="0" xfId="0"/>
    <xf numFmtId="0" fontId="6" fillId="7" borderId="3" xfId="0" applyFont="1" applyFill="1" applyBorder="1"/>
    <xf numFmtId="0" fontId="5" fillId="5" borderId="1" xfId="4"/>
    <xf numFmtId="0" fontId="7" fillId="7" borderId="0" xfId="0" applyFont="1" applyFill="1" applyBorder="1"/>
    <xf numFmtId="0" fontId="6" fillId="7" borderId="4" xfId="0" applyFont="1" applyFill="1" applyBorder="1" applyAlignment="1"/>
    <xf numFmtId="0" fontId="2" fillId="2" borderId="0" xfId="1"/>
    <xf numFmtId="164" fontId="2" fillId="2" borderId="0" xfId="1" applyNumberFormat="1"/>
    <xf numFmtId="9" fontId="2" fillId="2" borderId="0" xfId="1" applyNumberFormat="1"/>
    <xf numFmtId="0" fontId="4" fillId="4" borderId="0" xfId="3"/>
    <xf numFmtId="164" fontId="4" fillId="4" borderId="0" xfId="3" applyNumberFormat="1"/>
    <xf numFmtId="0" fontId="3" fillId="3" borderId="0" xfId="2"/>
    <xf numFmtId="164" fontId="3" fillId="3" borderId="0" xfId="2" applyNumberFormat="1"/>
    <xf numFmtId="0" fontId="7" fillId="7" borderId="3" xfId="0" applyFont="1"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pivotButton="1"/>
    <xf numFmtId="0" fontId="0" fillId="0" borderId="0" xfId="0" applyAlignment="1">
      <alignment horizontal="left"/>
    </xf>
    <xf numFmtId="0" fontId="0" fillId="0" borderId="0" xfId="0" applyNumberFormat="1"/>
    <xf numFmtId="0" fontId="2" fillId="2" borderId="8" xfId="1" applyBorder="1"/>
    <xf numFmtId="0" fontId="4" fillId="4" borderId="8" xfId="3" applyBorder="1"/>
    <xf numFmtId="0" fontId="3" fillId="3" borderId="8" xfId="2" applyBorder="1"/>
    <xf numFmtId="0" fontId="3" fillId="3" borderId="0" xfId="0" applyFont="1" applyFill="1" applyAlignment="1">
      <alignment horizontal="left"/>
    </xf>
    <xf numFmtId="0" fontId="3" fillId="3" borderId="0" xfId="0" applyNumberFormat="1" applyFont="1" applyFill="1"/>
    <xf numFmtId="0" fontId="4" fillId="4" borderId="0" xfId="0" applyFont="1" applyFill="1" applyAlignment="1">
      <alignment horizontal="left"/>
    </xf>
    <xf numFmtId="0" fontId="4" fillId="4" borderId="0" xfId="0" applyNumberFormat="1" applyFont="1" applyFill="1"/>
    <xf numFmtId="0" fontId="2" fillId="2" borderId="0" xfId="0" applyFont="1" applyFill="1" applyAlignment="1">
      <alignment horizontal="left"/>
    </xf>
    <xf numFmtId="0" fontId="2" fillId="2" borderId="0" xfId="0" applyNumberFormat="1" applyFont="1" applyFill="1"/>
  </cellXfs>
  <cellStyles count="6">
    <cellStyle name="Bad" xfId="2" builtinId="27"/>
    <cellStyle name="Good" xfId="1" builtinId="26"/>
    <cellStyle name="Neutral" xfId="3" builtinId="28"/>
    <cellStyle name="Normal" xfId="0" builtinId="0"/>
    <cellStyle name="Note" xfId="5" builtinId="10"/>
    <cellStyle name="Output" xfId="4" builtinId="21"/>
  </cellStyles>
  <dxfs count="6">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006100"/>
        <name val="Calibri"/>
        <scheme val="minor"/>
      </font>
      <fill>
        <patternFill patternType="solid">
          <fgColor indexed="65"/>
          <bgColor rgb="FFC6EFCE"/>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6500"/>
        <name val="Calibri"/>
        <scheme val="minor"/>
      </font>
      <fill>
        <patternFill patternType="solid">
          <fgColor indexed="65"/>
          <bgColor rgb="FFFFEB9C"/>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mmalapati, Abhinay" refreshedDate="43661.542262499999" createdVersion="5" refreshedVersion="5" minRefreshableVersion="3" recordCount="15">
  <cacheSource type="worksheet">
    <worksheetSource ref="A2:BU17" sheet="All_Re_Segments"/>
  </cacheSource>
  <cacheFields count="73">
    <cacheField name="n/a" numFmtId="0">
      <sharedItems containsSemiMixedTypes="0" containsString="0" containsNumber="1" containsInteger="1" minValue="10763231634" maxValue="10829205382"/>
    </cacheField>
    <cacheField name="n/a2" numFmtId="0">
      <sharedItems containsSemiMixedTypes="0" containsString="0" containsNumber="1" containsInteger="1" minValue="234697694" maxValue="234697694" count="1">
        <n v="234697694"/>
      </sharedItems>
    </cacheField>
    <cacheField name="n/a3" numFmtId="164">
      <sharedItems containsSemiMixedTypes="0" containsNonDate="0" containsDate="1" containsString="0" minDate="2019-05-29T13:48:15" maxDate="2019-06-28T10:10:00"/>
    </cacheField>
    <cacheField name="n/a4" numFmtId="164">
      <sharedItems containsSemiMixedTypes="0" containsNonDate="0" containsDate="1" containsString="0" minDate="2019-05-29T13:57:07" maxDate="2019-06-28T11:04:39"/>
    </cacheField>
    <cacheField name="n/a5" numFmtId="0">
      <sharedItems/>
    </cacheField>
    <cacheField name="n/a6" numFmtId="0">
      <sharedItems containsNonDate="0" containsString="0" containsBlank="1"/>
    </cacheField>
    <cacheField name="n/a7" numFmtId="0">
      <sharedItems containsNonDate="0" containsString="0" containsBlank="1"/>
    </cacheField>
    <cacheField name="n/a8" numFmtId="0">
      <sharedItems containsNonDate="0" containsString="0" containsBlank="1"/>
    </cacheField>
    <cacheField name="n/a9" numFmtId="0">
      <sharedItems containsNonDate="0" containsString="0" containsBlank="1"/>
    </cacheField>
    <cacheField name="Open-Ended Response" numFmtId="0">
      <sharedItems/>
    </cacheField>
    <cacheField name="Response" numFmtId="0">
      <sharedItems count="3">
        <s v="Casualty"/>
        <s v="Specialty"/>
        <s v="Property"/>
      </sharedItems>
    </cacheField>
    <cacheField name="Open-Ended Response2" numFmtId="0">
      <sharedItems containsMixedTypes="1" containsNumber="1" containsInteger="1" minValue="25000000" maxValue="25000000"/>
    </cacheField>
    <cacheField name="Property Cat" numFmtId="0">
      <sharedItems containsBlank="1"/>
    </cacheField>
    <cacheField name="Per Risk" numFmtId="0">
      <sharedItems containsBlank="1"/>
    </cacheField>
    <cacheField name="Quota Share" numFmtId="0">
      <sharedItems containsBlank="1"/>
    </cacheField>
    <cacheField name="Retro" numFmtId="0">
      <sharedItems containsNonDate="0" containsString="0" containsBlank="1"/>
    </cacheField>
    <cacheField name="I don't UW property" numFmtId="0">
      <sharedItems containsBlank="1"/>
    </cacheField>
    <cacheField name="General Casualty" numFmtId="0">
      <sharedItems containsBlank="1"/>
    </cacheField>
    <cacheField name="Umbrella and Excess Liability" numFmtId="0">
      <sharedItems containsBlank="1"/>
    </cacheField>
    <cacheField name="Environmental Impairment" numFmtId="0">
      <sharedItems containsBlank="1"/>
    </cacheField>
    <cacheField name="Med Mal" numFmtId="0">
      <sharedItems containsBlank="1"/>
    </cacheField>
    <cacheField name="Professional Liability" numFmtId="0">
      <sharedItems containsBlank="1"/>
    </cacheField>
    <cacheField name="Auto" numFmtId="0">
      <sharedItems containsBlank="1"/>
    </cacheField>
    <cacheField name="Whole Account" numFmtId="0">
      <sharedItems containsNonDate="0" containsString="0" containsBlank="1"/>
    </cacheField>
    <cacheField name="Employment" numFmtId="0">
      <sharedItems containsBlank="1"/>
    </cacheField>
    <cacheField name="Transactional Liability" numFmtId="0">
      <sharedItems containsBlank="1"/>
    </cacheField>
    <cacheField name="I don't UW Casualty" numFmtId="0">
      <sharedItems containsBlank="1"/>
    </cacheField>
    <cacheField name="Surety" numFmtId="0">
      <sharedItems containsBlank="1"/>
    </cacheField>
    <cacheField name="Credit" numFmtId="0">
      <sharedItems containsBlank="1"/>
    </cacheField>
    <cacheField name="Mortgage" numFmtId="0">
      <sharedItems containsNonDate="0" containsString="0" containsBlank="1"/>
    </cacheField>
    <cacheField name="Political Risk" numFmtId="0">
      <sharedItems containsNonDate="0" containsString="0" containsBlank="1"/>
    </cacheField>
    <cacheField name="Work Comp" numFmtId="0">
      <sharedItems containsBlank="1"/>
    </cacheField>
    <cacheField name="A&amp;H" numFmtId="0">
      <sharedItems containsNonDate="0" containsString="0" containsBlank="1"/>
    </cacheField>
    <cacheField name="Agriculture" numFmtId="0">
      <sharedItems containsBlank="1"/>
    </cacheField>
    <cacheField name="Marine and Energy" numFmtId="0">
      <sharedItems containsBlank="1"/>
    </cacheField>
    <cacheField name="Terrorism" numFmtId="0">
      <sharedItems containsBlank="1"/>
    </cacheField>
    <cacheField name="Commercial Airline Hull and Liability" numFmtId="0">
      <sharedItems containsNonDate="0" containsString="0" containsBlank="1"/>
    </cacheField>
    <cacheField name="General Aviation" numFmtId="0">
      <sharedItems containsNonDate="0" containsString="0" containsBlank="1"/>
    </cacheField>
    <cacheField name="I don't UW Specialty" numFmtId="0">
      <sharedItems containsBlank="1"/>
    </cacheField>
    <cacheField name="Response2" numFmtId="0">
      <sharedItems containsBlank="1" containsMixedTypes="1" containsNumber="1" minValue="0.1" maxValue="0.1"/>
    </cacheField>
    <cacheField name="Score" numFmtId="0">
      <sharedItems containsSemiMixedTypes="0" containsString="0" containsNumber="1" containsInteger="1" minValue="0" maxValue="10"/>
    </cacheField>
    <cacheField name="Response3" numFmtId="0">
      <sharedItems/>
    </cacheField>
    <cacheField name="Please describe those contexts." numFmtId="0">
      <sharedItems containsBlank="1" longText="1"/>
    </cacheField>
    <cacheField name="Response4" numFmtId="0">
      <sharedItems/>
    </cacheField>
    <cacheField name="Score2" numFmtId="0">
      <sharedItems containsSemiMixedTypes="0" containsString="0" containsNumber="1" containsInteger="1" minValue="0" maxValue="10"/>
    </cacheField>
    <cacheField name="Response5" numFmtId="0">
      <sharedItems containsBlank="1"/>
    </cacheField>
    <cacheField name="Score3" numFmtId="0">
      <sharedItems containsSemiMixedTypes="0" containsString="0" containsNumber="1" containsInteger="1" minValue="0" maxValue="10"/>
    </cacheField>
    <cacheField name="If Yes, Please explain." numFmtId="0">
      <sharedItems containsBlank="1"/>
    </cacheField>
    <cacheField name="Response6" numFmtId="0">
      <sharedItems/>
    </cacheField>
    <cacheField name="Score4" numFmtId="0">
      <sharedItems containsSemiMixedTypes="0" containsString="0" containsNumber="1" containsInteger="1" minValue="0" maxValue="10"/>
    </cacheField>
    <cacheField name="Open-Ended Response3" numFmtId="0">
      <sharedItems containsBlank="1" longText="1"/>
    </cacheField>
    <cacheField name="Response7" numFmtId="0">
      <sharedItems/>
    </cacheField>
    <cacheField name="If Yes, what common questions are being asked?" numFmtId="0">
      <sharedItems containsBlank="1"/>
    </cacheField>
    <cacheField name="Response8" numFmtId="0">
      <sharedItems/>
    </cacheField>
    <cacheField name="Score5" numFmtId="0">
      <sharedItems containsSemiMixedTypes="0" containsString="0" containsNumber="1" containsInteger="1" minValue="0" maxValue="10"/>
    </cacheField>
    <cacheField name="If yes or limited, please elaborate." numFmtId="0">
      <sharedItems containsBlank="1"/>
    </cacheField>
    <cacheField name="Response9" numFmtId="0">
      <sharedItems containsBlank="1"/>
    </cacheField>
    <cacheField name="Score6" numFmtId="0">
      <sharedItems containsSemiMixedTypes="0" containsString="0" containsNumber="1" containsInteger="1" minValue="0" maxValue="10"/>
    </cacheField>
    <cacheField name="Response10" numFmtId="0">
      <sharedItems/>
    </cacheField>
    <cacheField name="Score7" numFmtId="0">
      <sharedItems containsSemiMixedTypes="0" containsString="0" containsNumber="1" containsInteger="1" minValue="0" maxValue="5"/>
    </cacheField>
    <cacheField name="Response11" numFmtId="0">
      <sharedItems/>
    </cacheField>
    <cacheField name="Response12" numFmtId="0">
      <sharedItems/>
    </cacheField>
    <cacheField name="If yes, please provide count and amount paid." numFmtId="0">
      <sharedItems containsBlank="1"/>
    </cacheField>
    <cacheField name="Response13" numFmtId="0">
      <sharedItems/>
    </cacheField>
    <cacheField name="If Yes, please provide further commentary." numFmtId="0">
      <sharedItems containsBlank="1"/>
    </cacheField>
    <cacheField name="Response14" numFmtId="0">
      <sharedItems containsBlank="1"/>
    </cacheField>
    <cacheField name="Please describe those contexts.2" numFmtId="0">
      <sharedItems containsBlank="1"/>
    </cacheField>
    <cacheField name="Response15" numFmtId="0">
      <sharedItems containsBlank="1"/>
    </cacheField>
    <cacheField name="If yes, what types? (Loss Ration Caps, AADs)" numFmtId="0">
      <sharedItems containsBlank="1"/>
    </cacheField>
    <cacheField name="Open-Ended Response4" numFmtId="0">
      <sharedItems containsBlank="1"/>
    </cacheField>
    <cacheField name="Open-Ended Response5" numFmtId="0">
      <sharedItems containsBlank="1"/>
    </cacheField>
    <cacheField name="Quant" numFmtId="0">
      <sharedItems containsSemiMixedTypes="0" containsString="0" containsNumber="1" containsInteger="1" minValue="25" maxValue="55"/>
    </cacheField>
    <cacheField name="Total" numFmtId="0">
      <sharedItems containsSemiMixedTypes="0" containsString="0" containsNumber="1" containsInteger="1" minValue="25" maxValue="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n v="10829205382"/>
    <x v="0"/>
    <d v="2019-06-28T10:10:00"/>
    <d v="2019-06-28T11:04:39"/>
    <s v="194.69.43.44"/>
    <m/>
    <m/>
    <m/>
    <m/>
    <s v="mike mccarthy"/>
    <x v="0"/>
    <s v="$25m casualty and $4m motor"/>
    <m/>
    <m/>
    <m/>
    <m/>
    <s v="I don't UW property"/>
    <s v="General Casualty"/>
    <s v="Umbrella and Excess Liability"/>
    <s v="Environmental Impairment"/>
    <s v="Med Mal"/>
    <s v="Professional Liability"/>
    <s v="Auto"/>
    <m/>
    <s v="Employment"/>
    <s v="Transactional Liability"/>
    <m/>
    <m/>
    <m/>
    <m/>
    <m/>
    <m/>
    <m/>
    <m/>
    <m/>
    <m/>
    <m/>
    <m/>
    <s v="I don't UW Specialty"/>
    <s v="100%"/>
    <n v="10"/>
    <s v="Only in certain contexts"/>
    <s v="where Cyber is affirmatively in Business Covered article; non-affirmative embedded in certain professional indemnity; D&amp;O but only for event related indirect cyber events that impact organization, not direct loss otherwise covered under a traditional 1st and/or 3rd party Cyber policy."/>
    <s v="No - Never"/>
    <n v="10"/>
    <s v="Unsure"/>
    <n v="5"/>
    <m/>
    <s v="Sometimes"/>
    <n v="5"/>
    <s v="rarely see it"/>
    <s v="Yes - Sometimes"/>
    <m/>
    <s v="Yes"/>
    <n v="10"/>
    <s v="when offering first party Cyber coverage"/>
    <s v="Yes"/>
    <n v="10"/>
    <s v="No we do not buy retro"/>
    <n v="5"/>
    <s v="No - They understand cyber risk well and do not need further education"/>
    <s v="No - but reserves have been set"/>
    <m/>
    <s v="If Yes, please provide further commentary."/>
    <s v="sometimes when included in Business Covered"/>
    <s v="Only in certain contexts"/>
    <s v="usually but not always capped as portfolio is all XOL"/>
    <s v="Yes"/>
    <s v="where applicable, limited reinstatements which apply to all subject business, not just Cyber"/>
    <s v="$15m is our maximum capacity for Professional Liability or General Liability although no specific line item from Cyber on my authority letter"/>
    <s v="not determined"/>
    <n v="55"/>
    <n v="55"/>
  </r>
  <r>
    <n v="10776686135"/>
    <x v="0"/>
    <d v="2019-06-04T19:30:43"/>
    <d v="2019-06-04T19:40:21"/>
    <s v="209.10.84.13"/>
    <m/>
    <m/>
    <m/>
    <m/>
    <s v="Joscelin Burrer"/>
    <x v="1"/>
    <s v="35M"/>
    <m/>
    <m/>
    <m/>
    <m/>
    <s v="I don't UW property"/>
    <m/>
    <m/>
    <m/>
    <m/>
    <m/>
    <m/>
    <m/>
    <m/>
    <m/>
    <s v="I don't UW Casualty"/>
    <s v="Surety"/>
    <s v="Credit"/>
    <m/>
    <m/>
    <m/>
    <m/>
    <m/>
    <m/>
    <m/>
    <m/>
    <m/>
    <m/>
    <s v="100%"/>
    <n v="10"/>
    <s v="Yes"/>
    <s v="Not our intention. It is covered since not excluded"/>
    <s v="No - Never"/>
    <n v="10"/>
    <m/>
    <n v="10"/>
    <s v="no exclusion"/>
    <s v="Yes - Always"/>
    <n v="10"/>
    <m/>
    <s v="If Yes, what common questions are being asked?"/>
    <s v="Describe the underwriting process for Cyber"/>
    <s v="Yes"/>
    <n v="10"/>
    <m/>
    <s v="N/A"/>
    <n v="0"/>
    <s v="No we do not buy retro"/>
    <n v="5"/>
    <s v="No - They understand cyber risk well and do not need further education"/>
    <s v="No"/>
    <m/>
    <s v="No"/>
    <m/>
    <m/>
    <m/>
    <s v="No"/>
    <m/>
    <m/>
    <m/>
    <n v="55"/>
    <n v="55"/>
  </r>
  <r>
    <n v="10813176835"/>
    <x v="0"/>
    <d v="2019-06-21T07:04:52"/>
    <d v="2019-06-21T07:19:15"/>
    <s v="209.10.84.13"/>
    <m/>
    <m/>
    <m/>
    <m/>
    <s v="Erica Rance Mill"/>
    <x v="1"/>
    <s v="$10,705,841"/>
    <m/>
    <m/>
    <m/>
    <m/>
    <s v="I don't UW property"/>
    <m/>
    <m/>
    <m/>
    <m/>
    <m/>
    <m/>
    <m/>
    <m/>
    <m/>
    <s v="I don't UW Casualty"/>
    <m/>
    <m/>
    <m/>
    <m/>
    <m/>
    <m/>
    <s v="Agriculture"/>
    <m/>
    <m/>
    <m/>
    <m/>
    <m/>
    <s v="100%"/>
    <n v="10"/>
    <s v="Yes"/>
    <m/>
    <s v="No - Never"/>
    <n v="10"/>
    <s v="No"/>
    <n v="10"/>
    <m/>
    <s v="Yes - Always"/>
    <n v="10"/>
    <s v="We don't see any exclusions on our treaties"/>
    <s v="No - Never"/>
    <m/>
    <s v="No"/>
    <n v="0"/>
    <m/>
    <s v="N/A"/>
    <n v="0"/>
    <s v="No we do not buy retro"/>
    <n v="5"/>
    <s v="Maybe - They have some cyber risk appreciation but would still like further education"/>
    <s v="No"/>
    <m/>
    <s v="No"/>
    <m/>
    <s v="No"/>
    <m/>
    <s v="No"/>
    <m/>
    <m/>
    <m/>
    <n v="45"/>
    <n v="45"/>
  </r>
  <r>
    <n v="10810861533"/>
    <x v="0"/>
    <d v="2019-06-20T09:26:48"/>
    <d v="2019-06-20T10:06:50"/>
    <s v="209.10.84.13"/>
    <m/>
    <m/>
    <m/>
    <m/>
    <s v="Peta White"/>
    <x v="2"/>
    <s v="North American Property CAT / 120m"/>
    <s v="Property Cat"/>
    <m/>
    <m/>
    <m/>
    <m/>
    <m/>
    <m/>
    <m/>
    <m/>
    <m/>
    <m/>
    <m/>
    <m/>
    <m/>
    <s v="I don't UW Casualty"/>
    <m/>
    <m/>
    <m/>
    <m/>
    <m/>
    <m/>
    <m/>
    <m/>
    <m/>
    <m/>
    <m/>
    <s v="I don't UW Specialty"/>
    <s v="100%"/>
    <n v="10"/>
    <s v="No"/>
    <m/>
    <s v="Sometimes"/>
    <n v="5"/>
    <s v="Unsure"/>
    <n v="5"/>
    <m/>
    <s v="Yes - Mostly"/>
    <n v="10"/>
    <s v="We don't use/ask for a specific exclusion but we often see the IT Hazard Clarification (NMA 2912) and the Electronic Data one (NMA 2914)"/>
    <s v="No - Never"/>
    <m/>
    <s v="Yes"/>
    <n v="10"/>
    <s v="We are silent on cyber so believe that if there is property damage, we would respond to BI"/>
    <s v="No"/>
    <n v="0"/>
    <s v="Yes we buy retro but it does not cover cyber"/>
    <n v="5"/>
    <s v="Yes - They do not really understand cyber risk and would like further education"/>
    <s v="No"/>
    <m/>
    <s v="No"/>
    <m/>
    <m/>
    <s v="didn't answer as #19 is No"/>
    <s v="No"/>
    <m/>
    <s v="none/don't offer"/>
    <s v="majority of our book is personal lines (less exposed to cyber). About 20% of our total exposed limit is with Commerical writers (around 300m) which may have though cyber exclusions or sublimits in underlying policy"/>
    <n v="45"/>
    <n v="45"/>
  </r>
  <r>
    <n v="10763231634"/>
    <x v="0"/>
    <d v="2019-05-29T13:48:15"/>
    <d v="2019-05-29T13:57:07"/>
    <s v="209.10.84.13"/>
    <m/>
    <m/>
    <m/>
    <m/>
    <s v="Lyle McCoy"/>
    <x v="0"/>
    <s v="Auto/&lt;5m"/>
    <m/>
    <m/>
    <m/>
    <m/>
    <s v="I don't UW property"/>
    <s v="General Casualty"/>
    <s v="Umbrella and Excess Liability"/>
    <s v="Environmental Impairment"/>
    <m/>
    <s v="Professional Liability"/>
    <s v="Auto"/>
    <m/>
    <m/>
    <m/>
    <m/>
    <m/>
    <m/>
    <m/>
    <m/>
    <m/>
    <m/>
    <m/>
    <m/>
    <m/>
    <m/>
    <m/>
    <s v="I don't UW Specialty"/>
    <s v="100%"/>
    <n v="10"/>
    <s v="No"/>
    <m/>
    <s v="No - Never"/>
    <n v="10"/>
    <m/>
    <n v="10"/>
    <s v="No exclusions."/>
    <s v="Yes - Always"/>
    <n v="10"/>
    <s v="N/A"/>
    <s v="No - Never"/>
    <m/>
    <s v="No"/>
    <n v="0"/>
    <m/>
    <s v="N/A"/>
    <n v="0"/>
    <s v="No we do not buy retro"/>
    <n v="5"/>
    <s v="Maybe - They have some cyber risk appreciation but would still like further education"/>
    <s v="No"/>
    <m/>
    <s v="No"/>
    <m/>
    <m/>
    <s v="N/A"/>
    <s v="No"/>
    <m/>
    <s v="N/A"/>
    <s v="zero to auto until self driving cars become a thing"/>
    <n v="45"/>
    <n v="45"/>
  </r>
  <r>
    <n v="10810857052"/>
    <x v="0"/>
    <d v="2019-06-20T09:43:51"/>
    <d v="2019-06-20T10:05:21"/>
    <s v="209.10.84.13"/>
    <m/>
    <m/>
    <m/>
    <m/>
    <s v="Julie Hassan"/>
    <x v="2"/>
    <s v="Property Pro Rata and Per Risk/ 39M"/>
    <m/>
    <s v="Per Risk"/>
    <s v="Quota Share"/>
    <m/>
    <m/>
    <m/>
    <m/>
    <m/>
    <m/>
    <m/>
    <m/>
    <m/>
    <m/>
    <m/>
    <s v="I don't UW Casualty"/>
    <m/>
    <m/>
    <m/>
    <m/>
    <m/>
    <m/>
    <m/>
    <m/>
    <m/>
    <m/>
    <m/>
    <s v="I don't UW Specialty"/>
    <s v="60%"/>
    <n v="7"/>
    <s v="No"/>
    <m/>
    <s v="Sometimes"/>
    <n v="5"/>
    <s v="Yes"/>
    <n v="0"/>
    <s v="Sometimes cyber is not fully excluded by sublimited"/>
    <s v="Yes - Mostly"/>
    <n v="10"/>
    <s v="Our exclusions say that cyber is excluded as per the company's policy"/>
    <s v="Yes - Regularly"/>
    <m/>
    <s v="Yes"/>
    <n v="10"/>
    <s v="We would cover BI if there is property damage.  However, some cedents may have BI if there is no property damage at very small sublimits. "/>
    <s v="No"/>
    <n v="0"/>
    <s v="Yes we buy retro but it does not cover cyber"/>
    <n v="5"/>
    <s v="Maybe - They have some cyber risk appreciation but would still like further education"/>
    <s v="No"/>
    <m/>
    <s v="If Yes, please provide further commentary."/>
    <s v="The AIG Per Risk covers a product called Cyber Edge.  IT is capped at treaty limits"/>
    <s v="Yes"/>
    <m/>
    <s v="No"/>
    <m/>
    <s v="Mostly silent on cyber but the exposures would be policy limits or sublimited at the primary policy level if there is any"/>
    <s v="I have 108M of commercial limits of which may have some cyber exposure.  Most deals have a cyber exclusion to follow compnaies underlying policies.  The rest of the book is personal lines business which should not have much exposure"/>
    <n v="37"/>
    <n v="37"/>
  </r>
  <r>
    <n v="10815260723"/>
    <x v="0"/>
    <d v="2019-06-21T23:09:56"/>
    <d v="2019-06-21T23:14:08"/>
    <s v="209.10.84.13"/>
    <m/>
    <m/>
    <m/>
    <m/>
    <s v="william pentony"/>
    <x v="1"/>
    <s v="wc"/>
    <m/>
    <m/>
    <m/>
    <m/>
    <s v="I don't UW property"/>
    <s v="General Casualty"/>
    <m/>
    <m/>
    <m/>
    <m/>
    <s v="Auto"/>
    <m/>
    <m/>
    <m/>
    <m/>
    <m/>
    <m/>
    <m/>
    <m/>
    <s v="Work Comp"/>
    <m/>
    <m/>
    <m/>
    <m/>
    <m/>
    <m/>
    <m/>
    <m/>
    <n v="0"/>
    <s v="No"/>
    <m/>
    <s v="No - Never"/>
    <n v="10"/>
    <s v="No"/>
    <n v="10"/>
    <m/>
    <s v="Yes - Always"/>
    <n v="10"/>
    <m/>
    <s v="No - Never"/>
    <m/>
    <s v="No"/>
    <n v="0"/>
    <m/>
    <m/>
    <n v="0"/>
    <s v="No we do not buy retro"/>
    <n v="5"/>
    <s v="Maybe - They have some cyber risk appreciation but would still like further education"/>
    <s v="No"/>
    <m/>
    <s v="No"/>
    <m/>
    <m/>
    <m/>
    <s v="No"/>
    <m/>
    <s v="N/A"/>
    <s v="n/a"/>
    <n v="35"/>
    <n v="35"/>
  </r>
  <r>
    <n v="10808148670"/>
    <x v="0"/>
    <d v="2019-06-19T11:06:50"/>
    <d v="2019-06-19T11:15:31"/>
    <s v="209.10.84.13"/>
    <m/>
    <m/>
    <m/>
    <m/>
    <s v="Fred Ruck"/>
    <x v="0"/>
    <s v="General Casualty Reinsurance/120,000,000"/>
    <m/>
    <m/>
    <m/>
    <m/>
    <s v="I don't UW property"/>
    <s v="General Casualty"/>
    <s v="Umbrella and Excess Liability"/>
    <s v="Environmental Impairment"/>
    <m/>
    <s v="Professional Liability"/>
    <s v="Auto"/>
    <m/>
    <m/>
    <m/>
    <m/>
    <m/>
    <m/>
    <m/>
    <m/>
    <m/>
    <m/>
    <m/>
    <m/>
    <m/>
    <m/>
    <m/>
    <m/>
    <s v="100%"/>
    <n v="10"/>
    <s v="Only in certain contexts"/>
    <s v="Non affirmative/silent cyber"/>
    <s v="Sometimes"/>
    <n v="5"/>
    <s v="Unsure"/>
    <n v="5"/>
    <m/>
    <s v="Yes - Mostly"/>
    <n v="10"/>
    <s v="none"/>
    <s v="Yes - Rarely"/>
    <m/>
    <s v="No"/>
    <n v="0"/>
    <m/>
    <m/>
    <n v="0"/>
    <s v="No we do not buy retro"/>
    <n v="5"/>
    <s v="Yes - They do not really understand cyber risk and would like further education"/>
    <s v="No"/>
    <m/>
    <s v="No"/>
    <m/>
    <m/>
    <m/>
    <s v="No"/>
    <m/>
    <s v="?"/>
    <s v="?"/>
    <n v="35"/>
    <n v="35"/>
  </r>
  <r>
    <n v="10819084772"/>
    <x v="0"/>
    <d v="2019-06-24T12:20:34"/>
    <d v="2019-06-24T12:27:37"/>
    <s v="194.69.43.44"/>
    <m/>
    <m/>
    <m/>
    <m/>
    <s v="Nick Lazarus"/>
    <x v="2"/>
    <s v="$37m"/>
    <s v="Property Cat"/>
    <s v="Per Risk"/>
    <m/>
    <m/>
    <m/>
    <m/>
    <m/>
    <m/>
    <m/>
    <m/>
    <m/>
    <m/>
    <m/>
    <m/>
    <s v="I don't UW Casualty"/>
    <m/>
    <m/>
    <m/>
    <m/>
    <m/>
    <m/>
    <m/>
    <m/>
    <m/>
    <m/>
    <m/>
    <s v="I don't UW Specialty"/>
    <s v="30%"/>
    <n v="3"/>
    <s v="No"/>
    <m/>
    <s v="Sometimes"/>
    <n v="5"/>
    <s v="Unsure"/>
    <n v="5"/>
    <m/>
    <s v="Sometimes"/>
    <n v="5"/>
    <s v="Varies."/>
    <s v="If Yes, what common questions are being asked?"/>
    <s v="Sub-limited?"/>
    <s v="Yes"/>
    <n v="10"/>
    <s v="Varies."/>
    <s v="No"/>
    <n v="0"/>
    <s v="Yes we buy retro but it does not cover cyber"/>
    <n v="5"/>
    <s v="Maybe - They have some cyber risk appreciation but would still like further education"/>
    <s v="No"/>
    <m/>
    <s v="No"/>
    <m/>
    <s v="No"/>
    <m/>
    <s v="No"/>
    <m/>
    <s v="We are actively trying to avoid."/>
    <s v="TBC"/>
    <n v="33"/>
    <n v="33"/>
  </r>
  <r>
    <n v="10808978055"/>
    <x v="0"/>
    <d v="2019-06-19T15:04:12"/>
    <d v="2019-06-19T16:34:35"/>
    <s v="209.10.84.13"/>
    <m/>
    <m/>
    <m/>
    <m/>
    <s v="Julie Hassan"/>
    <x v="2"/>
    <s v="Property Per Risk and Pro Rata/39M"/>
    <m/>
    <s v="Per Risk"/>
    <s v="Quota Share"/>
    <m/>
    <m/>
    <m/>
    <m/>
    <m/>
    <m/>
    <m/>
    <m/>
    <m/>
    <m/>
    <m/>
    <s v="I don't UW Casualty"/>
    <m/>
    <m/>
    <m/>
    <m/>
    <m/>
    <m/>
    <m/>
    <m/>
    <m/>
    <m/>
    <m/>
    <s v="I don't UW Specialty"/>
    <s v="60%"/>
    <n v="7"/>
    <s v="Only in certain contexts"/>
    <s v="There may be some areas where the primary policy sublimits cyber exposure to a small amount"/>
    <s v="Yes - Mostly"/>
    <n v="0"/>
    <s v="Unsure"/>
    <n v="5"/>
    <m/>
    <s v="Yes - Mostly"/>
    <n v="10"/>
    <s v="The reinsurance contract usually excludes cyber as per the companies policies"/>
    <s v="Yes - Regularly"/>
    <m/>
    <s v="Limited"/>
    <n v="5"/>
    <s v="We follow the company's exclusion which varies by cedent"/>
    <m/>
    <n v="0"/>
    <s v="Yes we buy retro but it does not cover cyber"/>
    <n v="5"/>
    <s v="Maybe - They have some cyber risk appreciation but would still like further education"/>
    <s v="No"/>
    <m/>
    <s v="Yes"/>
    <m/>
    <s v="Yes"/>
    <s v="it is capped at the sublimit or policy limit"/>
    <s v="No"/>
    <m/>
    <m/>
    <m/>
    <n v="32"/>
    <n v="32"/>
  </r>
  <r>
    <n v="10809380378"/>
    <x v="0"/>
    <d v="2019-06-19T14:26:58"/>
    <d v="2019-06-19T19:29:41"/>
    <s v="209.10.84.13"/>
    <m/>
    <m/>
    <m/>
    <m/>
    <s v="Alan Dowling"/>
    <x v="0"/>
    <s v="170,000,000"/>
    <m/>
    <m/>
    <m/>
    <m/>
    <s v="I don't UW property"/>
    <m/>
    <m/>
    <m/>
    <m/>
    <s v="Professional Liability"/>
    <m/>
    <m/>
    <m/>
    <s v="Transactional Liability"/>
    <m/>
    <m/>
    <m/>
    <m/>
    <m/>
    <m/>
    <m/>
    <m/>
    <m/>
    <m/>
    <m/>
    <m/>
    <m/>
    <s v="90%"/>
    <n v="10"/>
    <s v="Only in certain contexts"/>
    <s v="In Transactional Liability the TL policy sits excess of underlying coverage. If not explicitly excluded the TL policy could be triggered by a cyber event. Important to note here, just because there is a cyber event and underlying cover is eroded a breach of a Rep or Warranty has to occur for the TL policy to respond the mere event itself does not trigger the TL policy."/>
    <s v="Sometimes"/>
    <n v="5"/>
    <s v="Unsure"/>
    <n v="5"/>
    <s v="Until the exclusions have been tested it hard to know if they will hold up."/>
    <s v="Sometimes"/>
    <n v="5"/>
    <s v="N/A - In many instances we are not dictating the treaty language"/>
    <s v="If Yes, what common questions are being asked?"/>
    <s v="Is non-affitmative exposure exclued? How is it measured? How is it modelled? Will the cedant share the model paramaters/results?"/>
    <s v="No"/>
    <n v="0"/>
    <s v="Cyber specific"/>
    <s v="N/A"/>
    <n v="0"/>
    <s v="No we do not buy retro"/>
    <n v="5"/>
    <s v="Maybe - They have some cyber risk appreciation but would still like further education"/>
    <s v="If yes, please provide count and amount paid."/>
    <s v="Only treaties with affirmative cyber coverage."/>
    <s v="If Yes, please provide further commentary."/>
    <s v="Combined PL treaties and stand alone Cyber treaties."/>
    <s v="Only in certain contexts"/>
    <s v="Mostly capped, either a BI CAP, Treaty L/R cap or capped by structure such as Aggregate Stop Loss"/>
    <s v="Yes"/>
    <s v="Loss Ratio Caps, BI dollar CAPS"/>
    <s v="Largest Per Policy is $3,875,000. We have $12M on an agg stop and $7.5m on a clash deal"/>
    <s v="$238M for affirmative cyber coverage, unknown for non-affirmative"/>
    <n v="30"/>
    <n v="30"/>
  </r>
  <r>
    <n v="10808253306"/>
    <x v="0"/>
    <d v="2019-06-19T11:40:59"/>
    <d v="2019-06-19T11:47:53"/>
    <s v="209.10.84.13"/>
    <m/>
    <m/>
    <m/>
    <m/>
    <s v="Bahr, Don"/>
    <x v="0"/>
    <s v="Medical Malpractice/$25,000000"/>
    <m/>
    <m/>
    <m/>
    <m/>
    <s v="I don't UW property"/>
    <m/>
    <m/>
    <m/>
    <s v="Med Mal"/>
    <m/>
    <m/>
    <m/>
    <m/>
    <m/>
    <m/>
    <m/>
    <m/>
    <m/>
    <m/>
    <m/>
    <m/>
    <m/>
    <m/>
    <m/>
    <m/>
    <m/>
    <s v="I don't UW Specialty"/>
    <s v="90%"/>
    <n v="10"/>
    <s v="No"/>
    <m/>
    <s v="Sometimes"/>
    <n v="5"/>
    <s v="Unsure"/>
    <n v="5"/>
    <m/>
    <s v="Sometimes"/>
    <n v="5"/>
    <s v="Unknown.  the PIAA Segment traditionally has a Cyber Sublimit that is below typical treaty attachments."/>
    <s v="Yes - Rarely"/>
    <m/>
    <s v="No"/>
    <n v="0"/>
    <m/>
    <s v="N/A"/>
    <n v="0"/>
    <s v="No we do not buy retro"/>
    <n v="5"/>
    <s v="Maybe - They have some cyber risk appreciation but would still like further education"/>
    <s v="No"/>
    <m/>
    <s v="If Yes, please provide further commentary."/>
    <s v="The majority of the Med Mal Treaties are excess, but within the Treaty retention, cyber Sublimits are offered-Tend to be small at $25,000"/>
    <s v="Yes"/>
    <m/>
    <s v="No"/>
    <m/>
    <s v="Follow the Treaty Limit on any one deal"/>
    <s v="Unknown, but likely low"/>
    <n v="30"/>
    <n v="30"/>
  </r>
  <r>
    <n v="10813176836"/>
    <x v="0"/>
    <d v="2019-06-21T07:05:55"/>
    <d v="2019-06-21T07:19:15"/>
    <s v="209.10.84.13"/>
    <m/>
    <m/>
    <m/>
    <m/>
    <s v="Bruce Stocker"/>
    <x v="1"/>
    <n v="25000000"/>
    <m/>
    <m/>
    <m/>
    <m/>
    <s v="I don't UW property"/>
    <m/>
    <m/>
    <m/>
    <m/>
    <m/>
    <m/>
    <m/>
    <m/>
    <m/>
    <s v="I don't UW Casualty"/>
    <m/>
    <m/>
    <m/>
    <m/>
    <m/>
    <m/>
    <m/>
    <s v="Marine and Energy"/>
    <s v="Terrorism"/>
    <m/>
    <m/>
    <m/>
    <s v="20%"/>
    <n v="3"/>
    <s v="Yes"/>
    <m/>
    <s v="Yes - Mostly"/>
    <n v="0"/>
    <s v="No"/>
    <n v="10"/>
    <m/>
    <s v="Sometimes"/>
    <n v="5"/>
    <s v="CL380"/>
    <s v="Yes - Sometimes"/>
    <m/>
    <s v="Yes"/>
    <n v="10"/>
    <m/>
    <s v="No"/>
    <n v="0"/>
    <s v="Yes we buy retro and yes it covers cyber"/>
    <n v="0"/>
    <s v="Maybe - They have some cyber risk appreciation but would still like further education"/>
    <s v="No"/>
    <m/>
    <s v="If Yes, please provide further commentary."/>
    <s v="We have written treaties with a letter of intent rather than a cyber exclusion - this typically states that cedants will try to impose CL380, but in certain instances this will not be possible."/>
    <s v="Yes"/>
    <s v="All treaties have an event limit. Where cedants are providing cyber coverage it is typically sublimited."/>
    <s v="Yes"/>
    <s v="All treaties have an event limit."/>
    <m/>
    <m/>
    <n v="28"/>
    <n v="28"/>
  </r>
  <r>
    <n v="10809365901"/>
    <x v="0"/>
    <d v="2019-06-19T18:30:26"/>
    <d v="2019-06-19T19:20:43"/>
    <s v="209.10.84.13"/>
    <m/>
    <m/>
    <m/>
    <m/>
    <s v="Marlon Williams"/>
    <x v="2"/>
    <s v="International Property Cat- USD 30M"/>
    <s v="Property Cat"/>
    <m/>
    <m/>
    <m/>
    <m/>
    <m/>
    <m/>
    <m/>
    <m/>
    <m/>
    <m/>
    <m/>
    <m/>
    <m/>
    <s v="I don't UW Casualty"/>
    <m/>
    <m/>
    <m/>
    <m/>
    <m/>
    <m/>
    <m/>
    <m/>
    <m/>
    <m/>
    <m/>
    <s v="I don't UW Specialty"/>
    <s v="30%"/>
    <n v="3"/>
    <s v="Only in certain contexts"/>
    <s v="Many of our contracts have some sort of exclusion with a write back provision."/>
    <s v="Sometimes"/>
    <n v="5"/>
    <s v="Unsure"/>
    <n v="5"/>
    <s v="I'm unsure about the question being asked here. Is it asking if there are exclusion gaps in the underlying policies as it relates to the reinsurance contract? if so, the answer is, I don't know. That's hard to asses from Country to Country. "/>
    <s v="Sometimes"/>
    <n v="5"/>
    <s v="The lead market typically drives the terms and conditions. As a following market, it is difficult to demand the addition of exclusions if the lead hasn't negotiated it. When it is included it is usually the IT Hazard clause or something similar like NMA 2912 or 2914 amended to Re/Ins."/>
    <s v="If Yes, what common questions are being asked?"/>
    <s v="If Cyber is specifically included, we ask for the information that is available that would allow some of our colleagues within Markel to assist in assessing the risk. (AXA XL Agg layer, for example)"/>
    <s v="Limited"/>
    <n v="5"/>
    <s v="The vast majority of our portfolio is homeowners business so no BI involved. We do also write commercial and to a much lesser extent, industrial risks. Also, some of the WW cedants usually have some provision for BI coverage"/>
    <s v="No"/>
    <n v="0"/>
    <s v="Yes we buy retro but it does not cover cyber"/>
    <n v="5"/>
    <s v="Maybe - They have some cyber risk appreciation but would still like further education"/>
    <s v="No"/>
    <m/>
    <s v="No"/>
    <m/>
    <s v="Yes"/>
    <m/>
    <m/>
    <m/>
    <s v="We don't provide explicit limit for cyber exposure"/>
    <s v="That's very difficult to ascertain because 70% of our contracts exclude Cyber. That said, there cold possibly be a scenario that triggers the contract. The remaining 30% is silent."/>
    <n v="28"/>
    <n v="28"/>
  </r>
  <r>
    <n v="10815256005"/>
    <x v="0"/>
    <d v="2019-06-21T22:53:25"/>
    <d v="2019-06-21T23:09:55"/>
    <s v="209.10.84.13"/>
    <m/>
    <m/>
    <m/>
    <m/>
    <s v="william pentony"/>
    <x v="1"/>
    <s v="wc"/>
    <m/>
    <m/>
    <m/>
    <m/>
    <s v="I don't UW property"/>
    <s v="General Casualty"/>
    <m/>
    <m/>
    <m/>
    <m/>
    <s v="Auto"/>
    <m/>
    <m/>
    <m/>
    <m/>
    <m/>
    <m/>
    <m/>
    <m/>
    <s v="Work Comp"/>
    <m/>
    <m/>
    <m/>
    <m/>
    <m/>
    <m/>
    <m/>
    <n v="0.1"/>
    <n v="0"/>
    <s v="No"/>
    <m/>
    <s v="No - Never"/>
    <n v="10"/>
    <s v="No"/>
    <n v="10"/>
    <m/>
    <s v="No - Never"/>
    <n v="0"/>
    <m/>
    <s v="No - Never"/>
    <m/>
    <s v="No"/>
    <n v="0"/>
    <m/>
    <s v="N/A"/>
    <n v="0"/>
    <s v="No we do not buy retro"/>
    <n v="5"/>
    <s v="Maybe - They have some cyber risk appreciation but would still like further education"/>
    <s v="No"/>
    <m/>
    <s v="No"/>
    <m/>
    <m/>
    <m/>
    <s v="Yes"/>
    <m/>
    <m/>
    <m/>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 firstHeaderRow="1" firstDataRow="1" firstDataCol="1"/>
  <pivotFields count="73">
    <pivotField showAll="0"/>
    <pivotField showAll="0"/>
    <pivotField numFmtId="164"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0"/>
  </rowFields>
  <rowItems count="4">
    <i>
      <x/>
    </i>
    <i>
      <x v="1"/>
    </i>
    <i>
      <x v="2"/>
    </i>
    <i t="grand">
      <x/>
    </i>
  </rowItems>
  <colItems count="1">
    <i/>
  </colItems>
  <dataFields count="1">
    <dataField name="Average of Total" fld="72" subtotal="average" baseField="10" baseItem="0"/>
  </dataFields>
  <formats count="6">
    <format dxfId="4">
      <pivotArea collapsedLevelsAreSubtotals="1" fieldPosition="0">
        <references count="1">
          <reference field="10" count="1">
            <x v="0"/>
          </reference>
        </references>
      </pivotArea>
    </format>
    <format dxfId="5">
      <pivotArea collapsedLevelsAreSubtotals="1" fieldPosition="0">
        <references count="1">
          <reference field="10" count="1">
            <x v="0"/>
          </reference>
        </references>
      </pivotArea>
    </format>
    <format dxfId="3">
      <pivotArea collapsedLevelsAreSubtotals="1" fieldPosition="0">
        <references count="1">
          <reference field="10" count="1">
            <x v="2"/>
          </reference>
        </references>
      </pivotArea>
    </format>
    <format dxfId="2">
      <pivotArea dataOnly="0" labelOnly="1" fieldPosition="0">
        <references count="1">
          <reference field="10" count="1">
            <x v="2"/>
          </reference>
        </references>
      </pivotArea>
    </format>
    <format dxfId="0">
      <pivotArea collapsedLevelsAreSubtotals="1" fieldPosition="0">
        <references count="1">
          <reference field="10" count="1">
            <x v="1"/>
          </reference>
        </references>
      </pivotArea>
    </format>
    <format dxfId="1">
      <pivotArea collapsedLevelsAreSubtotals="1" fieldPosition="0">
        <references count="1">
          <reference field="1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8"/>
  <sheetViews>
    <sheetView tabSelected="1" topLeftCell="K1" workbookViewId="0">
      <selection activeCell="K8" sqref="K8"/>
    </sheetView>
  </sheetViews>
  <sheetFormatPr defaultRowHeight="15" x14ac:dyDescent="0.25"/>
  <cols>
    <col min="1" max="1" width="12" bestFit="1" customWidth="1"/>
    <col min="2" max="2" width="10" bestFit="1" customWidth="1"/>
    <col min="3" max="4" width="18.28515625" bestFit="1" customWidth="1"/>
    <col min="12" max="12" width="9.28515625" bestFit="1" customWidth="1"/>
    <col min="40" max="40" width="9.28515625" bestFit="1" customWidth="1"/>
    <col min="41" max="41" width="9.28515625" style="2" bestFit="1" customWidth="1"/>
    <col min="45" max="45" width="9.28515625" style="2" bestFit="1" customWidth="1"/>
    <col min="47" max="47" width="9.28515625" style="2" bestFit="1" customWidth="1"/>
    <col min="50" max="50" width="9.28515625" style="2" bestFit="1" customWidth="1"/>
    <col min="55" max="55" width="9.28515625" style="2" bestFit="1" customWidth="1"/>
    <col min="58" max="58" width="9.28515625" style="2" bestFit="1" customWidth="1"/>
    <col min="60" max="60" width="9.28515625" style="2" bestFit="1" customWidth="1"/>
    <col min="72" max="72" width="9.28515625" bestFit="1" customWidth="1"/>
    <col min="73" max="73" width="16.7109375" bestFit="1" customWidth="1"/>
    <col min="75" max="75" width="12.42578125" bestFit="1" customWidth="1"/>
  </cols>
  <sheetData>
    <row r="1" spans="1:77" x14ac:dyDescent="0.25">
      <c r="A1" s="3" t="s">
        <v>0</v>
      </c>
      <c r="B1" s="3" t="s">
        <v>1</v>
      </c>
      <c r="C1" s="3" t="s">
        <v>2</v>
      </c>
      <c r="D1" s="3" t="s">
        <v>3</v>
      </c>
      <c r="E1" s="3" t="s">
        <v>4</v>
      </c>
      <c r="F1" s="3" t="s">
        <v>5</v>
      </c>
      <c r="G1" s="3" t="s">
        <v>6</v>
      </c>
      <c r="H1" s="3" t="s">
        <v>7</v>
      </c>
      <c r="I1" s="3" t="s">
        <v>8</v>
      </c>
      <c r="J1" s="3" t="s">
        <v>9</v>
      </c>
      <c r="K1" s="3" t="s">
        <v>10</v>
      </c>
      <c r="L1" s="3" t="s">
        <v>11</v>
      </c>
      <c r="M1" s="3" t="s">
        <v>12</v>
      </c>
      <c r="N1" s="3"/>
      <c r="O1" s="3"/>
      <c r="P1" s="3"/>
      <c r="Q1" s="3"/>
      <c r="R1" s="3" t="s">
        <v>13</v>
      </c>
      <c r="S1" s="3"/>
      <c r="T1" s="3"/>
      <c r="U1" s="3"/>
      <c r="V1" s="3"/>
      <c r="W1" s="3"/>
      <c r="X1" s="3"/>
      <c r="Y1" s="3"/>
      <c r="Z1" s="3"/>
      <c r="AA1" s="3"/>
      <c r="AB1" s="3" t="s">
        <v>14</v>
      </c>
      <c r="AC1" s="3"/>
      <c r="AD1" s="3"/>
      <c r="AE1" s="3"/>
      <c r="AF1" s="3"/>
      <c r="AG1" s="3"/>
      <c r="AH1" s="3"/>
      <c r="AI1" s="3"/>
      <c r="AJ1" s="3"/>
      <c r="AK1" s="3"/>
      <c r="AL1" s="3"/>
      <c r="AM1" s="3"/>
      <c r="AN1" s="1" t="s">
        <v>15</v>
      </c>
      <c r="AO1" s="1" t="s">
        <v>188</v>
      </c>
      <c r="AP1" s="3" t="s">
        <v>16</v>
      </c>
      <c r="AQ1" s="3"/>
      <c r="AR1" s="1" t="s">
        <v>17</v>
      </c>
      <c r="AS1" s="1" t="s">
        <v>188</v>
      </c>
      <c r="AT1" s="1" t="s">
        <v>18</v>
      </c>
      <c r="AU1" s="1" t="s">
        <v>188</v>
      </c>
      <c r="AV1" s="3"/>
      <c r="AW1" s="1" t="s">
        <v>19</v>
      </c>
      <c r="AX1" s="1" t="s">
        <v>188</v>
      </c>
      <c r="AY1" s="3" t="s">
        <v>20</v>
      </c>
      <c r="AZ1" s="3" t="s">
        <v>21</v>
      </c>
      <c r="BA1" s="3"/>
      <c r="BB1" s="1" t="s">
        <v>22</v>
      </c>
      <c r="BC1" s="1" t="s">
        <v>188</v>
      </c>
      <c r="BD1" s="3"/>
      <c r="BE1" s="1" t="s">
        <v>23</v>
      </c>
      <c r="BF1" s="1" t="s">
        <v>188</v>
      </c>
      <c r="BG1" s="1" t="s">
        <v>24</v>
      </c>
      <c r="BH1" s="1" t="s">
        <v>188</v>
      </c>
      <c r="BI1" s="3" t="s">
        <v>25</v>
      </c>
      <c r="BJ1" s="3" t="s">
        <v>26</v>
      </c>
      <c r="BK1" s="3"/>
      <c r="BL1" s="3" t="s">
        <v>27</v>
      </c>
      <c r="BM1" s="3"/>
      <c r="BN1" s="3" t="s">
        <v>28</v>
      </c>
      <c r="BO1" s="3"/>
      <c r="BP1" s="3" t="s">
        <v>29</v>
      </c>
      <c r="BQ1" s="3"/>
      <c r="BR1" s="3" t="s">
        <v>30</v>
      </c>
      <c r="BS1" s="3" t="s">
        <v>31</v>
      </c>
      <c r="BT1" s="6" t="s">
        <v>190</v>
      </c>
      <c r="BU1" s="5" t="s">
        <v>192</v>
      </c>
      <c r="BW1" s="15"/>
      <c r="BX1" s="16"/>
      <c r="BY1" s="17"/>
    </row>
    <row r="2" spans="1:77" x14ac:dyDescent="0.25">
      <c r="A2" s="14" t="s">
        <v>106</v>
      </c>
      <c r="B2" s="14" t="s">
        <v>106</v>
      </c>
      <c r="C2" s="14" t="s">
        <v>106</v>
      </c>
      <c r="D2" s="14" t="s">
        <v>106</v>
      </c>
      <c r="E2" s="14" t="s">
        <v>106</v>
      </c>
      <c r="F2" s="14" t="s">
        <v>106</v>
      </c>
      <c r="G2" s="14" t="s">
        <v>106</v>
      </c>
      <c r="H2" s="14" t="s">
        <v>106</v>
      </c>
      <c r="I2" s="14" t="s">
        <v>106</v>
      </c>
      <c r="J2" s="3" t="s">
        <v>32</v>
      </c>
      <c r="K2" s="3" t="s">
        <v>33</v>
      </c>
      <c r="L2" s="3" t="s">
        <v>32</v>
      </c>
      <c r="M2" s="3" t="s">
        <v>34</v>
      </c>
      <c r="N2" s="3" t="s">
        <v>35</v>
      </c>
      <c r="O2" s="3" t="s">
        <v>36</v>
      </c>
      <c r="P2" s="3" t="s">
        <v>37</v>
      </c>
      <c r="Q2" s="3" t="s">
        <v>38</v>
      </c>
      <c r="R2" s="3" t="s">
        <v>39</v>
      </c>
      <c r="S2" s="3" t="s">
        <v>40</v>
      </c>
      <c r="T2" s="3" t="s">
        <v>41</v>
      </c>
      <c r="U2" s="3" t="s">
        <v>42</v>
      </c>
      <c r="V2" s="3" t="s">
        <v>43</v>
      </c>
      <c r="W2" s="3" t="s">
        <v>44</v>
      </c>
      <c r="X2" s="3" t="s">
        <v>45</v>
      </c>
      <c r="Y2" s="3" t="s">
        <v>46</v>
      </c>
      <c r="Z2" s="3" t="s">
        <v>47</v>
      </c>
      <c r="AA2" s="3" t="s">
        <v>48</v>
      </c>
      <c r="AB2" s="3" t="s">
        <v>49</v>
      </c>
      <c r="AC2" s="3" t="s">
        <v>50</v>
      </c>
      <c r="AD2" s="3" t="s">
        <v>51</v>
      </c>
      <c r="AE2" s="3" t="s">
        <v>52</v>
      </c>
      <c r="AF2" s="3" t="s">
        <v>53</v>
      </c>
      <c r="AG2" s="3" t="s">
        <v>54</v>
      </c>
      <c r="AH2" s="3" t="s">
        <v>55</v>
      </c>
      <c r="AI2" s="3" t="s">
        <v>56</v>
      </c>
      <c r="AJ2" s="3" t="s">
        <v>57</v>
      </c>
      <c r="AK2" s="3" t="s">
        <v>58</v>
      </c>
      <c r="AL2" s="3" t="s">
        <v>59</v>
      </c>
      <c r="AM2" s="3" t="s">
        <v>60</v>
      </c>
      <c r="AN2" s="1" t="s">
        <v>33</v>
      </c>
      <c r="AO2" s="1" t="s">
        <v>189</v>
      </c>
      <c r="AP2" s="3" t="s">
        <v>33</v>
      </c>
      <c r="AQ2" s="3" t="s">
        <v>61</v>
      </c>
      <c r="AR2" s="1" t="s">
        <v>33</v>
      </c>
      <c r="AS2" s="1" t="s">
        <v>189</v>
      </c>
      <c r="AT2" s="1" t="s">
        <v>33</v>
      </c>
      <c r="AU2" s="1" t="s">
        <v>189</v>
      </c>
      <c r="AV2" s="3" t="s">
        <v>62</v>
      </c>
      <c r="AW2" s="1" t="s">
        <v>33</v>
      </c>
      <c r="AX2" s="1" t="s">
        <v>189</v>
      </c>
      <c r="AY2" s="3" t="s">
        <v>32</v>
      </c>
      <c r="AZ2" s="3" t="s">
        <v>33</v>
      </c>
      <c r="BA2" s="3" t="s">
        <v>63</v>
      </c>
      <c r="BB2" s="1" t="s">
        <v>33</v>
      </c>
      <c r="BC2" s="1" t="s">
        <v>189</v>
      </c>
      <c r="BD2" s="3" t="s">
        <v>64</v>
      </c>
      <c r="BE2" s="1" t="s">
        <v>33</v>
      </c>
      <c r="BF2" s="1" t="s">
        <v>189</v>
      </c>
      <c r="BG2" s="1" t="s">
        <v>33</v>
      </c>
      <c r="BH2" s="1" t="s">
        <v>189</v>
      </c>
      <c r="BI2" s="3" t="s">
        <v>33</v>
      </c>
      <c r="BJ2" s="3" t="s">
        <v>33</v>
      </c>
      <c r="BK2" s="3" t="s">
        <v>65</v>
      </c>
      <c r="BL2" s="3" t="s">
        <v>33</v>
      </c>
      <c r="BM2" s="3" t="s">
        <v>66</v>
      </c>
      <c r="BN2" s="3" t="s">
        <v>33</v>
      </c>
      <c r="BO2" s="3" t="s">
        <v>61</v>
      </c>
      <c r="BP2" s="3" t="s">
        <v>33</v>
      </c>
      <c r="BQ2" s="3" t="s">
        <v>67</v>
      </c>
      <c r="BR2" s="3" t="s">
        <v>32</v>
      </c>
      <c r="BS2" s="3" t="s">
        <v>32</v>
      </c>
      <c r="BT2" s="1" t="s">
        <v>188</v>
      </c>
      <c r="BU2" s="4" t="s">
        <v>191</v>
      </c>
      <c r="BW2" s="18"/>
      <c r="BX2" s="19"/>
      <c r="BY2" s="20"/>
    </row>
    <row r="3" spans="1:77" x14ac:dyDescent="0.25">
      <c r="A3" s="12">
        <v>10829205382</v>
      </c>
      <c r="B3" s="12">
        <v>234697694</v>
      </c>
      <c r="C3" s="13">
        <v>43644.423611111109</v>
      </c>
      <c r="D3" s="13">
        <v>43644.461562500001</v>
      </c>
      <c r="E3" s="12" t="s">
        <v>68</v>
      </c>
      <c r="F3" s="12"/>
      <c r="G3" s="12"/>
      <c r="H3" s="12"/>
      <c r="I3" s="12"/>
      <c r="J3" s="12" t="s">
        <v>69</v>
      </c>
      <c r="K3" s="12" t="s">
        <v>70</v>
      </c>
      <c r="L3" s="12" t="s">
        <v>71</v>
      </c>
      <c r="M3" s="12"/>
      <c r="N3" s="12"/>
      <c r="O3" s="12"/>
      <c r="P3" s="12"/>
      <c r="Q3" s="12" t="s">
        <v>38</v>
      </c>
      <c r="R3" s="12" t="s">
        <v>39</v>
      </c>
      <c r="S3" s="12" t="s">
        <v>40</v>
      </c>
      <c r="T3" s="12" t="s">
        <v>41</v>
      </c>
      <c r="U3" s="12" t="s">
        <v>42</v>
      </c>
      <c r="V3" s="12" t="s">
        <v>43</v>
      </c>
      <c r="W3" s="12" t="s">
        <v>44</v>
      </c>
      <c r="X3" s="12"/>
      <c r="Y3" s="12" t="s">
        <v>46</v>
      </c>
      <c r="Z3" s="12" t="s">
        <v>47</v>
      </c>
      <c r="AA3" s="12"/>
      <c r="AB3" s="12"/>
      <c r="AC3" s="12"/>
      <c r="AD3" s="12"/>
      <c r="AE3" s="12"/>
      <c r="AF3" s="12"/>
      <c r="AG3" s="12"/>
      <c r="AH3" s="12"/>
      <c r="AI3" s="12"/>
      <c r="AJ3" s="12"/>
      <c r="AK3" s="12"/>
      <c r="AL3" s="12"/>
      <c r="AM3" s="12" t="s">
        <v>60</v>
      </c>
      <c r="AN3" s="12" t="s">
        <v>72</v>
      </c>
      <c r="AO3" s="12">
        <f>IF(OR(AN3="10%",AN3="20%",AN3="30%"),3,IF(OR(AN3="40%",AN3="50%",AN3="60%",AN3="70%"),7,IF(OR(AN3="80%",AN3="90%",AN3="100%"),10,0)))</f>
        <v>10</v>
      </c>
      <c r="AP3" s="12" t="s">
        <v>73</v>
      </c>
      <c r="AQ3" s="12" t="s">
        <v>74</v>
      </c>
      <c r="AR3" s="12" t="s">
        <v>75</v>
      </c>
      <c r="AS3" s="12">
        <f>IF(AR3="No - Never",10,IF(AR3="Sometimes",5,0))</f>
        <v>10</v>
      </c>
      <c r="AT3" s="12" t="s">
        <v>76</v>
      </c>
      <c r="AU3" s="12">
        <f>IF(AT3="No",10,IF(AT3="Unsure",5,IF(AT3="Yes",0,10)))</f>
        <v>5</v>
      </c>
      <c r="AV3" s="12"/>
      <c r="AW3" s="12" t="s">
        <v>77</v>
      </c>
      <c r="AX3" s="12">
        <f>IF(OR(AW3="Yes - Always",AW3="Yes - Mostly"),10,IF(AW3="Sometimes",5,0))</f>
        <v>5</v>
      </c>
      <c r="AY3" s="12" t="s">
        <v>78</v>
      </c>
      <c r="AZ3" s="12" t="s">
        <v>79</v>
      </c>
      <c r="BA3" s="12"/>
      <c r="BB3" s="12" t="s">
        <v>80</v>
      </c>
      <c r="BC3" s="12">
        <f>IF(BB3="Yes",10,IF(BB3="Limited",5,0))</f>
        <v>10</v>
      </c>
      <c r="BD3" s="12" t="s">
        <v>81</v>
      </c>
      <c r="BE3" s="12" t="s">
        <v>80</v>
      </c>
      <c r="BF3" s="12">
        <f>IF(BE3="Yes",10,0)</f>
        <v>10</v>
      </c>
      <c r="BG3" s="12" t="s">
        <v>82</v>
      </c>
      <c r="BH3" s="12">
        <f>IF(OR(BG3="No we do not buy retro",BG3="Yes we buy retro but it does not cover cyber"),5,0)</f>
        <v>5</v>
      </c>
      <c r="BI3" s="12" t="s">
        <v>83</v>
      </c>
      <c r="BJ3" s="12" t="s">
        <v>84</v>
      </c>
      <c r="BK3" s="12"/>
      <c r="BL3" s="12" t="s">
        <v>66</v>
      </c>
      <c r="BM3" s="12" t="s">
        <v>85</v>
      </c>
      <c r="BN3" s="12" t="s">
        <v>73</v>
      </c>
      <c r="BO3" s="12" t="s">
        <v>86</v>
      </c>
      <c r="BP3" s="12" t="s">
        <v>80</v>
      </c>
      <c r="BQ3" s="12" t="s">
        <v>87</v>
      </c>
      <c r="BR3" s="12" t="s">
        <v>88</v>
      </c>
      <c r="BS3" s="12" t="s">
        <v>89</v>
      </c>
      <c r="BT3" s="12">
        <f>AO3+AS3+AU3+AX3+BC3+BF3+BH3</f>
        <v>55</v>
      </c>
      <c r="BU3" s="12">
        <f>BT3</f>
        <v>55</v>
      </c>
      <c r="BW3" s="29" t="s">
        <v>196</v>
      </c>
      <c r="BX3" s="19"/>
      <c r="BY3" s="20"/>
    </row>
    <row r="4" spans="1:77" x14ac:dyDescent="0.25">
      <c r="A4" s="12">
        <v>10776686135</v>
      </c>
      <c r="B4" s="12">
        <v>234697694</v>
      </c>
      <c r="C4" s="13">
        <v>43620.812997685192</v>
      </c>
      <c r="D4" s="13">
        <v>43620.819687499999</v>
      </c>
      <c r="E4" s="12" t="s">
        <v>101</v>
      </c>
      <c r="F4" s="12"/>
      <c r="G4" s="12"/>
      <c r="H4" s="12"/>
      <c r="I4" s="12"/>
      <c r="J4" s="12" t="s">
        <v>179</v>
      </c>
      <c r="K4" s="12" t="s">
        <v>103</v>
      </c>
      <c r="L4" s="12" t="s">
        <v>180</v>
      </c>
      <c r="M4" s="12"/>
      <c r="N4" s="12"/>
      <c r="O4" s="12"/>
      <c r="P4" s="12"/>
      <c r="Q4" s="12" t="s">
        <v>38</v>
      </c>
      <c r="R4" s="12"/>
      <c r="S4" s="12"/>
      <c r="T4" s="12"/>
      <c r="U4" s="12"/>
      <c r="V4" s="12"/>
      <c r="W4" s="12"/>
      <c r="X4" s="12"/>
      <c r="Y4" s="12"/>
      <c r="Z4" s="12"/>
      <c r="AA4" s="12" t="s">
        <v>48</v>
      </c>
      <c r="AB4" s="12" t="s">
        <v>49</v>
      </c>
      <c r="AC4" s="12" t="s">
        <v>50</v>
      </c>
      <c r="AD4" s="12"/>
      <c r="AE4" s="12"/>
      <c r="AF4" s="12"/>
      <c r="AG4" s="12"/>
      <c r="AH4" s="12"/>
      <c r="AI4" s="12"/>
      <c r="AJ4" s="12"/>
      <c r="AK4" s="12"/>
      <c r="AL4" s="12"/>
      <c r="AM4" s="12"/>
      <c r="AN4" s="12" t="s">
        <v>72</v>
      </c>
      <c r="AO4" s="12">
        <f>IF(OR(AN4="10%",AN4="20%",AN4="30%"),3,IF(OR(AN4="40%",AN4="50%",AN4="60%",AN4="70%"),7,IF(OR(AN4="80%",AN4="90%",AN4="100%"),10,0)))</f>
        <v>10</v>
      </c>
      <c r="AP4" s="12" t="s">
        <v>80</v>
      </c>
      <c r="AQ4" s="12" t="s">
        <v>181</v>
      </c>
      <c r="AR4" s="12" t="s">
        <v>75</v>
      </c>
      <c r="AS4" s="12">
        <f>IF(AR4="No - Never",10,IF(AR4="Sometimes",5,0))</f>
        <v>10</v>
      </c>
      <c r="AT4" s="12"/>
      <c r="AU4" s="12">
        <f>IF(AT4="No",10,IF(AT4="Unsure",5,IF(AT4="Yes",0,10)))</f>
        <v>10</v>
      </c>
      <c r="AV4" s="12" t="s">
        <v>182</v>
      </c>
      <c r="AW4" s="12" t="s">
        <v>105</v>
      </c>
      <c r="AX4" s="12">
        <f>IF(OR(AW4="Yes - Always",AW4="Yes - Mostly"),10,IF(AW4="Sometimes",5,0))</f>
        <v>10</v>
      </c>
      <c r="AY4" s="12"/>
      <c r="AZ4" s="12" t="s">
        <v>63</v>
      </c>
      <c r="BA4" s="12" t="s">
        <v>183</v>
      </c>
      <c r="BB4" s="12" t="s">
        <v>80</v>
      </c>
      <c r="BC4" s="12">
        <f>IF(BB4="Yes",10,IF(BB4="Limited",5,0))</f>
        <v>10</v>
      </c>
      <c r="BD4" s="12"/>
      <c r="BE4" s="12" t="s">
        <v>108</v>
      </c>
      <c r="BF4" s="12">
        <f>IF(BE4="Yes",10,0)</f>
        <v>0</v>
      </c>
      <c r="BG4" s="12" t="s">
        <v>82</v>
      </c>
      <c r="BH4" s="12">
        <f>IF(OR(BG4="No we do not buy retro",BG4="Yes we buy retro but it does not cover cyber"),5,0)</f>
        <v>5</v>
      </c>
      <c r="BI4" s="12" t="s">
        <v>83</v>
      </c>
      <c r="BJ4" s="12" t="s">
        <v>94</v>
      </c>
      <c r="BK4" s="12"/>
      <c r="BL4" s="12" t="s">
        <v>94</v>
      </c>
      <c r="BM4" s="12"/>
      <c r="BN4" s="12"/>
      <c r="BO4" s="12"/>
      <c r="BP4" s="12" t="s">
        <v>94</v>
      </c>
      <c r="BQ4" s="12"/>
      <c r="BR4" s="12"/>
      <c r="BS4" s="12"/>
      <c r="BT4" s="12">
        <f>AO4+AS4+AU4+AX4+BC4+BF4+BH4</f>
        <v>55</v>
      </c>
      <c r="BU4" s="12">
        <f>BT4</f>
        <v>55</v>
      </c>
      <c r="BW4" s="18"/>
      <c r="BX4" s="19"/>
      <c r="BY4" s="20"/>
    </row>
    <row r="5" spans="1:77" x14ac:dyDescent="0.25">
      <c r="A5" s="12">
        <v>10813176835</v>
      </c>
      <c r="B5" s="12">
        <v>234697694</v>
      </c>
      <c r="C5" s="13">
        <v>43637.295046296298</v>
      </c>
      <c r="D5" s="13">
        <v>43637.305034722223</v>
      </c>
      <c r="E5" s="12" t="s">
        <v>101</v>
      </c>
      <c r="F5" s="12"/>
      <c r="G5" s="12"/>
      <c r="H5" s="12"/>
      <c r="I5" s="12"/>
      <c r="J5" s="12" t="s">
        <v>117</v>
      </c>
      <c r="K5" s="12" t="s">
        <v>103</v>
      </c>
      <c r="L5" s="12" t="s">
        <v>118</v>
      </c>
      <c r="M5" s="12"/>
      <c r="N5" s="12"/>
      <c r="O5" s="12"/>
      <c r="P5" s="12"/>
      <c r="Q5" s="12" t="s">
        <v>38</v>
      </c>
      <c r="R5" s="12"/>
      <c r="S5" s="12"/>
      <c r="T5" s="12"/>
      <c r="U5" s="12"/>
      <c r="V5" s="12"/>
      <c r="W5" s="12"/>
      <c r="X5" s="12"/>
      <c r="Y5" s="12"/>
      <c r="Z5" s="12"/>
      <c r="AA5" s="12" t="s">
        <v>48</v>
      </c>
      <c r="AB5" s="12"/>
      <c r="AC5" s="12"/>
      <c r="AD5" s="12"/>
      <c r="AE5" s="12"/>
      <c r="AF5" s="12"/>
      <c r="AG5" s="12"/>
      <c r="AH5" s="12" t="s">
        <v>55</v>
      </c>
      <c r="AI5" s="12"/>
      <c r="AJ5" s="12"/>
      <c r="AK5" s="12"/>
      <c r="AL5" s="12"/>
      <c r="AM5" s="12"/>
      <c r="AN5" s="12" t="s">
        <v>72</v>
      </c>
      <c r="AO5" s="12">
        <f>IF(OR(AN5="10%",AN5="20%",AN5="30%"),3,IF(OR(AN5="40%",AN5="50%",AN5="60%",AN5="70%"),7,IF(OR(AN5="80%",AN5="90%",AN5="100%"),10,0)))</f>
        <v>10</v>
      </c>
      <c r="AP5" s="12" t="s">
        <v>80</v>
      </c>
      <c r="AQ5" s="12"/>
      <c r="AR5" s="12" t="s">
        <v>75</v>
      </c>
      <c r="AS5" s="12">
        <f>IF(AR5="No - Never",10,IF(AR5="Sometimes",5,0))</f>
        <v>10</v>
      </c>
      <c r="AT5" s="12" t="s">
        <v>94</v>
      </c>
      <c r="AU5" s="12">
        <f>IF(AT5="No",10,IF(AT5="Unsure",5,IF(AT5="Yes",0,10)))</f>
        <v>10</v>
      </c>
      <c r="AV5" s="12"/>
      <c r="AW5" s="12" t="s">
        <v>105</v>
      </c>
      <c r="AX5" s="12">
        <f>IF(OR(AW5="Yes - Always",AW5="Yes - Mostly"),10,IF(AW5="Sometimes",5,0))</f>
        <v>10</v>
      </c>
      <c r="AY5" s="12" t="s">
        <v>119</v>
      </c>
      <c r="AZ5" s="12" t="s">
        <v>75</v>
      </c>
      <c r="BA5" s="12"/>
      <c r="BB5" s="12" t="s">
        <v>94</v>
      </c>
      <c r="BC5" s="12">
        <f>IF(BB5="Yes",10,IF(BB5="Limited",5,0))</f>
        <v>0</v>
      </c>
      <c r="BD5" s="12"/>
      <c r="BE5" s="12" t="s">
        <v>108</v>
      </c>
      <c r="BF5" s="12">
        <f>IF(BE5="Yes",10,0)</f>
        <v>0</v>
      </c>
      <c r="BG5" s="12" t="s">
        <v>82</v>
      </c>
      <c r="BH5" s="12">
        <f>IF(OR(BG5="No we do not buy retro",BG5="Yes we buy retro but it does not cover cyber"),5,0)</f>
        <v>5</v>
      </c>
      <c r="BI5" s="12" t="s">
        <v>98</v>
      </c>
      <c r="BJ5" s="12" t="s">
        <v>94</v>
      </c>
      <c r="BK5" s="12"/>
      <c r="BL5" s="12" t="s">
        <v>94</v>
      </c>
      <c r="BM5" s="12"/>
      <c r="BN5" s="12" t="s">
        <v>94</v>
      </c>
      <c r="BO5" s="12"/>
      <c r="BP5" s="12" t="s">
        <v>94</v>
      </c>
      <c r="BQ5" s="12"/>
      <c r="BR5" s="12"/>
      <c r="BS5" s="12"/>
      <c r="BT5" s="12">
        <f>AO5+AS5+AU5+AX5+BC5+BF5+BH5</f>
        <v>45</v>
      </c>
      <c r="BU5" s="12">
        <f>BT5</f>
        <v>45</v>
      </c>
      <c r="BW5" s="18"/>
      <c r="BX5" s="19"/>
      <c r="BY5" s="20"/>
    </row>
    <row r="6" spans="1:77" x14ac:dyDescent="0.25">
      <c r="A6" s="12">
        <v>10810861533</v>
      </c>
      <c r="B6" s="12">
        <v>234697694</v>
      </c>
      <c r="C6" s="13">
        <v>43636.393611111111</v>
      </c>
      <c r="D6" s="13">
        <v>43636.421412037038</v>
      </c>
      <c r="E6" s="12" t="s">
        <v>101</v>
      </c>
      <c r="F6" s="12"/>
      <c r="G6" s="12"/>
      <c r="H6" s="12"/>
      <c r="I6" s="12"/>
      <c r="J6" s="12" t="s">
        <v>120</v>
      </c>
      <c r="K6" s="12" t="s">
        <v>91</v>
      </c>
      <c r="L6" s="12" t="s">
        <v>121</v>
      </c>
      <c r="M6" s="12" t="s">
        <v>34</v>
      </c>
      <c r="N6" s="12"/>
      <c r="O6" s="12"/>
      <c r="P6" s="12"/>
      <c r="Q6" s="12"/>
      <c r="R6" s="12"/>
      <c r="S6" s="12"/>
      <c r="T6" s="12"/>
      <c r="U6" s="12"/>
      <c r="V6" s="12"/>
      <c r="W6" s="12"/>
      <c r="X6" s="12"/>
      <c r="Y6" s="12"/>
      <c r="Z6" s="12"/>
      <c r="AA6" s="12" t="s">
        <v>48</v>
      </c>
      <c r="AB6" s="12"/>
      <c r="AC6" s="12"/>
      <c r="AD6" s="12"/>
      <c r="AE6" s="12"/>
      <c r="AF6" s="12"/>
      <c r="AG6" s="12"/>
      <c r="AH6" s="12"/>
      <c r="AI6" s="12"/>
      <c r="AJ6" s="12"/>
      <c r="AK6" s="12"/>
      <c r="AL6" s="12"/>
      <c r="AM6" s="12" t="s">
        <v>60</v>
      </c>
      <c r="AN6" s="12" t="s">
        <v>72</v>
      </c>
      <c r="AO6" s="12">
        <f>IF(OR(AN6="10%",AN6="20%",AN6="30%"),3,IF(OR(AN6="40%",AN6="50%",AN6="60%",AN6="70%"),7,IF(OR(AN6="80%",AN6="90%",AN6="100%"),10,0)))</f>
        <v>10</v>
      </c>
      <c r="AP6" s="12" t="s">
        <v>94</v>
      </c>
      <c r="AQ6" s="12"/>
      <c r="AR6" s="12" t="s">
        <v>77</v>
      </c>
      <c r="AS6" s="12">
        <f>IF(AR6="No - Never",10,IF(AR6="Sometimes",5,0))</f>
        <v>5</v>
      </c>
      <c r="AT6" s="12" t="s">
        <v>76</v>
      </c>
      <c r="AU6" s="12">
        <f>IF(AT6="No",10,IF(AT6="Unsure",5,IF(AT6="Yes",0,10)))</f>
        <v>5</v>
      </c>
      <c r="AV6" s="12"/>
      <c r="AW6" s="12" t="s">
        <v>111</v>
      </c>
      <c r="AX6" s="12">
        <f>IF(OR(AW6="Yes - Always",AW6="Yes - Mostly"),10,IF(AW6="Sometimes",5,0))</f>
        <v>10</v>
      </c>
      <c r="AY6" s="12" t="s">
        <v>122</v>
      </c>
      <c r="AZ6" s="12" t="s">
        <v>75</v>
      </c>
      <c r="BA6" s="12"/>
      <c r="BB6" s="12" t="s">
        <v>80</v>
      </c>
      <c r="BC6" s="12">
        <f>IF(BB6="Yes",10,IF(BB6="Limited",5,0))</f>
        <v>10</v>
      </c>
      <c r="BD6" s="12" t="s">
        <v>123</v>
      </c>
      <c r="BE6" s="12" t="s">
        <v>94</v>
      </c>
      <c r="BF6" s="12">
        <f>IF(BE6="Yes",10,0)</f>
        <v>0</v>
      </c>
      <c r="BG6" s="12" t="s">
        <v>97</v>
      </c>
      <c r="BH6" s="12">
        <f>IF(OR(BG6="No we do not buy retro",BG6="Yes we buy retro but it does not cover cyber"),5,0)</f>
        <v>5</v>
      </c>
      <c r="BI6" s="12" t="s">
        <v>124</v>
      </c>
      <c r="BJ6" s="12" t="s">
        <v>94</v>
      </c>
      <c r="BK6" s="12"/>
      <c r="BL6" s="12" t="s">
        <v>94</v>
      </c>
      <c r="BM6" s="12"/>
      <c r="BN6" s="12"/>
      <c r="BO6" s="12" t="s">
        <v>125</v>
      </c>
      <c r="BP6" s="12" t="s">
        <v>94</v>
      </c>
      <c r="BQ6" s="12"/>
      <c r="BR6" s="12" t="s">
        <v>126</v>
      </c>
      <c r="BS6" s="12" t="s">
        <v>127</v>
      </c>
      <c r="BT6" s="12">
        <f>AO6+AS6+AU6+AX6+BC6+BF6+BH6</f>
        <v>45</v>
      </c>
      <c r="BU6" s="12">
        <f>BT6</f>
        <v>45</v>
      </c>
      <c r="BW6" s="18"/>
      <c r="BX6" s="19"/>
      <c r="BY6" s="20"/>
    </row>
    <row r="7" spans="1:77" x14ac:dyDescent="0.25">
      <c r="A7" s="12">
        <v>10763231634</v>
      </c>
      <c r="B7" s="12">
        <v>234697694</v>
      </c>
      <c r="C7" s="13">
        <v>43614.575173611112</v>
      </c>
      <c r="D7" s="13">
        <v>43614.581331018519</v>
      </c>
      <c r="E7" s="12" t="s">
        <v>101</v>
      </c>
      <c r="F7" s="12"/>
      <c r="G7" s="12"/>
      <c r="H7" s="12"/>
      <c r="I7" s="12"/>
      <c r="J7" s="12" t="s">
        <v>184</v>
      </c>
      <c r="K7" s="12" t="s">
        <v>70</v>
      </c>
      <c r="L7" s="12" t="s">
        <v>185</v>
      </c>
      <c r="M7" s="12"/>
      <c r="N7" s="12"/>
      <c r="O7" s="12"/>
      <c r="P7" s="12"/>
      <c r="Q7" s="12" t="s">
        <v>38</v>
      </c>
      <c r="R7" s="12" t="s">
        <v>39</v>
      </c>
      <c r="S7" s="12" t="s">
        <v>40</v>
      </c>
      <c r="T7" s="12" t="s">
        <v>41</v>
      </c>
      <c r="U7" s="12"/>
      <c r="V7" s="12" t="s">
        <v>43</v>
      </c>
      <c r="W7" s="12" t="s">
        <v>44</v>
      </c>
      <c r="X7" s="12"/>
      <c r="Y7" s="12"/>
      <c r="Z7" s="12"/>
      <c r="AA7" s="12"/>
      <c r="AB7" s="12"/>
      <c r="AC7" s="12"/>
      <c r="AD7" s="12"/>
      <c r="AE7" s="12"/>
      <c r="AF7" s="12"/>
      <c r="AG7" s="12"/>
      <c r="AH7" s="12"/>
      <c r="AI7" s="12"/>
      <c r="AJ7" s="12"/>
      <c r="AK7" s="12"/>
      <c r="AL7" s="12"/>
      <c r="AM7" s="12" t="s">
        <v>60</v>
      </c>
      <c r="AN7" s="12" t="s">
        <v>72</v>
      </c>
      <c r="AO7" s="12">
        <f>IF(OR(AN7="10%",AN7="20%",AN7="30%"),3,IF(OR(AN7="40%",AN7="50%",AN7="60%",AN7="70%"),7,IF(OR(AN7="80%",AN7="90%",AN7="100%"),10,0)))</f>
        <v>10</v>
      </c>
      <c r="AP7" s="12" t="s">
        <v>94</v>
      </c>
      <c r="AQ7" s="12"/>
      <c r="AR7" s="12" t="s">
        <v>75</v>
      </c>
      <c r="AS7" s="12">
        <f>IF(AR7="No - Never",10,IF(AR7="Sometimes",5,0))</f>
        <v>10</v>
      </c>
      <c r="AT7" s="12"/>
      <c r="AU7" s="12">
        <f>IF(AT7="No",10,IF(AT7="Unsure",5,IF(AT7="Yes",0,10)))</f>
        <v>10</v>
      </c>
      <c r="AV7" s="12" t="s">
        <v>186</v>
      </c>
      <c r="AW7" s="12" t="s">
        <v>105</v>
      </c>
      <c r="AX7" s="12">
        <f>IF(OR(AW7="Yes - Always",AW7="Yes - Mostly"),10,IF(AW7="Sometimes",5,0))</f>
        <v>10</v>
      </c>
      <c r="AY7" s="12" t="s">
        <v>108</v>
      </c>
      <c r="AZ7" s="12" t="s">
        <v>75</v>
      </c>
      <c r="BA7" s="12"/>
      <c r="BB7" s="12" t="s">
        <v>94</v>
      </c>
      <c r="BC7" s="12">
        <f>IF(BB7="Yes",10,IF(BB7="Limited",5,0))</f>
        <v>0</v>
      </c>
      <c r="BD7" s="12"/>
      <c r="BE7" s="12" t="s">
        <v>108</v>
      </c>
      <c r="BF7" s="12">
        <f>IF(BE7="Yes",10,0)</f>
        <v>0</v>
      </c>
      <c r="BG7" s="12" t="s">
        <v>82</v>
      </c>
      <c r="BH7" s="12">
        <f>IF(OR(BG7="No we do not buy retro",BG7="Yes we buy retro but it does not cover cyber"),5,0)</f>
        <v>5</v>
      </c>
      <c r="BI7" s="12" t="s">
        <v>98</v>
      </c>
      <c r="BJ7" s="12" t="s">
        <v>94</v>
      </c>
      <c r="BK7" s="12"/>
      <c r="BL7" s="12" t="s">
        <v>94</v>
      </c>
      <c r="BM7" s="12"/>
      <c r="BN7" s="12"/>
      <c r="BO7" s="12" t="s">
        <v>108</v>
      </c>
      <c r="BP7" s="12" t="s">
        <v>94</v>
      </c>
      <c r="BQ7" s="12"/>
      <c r="BR7" s="12" t="s">
        <v>108</v>
      </c>
      <c r="BS7" s="12" t="s">
        <v>187</v>
      </c>
      <c r="BT7" s="12">
        <f>AO7+AS7+AU7+AX7+BC7+BF7+BH7</f>
        <v>45</v>
      </c>
      <c r="BU7" s="12">
        <f>BT7</f>
        <v>45</v>
      </c>
      <c r="BW7" s="18"/>
      <c r="BX7" s="19"/>
      <c r="BY7" s="20"/>
    </row>
    <row r="8" spans="1:77" x14ac:dyDescent="0.25">
      <c r="A8" s="10">
        <v>10810857052</v>
      </c>
      <c r="B8" s="10">
        <v>234697694</v>
      </c>
      <c r="C8" s="11">
        <v>43636.405451388891</v>
      </c>
      <c r="D8" s="11">
        <v>43636.420381944437</v>
      </c>
      <c r="E8" s="10" t="s">
        <v>101</v>
      </c>
      <c r="F8" s="10"/>
      <c r="G8" s="10"/>
      <c r="H8" s="10"/>
      <c r="I8" s="10"/>
      <c r="J8" s="10" t="s">
        <v>128</v>
      </c>
      <c r="K8" s="10" t="s">
        <v>199</v>
      </c>
      <c r="L8" s="10" t="s">
        <v>129</v>
      </c>
      <c r="M8" s="10"/>
      <c r="N8" s="10" t="s">
        <v>35</v>
      </c>
      <c r="O8" s="10" t="s">
        <v>36</v>
      </c>
      <c r="P8" s="10"/>
      <c r="Q8" s="10"/>
      <c r="R8" s="10"/>
      <c r="S8" s="10"/>
      <c r="T8" s="10"/>
      <c r="U8" s="10"/>
      <c r="V8" s="10"/>
      <c r="W8" s="10"/>
      <c r="X8" s="10"/>
      <c r="Y8" s="10"/>
      <c r="Z8" s="10"/>
      <c r="AA8" s="10" t="s">
        <v>48</v>
      </c>
      <c r="AB8" s="10"/>
      <c r="AC8" s="10"/>
      <c r="AD8" s="10"/>
      <c r="AE8" s="10"/>
      <c r="AF8" s="10"/>
      <c r="AG8" s="10"/>
      <c r="AH8" s="10"/>
      <c r="AI8" s="10"/>
      <c r="AJ8" s="10"/>
      <c r="AK8" s="10"/>
      <c r="AL8" s="10"/>
      <c r="AM8" s="10" t="s">
        <v>60</v>
      </c>
      <c r="AN8" s="10" t="s">
        <v>130</v>
      </c>
      <c r="AO8" s="10">
        <f>IF(OR(AN8="10%",AN8="20%",AN8="30%"),3,IF(OR(AN8="40%",AN8="50%",AN8="60%",AN8="70%"),7,IF(OR(AN8="80%",AN8="90%",AN8="100%"),10,0)))</f>
        <v>7</v>
      </c>
      <c r="AP8" s="10" t="s">
        <v>94</v>
      </c>
      <c r="AQ8" s="10"/>
      <c r="AR8" s="10" t="s">
        <v>77</v>
      </c>
      <c r="AS8" s="10">
        <f>IF(AR8="No - Never",10,IF(AR8="Sometimes",5,0))</f>
        <v>5</v>
      </c>
      <c r="AT8" s="10" t="s">
        <v>80</v>
      </c>
      <c r="AU8" s="10">
        <f>IF(AT8="No",10,IF(AT8="Unsure",5,IF(AT8="Yes",0,10)))</f>
        <v>0</v>
      </c>
      <c r="AV8" s="10" t="s">
        <v>131</v>
      </c>
      <c r="AW8" s="10" t="s">
        <v>111</v>
      </c>
      <c r="AX8" s="10">
        <f>IF(OR(AW8="Yes - Always",AW8="Yes - Mostly"),10,IF(AW8="Sometimes",5,0))</f>
        <v>10</v>
      </c>
      <c r="AY8" s="10" t="s">
        <v>132</v>
      </c>
      <c r="AZ8" s="10" t="s">
        <v>133</v>
      </c>
      <c r="BA8" s="10"/>
      <c r="BB8" s="10" t="s">
        <v>80</v>
      </c>
      <c r="BC8" s="10">
        <f>IF(BB8="Yes",10,IF(BB8="Limited",5,0))</f>
        <v>10</v>
      </c>
      <c r="BD8" s="10" t="s">
        <v>134</v>
      </c>
      <c r="BE8" s="10" t="s">
        <v>94</v>
      </c>
      <c r="BF8" s="10">
        <f>IF(BE8="Yes",10,0)</f>
        <v>0</v>
      </c>
      <c r="BG8" s="10" t="s">
        <v>97</v>
      </c>
      <c r="BH8" s="10">
        <f>IF(OR(BG8="No we do not buy retro",BG8="Yes we buy retro but it does not cover cyber"),5,0)</f>
        <v>5</v>
      </c>
      <c r="BI8" s="10" t="s">
        <v>98</v>
      </c>
      <c r="BJ8" s="10" t="s">
        <v>94</v>
      </c>
      <c r="BK8" s="10"/>
      <c r="BL8" s="10" t="s">
        <v>66</v>
      </c>
      <c r="BM8" s="10" t="s">
        <v>135</v>
      </c>
      <c r="BN8" s="10" t="s">
        <v>80</v>
      </c>
      <c r="BO8" s="10"/>
      <c r="BP8" s="10" t="s">
        <v>94</v>
      </c>
      <c r="BQ8" s="10"/>
      <c r="BR8" s="10" t="s">
        <v>136</v>
      </c>
      <c r="BS8" s="10" t="s">
        <v>137</v>
      </c>
      <c r="BT8" s="10">
        <f>AO8+AS8+AU8+AX8+BC8+BF8+BH8</f>
        <v>37</v>
      </c>
      <c r="BU8" s="10">
        <f>BT8</f>
        <v>37</v>
      </c>
      <c r="BW8" s="28" t="s">
        <v>197</v>
      </c>
      <c r="BX8" s="19"/>
      <c r="BY8" s="20"/>
    </row>
    <row r="9" spans="1:77" x14ac:dyDescent="0.25">
      <c r="A9" s="10">
        <v>10815260723</v>
      </c>
      <c r="B9" s="10">
        <v>234697694</v>
      </c>
      <c r="C9" s="11">
        <v>43637.965231481481</v>
      </c>
      <c r="D9" s="11">
        <v>43637.968148148153</v>
      </c>
      <c r="E9" s="10" t="s">
        <v>101</v>
      </c>
      <c r="F9" s="10"/>
      <c r="G9" s="10"/>
      <c r="H9" s="10"/>
      <c r="I9" s="10"/>
      <c r="J9" s="10" t="s">
        <v>102</v>
      </c>
      <c r="K9" s="10" t="s">
        <v>103</v>
      </c>
      <c r="L9" s="10" t="s">
        <v>104</v>
      </c>
      <c r="M9" s="10"/>
      <c r="N9" s="10"/>
      <c r="O9" s="10"/>
      <c r="P9" s="10"/>
      <c r="Q9" s="10" t="s">
        <v>38</v>
      </c>
      <c r="R9" s="10" t="s">
        <v>39</v>
      </c>
      <c r="S9" s="10"/>
      <c r="T9" s="10"/>
      <c r="U9" s="10"/>
      <c r="V9" s="10"/>
      <c r="W9" s="10" t="s">
        <v>44</v>
      </c>
      <c r="X9" s="10"/>
      <c r="Y9" s="10"/>
      <c r="Z9" s="10"/>
      <c r="AA9" s="10"/>
      <c r="AB9" s="10"/>
      <c r="AC9" s="10"/>
      <c r="AD9" s="10"/>
      <c r="AE9" s="10"/>
      <c r="AF9" s="10" t="s">
        <v>53</v>
      </c>
      <c r="AG9" s="10"/>
      <c r="AH9" s="10"/>
      <c r="AI9" s="10"/>
      <c r="AJ9" s="10"/>
      <c r="AK9" s="10"/>
      <c r="AL9" s="10"/>
      <c r="AM9" s="10"/>
      <c r="AN9" s="10"/>
      <c r="AO9" s="10">
        <f>IF(OR(AN9="10%",AN9="20%",AN9="30%"),3,IF(OR(AN9="40%",AN9="50%",AN9="60%",AN9="70%"),7,IF(OR(AN9="80%",AN9="90%",AN9="100%"),10,0)))</f>
        <v>0</v>
      </c>
      <c r="AP9" s="10" t="s">
        <v>94</v>
      </c>
      <c r="AQ9" s="10"/>
      <c r="AR9" s="10" t="s">
        <v>75</v>
      </c>
      <c r="AS9" s="10">
        <f>IF(AR9="No - Never",10,IF(AR9="Sometimes",5,0))</f>
        <v>10</v>
      </c>
      <c r="AT9" s="10" t="s">
        <v>94</v>
      </c>
      <c r="AU9" s="10">
        <f>IF(AT9="No",10,IF(AT9="Unsure",5,IF(AT9="Yes",0,10)))</f>
        <v>10</v>
      </c>
      <c r="AV9" s="10"/>
      <c r="AW9" s="10" t="s">
        <v>105</v>
      </c>
      <c r="AX9" s="10">
        <f>IF(OR(AW9="Yes - Always",AW9="Yes - Mostly"),10,IF(AW9="Sometimes",5,0))</f>
        <v>10</v>
      </c>
      <c r="AY9" s="10"/>
      <c r="AZ9" s="10" t="s">
        <v>75</v>
      </c>
      <c r="BA9" s="10"/>
      <c r="BB9" s="10" t="s">
        <v>94</v>
      </c>
      <c r="BC9" s="10">
        <f>IF(BB9="Yes",10,IF(BB9="Limited",5,0))</f>
        <v>0</v>
      </c>
      <c r="BD9" s="10"/>
      <c r="BE9" s="10"/>
      <c r="BF9" s="10">
        <f>IF(BE9="Yes",10,0)</f>
        <v>0</v>
      </c>
      <c r="BG9" s="10" t="s">
        <v>82</v>
      </c>
      <c r="BH9" s="10">
        <f>IF(OR(BG9="No we do not buy retro",BG9="Yes we buy retro but it does not cover cyber"),5,0)</f>
        <v>5</v>
      </c>
      <c r="BI9" s="10" t="s">
        <v>98</v>
      </c>
      <c r="BJ9" s="10" t="s">
        <v>94</v>
      </c>
      <c r="BK9" s="10"/>
      <c r="BL9" s="10" t="s">
        <v>94</v>
      </c>
      <c r="BM9" s="10"/>
      <c r="BN9" s="10"/>
      <c r="BO9" s="10"/>
      <c r="BP9" s="10" t="s">
        <v>94</v>
      </c>
      <c r="BQ9" s="10"/>
      <c r="BR9" s="10" t="s">
        <v>106</v>
      </c>
      <c r="BS9" s="10" t="s">
        <v>106</v>
      </c>
      <c r="BT9" s="10">
        <f>AO9+AS9+AU9+AX9+BC9+BF9+BH9</f>
        <v>35</v>
      </c>
      <c r="BU9" s="10">
        <f>BT9</f>
        <v>35</v>
      </c>
      <c r="BW9" s="18"/>
      <c r="BX9" s="19"/>
      <c r="BY9" s="20"/>
    </row>
    <row r="10" spans="1:77" x14ac:dyDescent="0.25">
      <c r="A10" s="10">
        <v>10808148670</v>
      </c>
      <c r="B10" s="10">
        <v>234697694</v>
      </c>
      <c r="C10" s="11">
        <v>43635.463078703702</v>
      </c>
      <c r="D10" s="11">
        <v>43635.469108796293</v>
      </c>
      <c r="E10" s="10" t="s">
        <v>101</v>
      </c>
      <c r="F10" s="10"/>
      <c r="G10" s="10"/>
      <c r="H10" s="10"/>
      <c r="I10" s="10"/>
      <c r="J10" s="10" t="s">
        <v>174</v>
      </c>
      <c r="K10" s="10" t="s">
        <v>70</v>
      </c>
      <c r="L10" s="10" t="s">
        <v>175</v>
      </c>
      <c r="M10" s="10"/>
      <c r="N10" s="10"/>
      <c r="O10" s="10"/>
      <c r="P10" s="10"/>
      <c r="Q10" s="10" t="s">
        <v>38</v>
      </c>
      <c r="R10" s="10" t="s">
        <v>39</v>
      </c>
      <c r="S10" s="10" t="s">
        <v>40</v>
      </c>
      <c r="T10" s="10" t="s">
        <v>41</v>
      </c>
      <c r="U10" s="10"/>
      <c r="V10" s="10" t="s">
        <v>43</v>
      </c>
      <c r="W10" s="10" t="s">
        <v>44</v>
      </c>
      <c r="X10" s="10"/>
      <c r="Y10" s="10"/>
      <c r="Z10" s="10"/>
      <c r="AA10" s="10"/>
      <c r="AB10" s="10"/>
      <c r="AC10" s="10"/>
      <c r="AD10" s="10"/>
      <c r="AE10" s="10"/>
      <c r="AF10" s="10"/>
      <c r="AG10" s="10"/>
      <c r="AH10" s="10"/>
      <c r="AI10" s="10"/>
      <c r="AJ10" s="10"/>
      <c r="AK10" s="10"/>
      <c r="AL10" s="10"/>
      <c r="AM10" s="10"/>
      <c r="AN10" s="10" t="s">
        <v>72</v>
      </c>
      <c r="AO10" s="10">
        <f>IF(OR(AN10="10%",AN10="20%",AN10="30%"),3,IF(OR(AN10="40%",AN10="50%",AN10="60%",AN10="70%"),7,IF(OR(AN10="80%",AN10="90%",AN10="100%"),10,0)))</f>
        <v>10</v>
      </c>
      <c r="AP10" s="10" t="s">
        <v>73</v>
      </c>
      <c r="AQ10" s="10" t="s">
        <v>176</v>
      </c>
      <c r="AR10" s="10" t="s">
        <v>77</v>
      </c>
      <c r="AS10" s="10">
        <f>IF(AR10="No - Never",10,IF(AR10="Sometimes",5,0))</f>
        <v>5</v>
      </c>
      <c r="AT10" s="10" t="s">
        <v>76</v>
      </c>
      <c r="AU10" s="10">
        <f>IF(AT10="No",10,IF(AT10="Unsure",5,IF(AT10="Yes",0,10)))</f>
        <v>5</v>
      </c>
      <c r="AV10" s="10"/>
      <c r="AW10" s="10" t="s">
        <v>111</v>
      </c>
      <c r="AX10" s="10">
        <f>IF(OR(AW10="Yes - Always",AW10="Yes - Mostly"),10,IF(AW10="Sometimes",5,0))</f>
        <v>10</v>
      </c>
      <c r="AY10" s="10" t="s">
        <v>177</v>
      </c>
      <c r="AZ10" s="10" t="s">
        <v>170</v>
      </c>
      <c r="BA10" s="10"/>
      <c r="BB10" s="10" t="s">
        <v>94</v>
      </c>
      <c r="BC10" s="10">
        <f>IF(BB10="Yes",10,IF(BB10="Limited",5,0))</f>
        <v>0</v>
      </c>
      <c r="BD10" s="10"/>
      <c r="BE10" s="10"/>
      <c r="BF10" s="10">
        <f>IF(BE10="Yes",10,0)</f>
        <v>0</v>
      </c>
      <c r="BG10" s="10" t="s">
        <v>82</v>
      </c>
      <c r="BH10" s="10">
        <f>IF(OR(BG10="No we do not buy retro",BG10="Yes we buy retro but it does not cover cyber"),5,0)</f>
        <v>5</v>
      </c>
      <c r="BI10" s="10" t="s">
        <v>124</v>
      </c>
      <c r="BJ10" s="10" t="s">
        <v>94</v>
      </c>
      <c r="BK10" s="10"/>
      <c r="BL10" s="10" t="s">
        <v>94</v>
      </c>
      <c r="BM10" s="10"/>
      <c r="BN10" s="10"/>
      <c r="BO10" s="10"/>
      <c r="BP10" s="10" t="s">
        <v>94</v>
      </c>
      <c r="BQ10" s="10"/>
      <c r="BR10" s="10" t="s">
        <v>178</v>
      </c>
      <c r="BS10" s="10" t="s">
        <v>178</v>
      </c>
      <c r="BT10" s="10">
        <f>AO10+AS10+AU10+AX10+BC10+BF10+BH10</f>
        <v>35</v>
      </c>
      <c r="BU10" s="10">
        <f>BT10</f>
        <v>35</v>
      </c>
      <c r="BW10" s="18"/>
      <c r="BX10" s="19"/>
      <c r="BY10" s="20"/>
    </row>
    <row r="11" spans="1:77" x14ac:dyDescent="0.25">
      <c r="A11" s="7">
        <v>10819084772</v>
      </c>
      <c r="B11" s="7">
        <v>234697694</v>
      </c>
      <c r="C11" s="8">
        <v>43640.514282407406</v>
      </c>
      <c r="D11" s="8">
        <v>43640.519178240742</v>
      </c>
      <c r="E11" s="7" t="s">
        <v>68</v>
      </c>
      <c r="F11" s="7"/>
      <c r="G11" s="7"/>
      <c r="H11" s="7"/>
      <c r="I11" s="7"/>
      <c r="J11" s="7" t="s">
        <v>90</v>
      </c>
      <c r="K11" s="7" t="s">
        <v>91</v>
      </c>
      <c r="L11" s="7" t="s">
        <v>92</v>
      </c>
      <c r="M11" s="7" t="s">
        <v>34</v>
      </c>
      <c r="N11" s="7" t="s">
        <v>35</v>
      </c>
      <c r="O11" s="7"/>
      <c r="P11" s="7"/>
      <c r="Q11" s="7"/>
      <c r="R11" s="7"/>
      <c r="S11" s="7"/>
      <c r="T11" s="7"/>
      <c r="U11" s="7"/>
      <c r="V11" s="7"/>
      <c r="W11" s="7"/>
      <c r="X11" s="7"/>
      <c r="Y11" s="7"/>
      <c r="Z11" s="7"/>
      <c r="AA11" s="7" t="s">
        <v>48</v>
      </c>
      <c r="AB11" s="7"/>
      <c r="AC11" s="7"/>
      <c r="AD11" s="7"/>
      <c r="AE11" s="7"/>
      <c r="AF11" s="7"/>
      <c r="AG11" s="7"/>
      <c r="AH11" s="7"/>
      <c r="AI11" s="7"/>
      <c r="AJ11" s="7"/>
      <c r="AK11" s="7"/>
      <c r="AL11" s="7"/>
      <c r="AM11" s="7" t="s">
        <v>60</v>
      </c>
      <c r="AN11" s="7" t="s">
        <v>93</v>
      </c>
      <c r="AO11" s="7">
        <f>IF(OR(AN11="10%",AN11="20%",AN11="30%"),3,IF(OR(AN11="40%",AN11="50%",AN11="60%",AN11="70%"),7,IF(OR(AN11="80%",AN11="90%",AN11="100%"),10,0)))</f>
        <v>3</v>
      </c>
      <c r="AP11" s="7" t="s">
        <v>94</v>
      </c>
      <c r="AQ11" s="7"/>
      <c r="AR11" s="7" t="s">
        <v>77</v>
      </c>
      <c r="AS11" s="7">
        <f>IF(AR11="No - Never",10,IF(AR11="Sometimes",5,0))</f>
        <v>5</v>
      </c>
      <c r="AT11" s="7" t="s">
        <v>76</v>
      </c>
      <c r="AU11" s="7">
        <f>IF(AT11="No",10,IF(AT11="Unsure",5,IF(AT11="Yes",0,10)))</f>
        <v>5</v>
      </c>
      <c r="AV11" s="7"/>
      <c r="AW11" s="7" t="s">
        <v>77</v>
      </c>
      <c r="AX11" s="7">
        <f>IF(OR(AW11="Yes - Always",AW11="Yes - Mostly"),10,IF(AW11="Sometimes",5,0))</f>
        <v>5</v>
      </c>
      <c r="AY11" s="7" t="s">
        <v>95</v>
      </c>
      <c r="AZ11" s="7" t="s">
        <v>63</v>
      </c>
      <c r="BA11" s="7" t="s">
        <v>96</v>
      </c>
      <c r="BB11" s="7" t="s">
        <v>80</v>
      </c>
      <c r="BC11" s="7">
        <f>IF(BB11="Yes",10,IF(BB11="Limited",5,0))</f>
        <v>10</v>
      </c>
      <c r="BD11" s="7" t="s">
        <v>95</v>
      </c>
      <c r="BE11" s="7" t="s">
        <v>94</v>
      </c>
      <c r="BF11" s="7">
        <f>IF(BE11="Yes",10,0)</f>
        <v>0</v>
      </c>
      <c r="BG11" s="7" t="s">
        <v>97</v>
      </c>
      <c r="BH11" s="7">
        <f>IF(OR(BG11="No we do not buy retro",BG11="Yes we buy retro but it does not cover cyber"),5,0)</f>
        <v>5</v>
      </c>
      <c r="BI11" s="7" t="s">
        <v>98</v>
      </c>
      <c r="BJ11" s="7" t="s">
        <v>94</v>
      </c>
      <c r="BK11" s="7"/>
      <c r="BL11" s="7" t="s">
        <v>94</v>
      </c>
      <c r="BM11" s="7"/>
      <c r="BN11" s="7" t="s">
        <v>94</v>
      </c>
      <c r="BO11" s="7"/>
      <c r="BP11" s="7" t="s">
        <v>94</v>
      </c>
      <c r="BQ11" s="7"/>
      <c r="BR11" s="7" t="s">
        <v>99</v>
      </c>
      <c r="BS11" s="7" t="s">
        <v>100</v>
      </c>
      <c r="BT11" s="7">
        <f>AO11+AS11+AU11+AX11+BC11+BF11+BH11</f>
        <v>33</v>
      </c>
      <c r="BU11" s="7">
        <f>BT11</f>
        <v>33</v>
      </c>
      <c r="BW11" s="27" t="s">
        <v>198</v>
      </c>
      <c r="BX11" s="19"/>
      <c r="BY11" s="20"/>
    </row>
    <row r="12" spans="1:77" x14ac:dyDescent="0.25">
      <c r="A12" s="7">
        <v>10808978055</v>
      </c>
      <c r="B12" s="7">
        <v>234697694</v>
      </c>
      <c r="C12" s="8">
        <v>43635.627916666657</v>
      </c>
      <c r="D12" s="8">
        <v>43635.690682870372</v>
      </c>
      <c r="E12" s="7" t="s">
        <v>101</v>
      </c>
      <c r="F12" s="7"/>
      <c r="G12" s="7"/>
      <c r="H12" s="7"/>
      <c r="I12" s="7"/>
      <c r="J12" s="7" t="s">
        <v>128</v>
      </c>
      <c r="K12" s="7" t="s">
        <v>91</v>
      </c>
      <c r="L12" s="7" t="s">
        <v>162</v>
      </c>
      <c r="M12" s="7"/>
      <c r="N12" s="7" t="s">
        <v>35</v>
      </c>
      <c r="O12" s="7" t="s">
        <v>36</v>
      </c>
      <c r="P12" s="7"/>
      <c r="Q12" s="7"/>
      <c r="R12" s="7"/>
      <c r="S12" s="7"/>
      <c r="T12" s="7"/>
      <c r="U12" s="7"/>
      <c r="V12" s="7"/>
      <c r="W12" s="7"/>
      <c r="X12" s="7"/>
      <c r="Y12" s="7"/>
      <c r="Z12" s="7"/>
      <c r="AA12" s="7" t="s">
        <v>48</v>
      </c>
      <c r="AB12" s="7"/>
      <c r="AC12" s="7"/>
      <c r="AD12" s="7"/>
      <c r="AE12" s="7"/>
      <c r="AF12" s="7"/>
      <c r="AG12" s="7"/>
      <c r="AH12" s="7"/>
      <c r="AI12" s="7"/>
      <c r="AJ12" s="7"/>
      <c r="AK12" s="7"/>
      <c r="AL12" s="7"/>
      <c r="AM12" s="7" t="s">
        <v>60</v>
      </c>
      <c r="AN12" s="7" t="s">
        <v>130</v>
      </c>
      <c r="AO12" s="7">
        <f>IF(OR(AN12="10%",AN12="20%",AN12="30%"),3,IF(OR(AN12="40%",AN12="50%",AN12="60%",AN12="70%"),7,IF(OR(AN12="80%",AN12="90%",AN12="100%"),10,0)))</f>
        <v>7</v>
      </c>
      <c r="AP12" s="7" t="s">
        <v>73</v>
      </c>
      <c r="AQ12" s="7" t="s">
        <v>163</v>
      </c>
      <c r="AR12" s="7" t="s">
        <v>111</v>
      </c>
      <c r="AS12" s="7">
        <f>IF(AR12="No - Never",10,IF(AR12="Sometimes",5,0))</f>
        <v>0</v>
      </c>
      <c r="AT12" s="7" t="s">
        <v>76</v>
      </c>
      <c r="AU12" s="7">
        <f>IF(AT12="No",10,IF(AT12="Unsure",5,IF(AT12="Yes",0,10)))</f>
        <v>5</v>
      </c>
      <c r="AV12" s="7"/>
      <c r="AW12" s="7" t="s">
        <v>111</v>
      </c>
      <c r="AX12" s="7">
        <f>IF(OR(AW12="Yes - Always",AW12="Yes - Mostly"),10,IF(AW12="Sometimes",5,0))</f>
        <v>10</v>
      </c>
      <c r="AY12" s="7" t="s">
        <v>164</v>
      </c>
      <c r="AZ12" s="7" t="s">
        <v>133</v>
      </c>
      <c r="BA12" s="7"/>
      <c r="BB12" s="7" t="s">
        <v>158</v>
      </c>
      <c r="BC12" s="7">
        <f>IF(BB12="Yes",10,IF(BB12="Limited",5,0))</f>
        <v>5</v>
      </c>
      <c r="BD12" s="7" t="s">
        <v>165</v>
      </c>
      <c r="BE12" s="7"/>
      <c r="BF12" s="7">
        <f>IF(BE12="Yes",10,0)</f>
        <v>0</v>
      </c>
      <c r="BG12" s="7" t="s">
        <v>97</v>
      </c>
      <c r="BH12" s="7">
        <f>IF(OR(BG12="No we do not buy retro",BG12="Yes we buy retro but it does not cover cyber"),5,0)</f>
        <v>5</v>
      </c>
      <c r="BI12" s="7" t="s">
        <v>98</v>
      </c>
      <c r="BJ12" s="7" t="s">
        <v>94</v>
      </c>
      <c r="BK12" s="7"/>
      <c r="BL12" s="7" t="s">
        <v>80</v>
      </c>
      <c r="BM12" s="7"/>
      <c r="BN12" s="7" t="s">
        <v>80</v>
      </c>
      <c r="BO12" s="7" t="s">
        <v>166</v>
      </c>
      <c r="BP12" s="7" t="s">
        <v>94</v>
      </c>
      <c r="BQ12" s="7"/>
      <c r="BR12" s="7"/>
      <c r="BS12" s="7"/>
      <c r="BT12" s="7">
        <f>AO12+AS12+AU12+AX12+BC12+BF12+BH12</f>
        <v>32</v>
      </c>
      <c r="BU12" s="7">
        <f>BT12</f>
        <v>32</v>
      </c>
      <c r="BW12" s="18"/>
      <c r="BX12" s="19"/>
      <c r="BY12" s="20"/>
    </row>
    <row r="13" spans="1:77" x14ac:dyDescent="0.25">
      <c r="A13" s="7">
        <v>10809380378</v>
      </c>
      <c r="B13" s="7">
        <v>234697694</v>
      </c>
      <c r="C13" s="8">
        <v>43635.602060185192</v>
      </c>
      <c r="D13" s="8">
        <v>43635.812280092592</v>
      </c>
      <c r="E13" s="7" t="s">
        <v>101</v>
      </c>
      <c r="F13" s="7"/>
      <c r="G13" s="7"/>
      <c r="H13" s="7"/>
      <c r="I13" s="7"/>
      <c r="J13" s="7" t="s">
        <v>138</v>
      </c>
      <c r="K13" s="7" t="s">
        <v>70</v>
      </c>
      <c r="L13" s="7" t="s">
        <v>139</v>
      </c>
      <c r="M13" s="7"/>
      <c r="N13" s="7"/>
      <c r="O13" s="7"/>
      <c r="P13" s="7"/>
      <c r="Q13" s="7" t="s">
        <v>38</v>
      </c>
      <c r="R13" s="7"/>
      <c r="S13" s="7"/>
      <c r="T13" s="7"/>
      <c r="U13" s="7"/>
      <c r="V13" s="7" t="s">
        <v>43</v>
      </c>
      <c r="W13" s="7"/>
      <c r="X13" s="7"/>
      <c r="Y13" s="7"/>
      <c r="Z13" s="7" t="s">
        <v>47</v>
      </c>
      <c r="AA13" s="7"/>
      <c r="AB13" s="7"/>
      <c r="AC13" s="7"/>
      <c r="AD13" s="7"/>
      <c r="AE13" s="7"/>
      <c r="AF13" s="7"/>
      <c r="AG13" s="7"/>
      <c r="AH13" s="7"/>
      <c r="AI13" s="7"/>
      <c r="AJ13" s="7"/>
      <c r="AK13" s="7"/>
      <c r="AL13" s="7"/>
      <c r="AM13" s="7"/>
      <c r="AN13" s="7" t="s">
        <v>140</v>
      </c>
      <c r="AO13" s="7">
        <f>IF(OR(AN13="10%",AN13="20%",AN13="30%"),3,IF(OR(AN13="40%",AN13="50%",AN13="60%",AN13="70%"),7,IF(OR(AN13="80%",AN13="90%",AN13="100%"),10,0)))</f>
        <v>10</v>
      </c>
      <c r="AP13" s="7" t="s">
        <v>73</v>
      </c>
      <c r="AQ13" s="7" t="s">
        <v>141</v>
      </c>
      <c r="AR13" s="7" t="s">
        <v>77</v>
      </c>
      <c r="AS13" s="7">
        <f>IF(AR13="No - Never",10,IF(AR13="Sometimes",5,0))</f>
        <v>5</v>
      </c>
      <c r="AT13" s="7" t="s">
        <v>76</v>
      </c>
      <c r="AU13" s="7">
        <f>IF(AT13="No",10,IF(AT13="Unsure",5,IF(AT13="Yes",0,10)))</f>
        <v>5</v>
      </c>
      <c r="AV13" s="7" t="s">
        <v>142</v>
      </c>
      <c r="AW13" s="7" t="s">
        <v>77</v>
      </c>
      <c r="AX13" s="7">
        <f>IF(OR(AW13="Yes - Always",AW13="Yes - Mostly"),10,IF(AW13="Sometimes",5,0))</f>
        <v>5</v>
      </c>
      <c r="AY13" s="7" t="s">
        <v>143</v>
      </c>
      <c r="AZ13" s="7" t="s">
        <v>63</v>
      </c>
      <c r="BA13" s="7" t="s">
        <v>144</v>
      </c>
      <c r="BB13" s="7" t="s">
        <v>94</v>
      </c>
      <c r="BC13" s="7">
        <f>IF(BB13="Yes",10,IF(BB13="Limited",5,0))</f>
        <v>0</v>
      </c>
      <c r="BD13" s="7" t="s">
        <v>145</v>
      </c>
      <c r="BE13" s="7" t="s">
        <v>108</v>
      </c>
      <c r="BF13" s="7">
        <f>IF(BE13="Yes",10,0)</f>
        <v>0</v>
      </c>
      <c r="BG13" s="7" t="s">
        <v>82</v>
      </c>
      <c r="BH13" s="7">
        <f>IF(OR(BG13="No we do not buy retro",BG13="Yes we buy retro but it does not cover cyber"),5,0)</f>
        <v>5</v>
      </c>
      <c r="BI13" s="7" t="s">
        <v>98</v>
      </c>
      <c r="BJ13" s="7" t="s">
        <v>65</v>
      </c>
      <c r="BK13" s="7" t="s">
        <v>146</v>
      </c>
      <c r="BL13" s="7" t="s">
        <v>66</v>
      </c>
      <c r="BM13" s="7" t="s">
        <v>147</v>
      </c>
      <c r="BN13" s="7" t="s">
        <v>73</v>
      </c>
      <c r="BO13" s="7" t="s">
        <v>148</v>
      </c>
      <c r="BP13" s="7" t="s">
        <v>80</v>
      </c>
      <c r="BQ13" s="7" t="s">
        <v>149</v>
      </c>
      <c r="BR13" s="7" t="s">
        <v>150</v>
      </c>
      <c r="BS13" s="7" t="s">
        <v>151</v>
      </c>
      <c r="BT13" s="7">
        <f>AO13+AS13+AU13+AX13+BC13+BF13+BH13</f>
        <v>30</v>
      </c>
      <c r="BU13" s="7">
        <f>BT13</f>
        <v>30</v>
      </c>
      <c r="BW13" s="18"/>
      <c r="BX13" s="19"/>
      <c r="BY13" s="20"/>
    </row>
    <row r="14" spans="1:77" x14ac:dyDescent="0.25">
      <c r="A14" s="7">
        <v>10808253306</v>
      </c>
      <c r="B14" s="7">
        <v>234697694</v>
      </c>
      <c r="C14" s="8">
        <v>43635.486793981479</v>
      </c>
      <c r="D14" s="8">
        <v>43635.491585648153</v>
      </c>
      <c r="E14" s="7" t="s">
        <v>101</v>
      </c>
      <c r="F14" s="7"/>
      <c r="G14" s="7"/>
      <c r="H14" s="7"/>
      <c r="I14" s="7"/>
      <c r="J14" s="7" t="s">
        <v>167</v>
      </c>
      <c r="K14" s="7" t="s">
        <v>70</v>
      </c>
      <c r="L14" s="7" t="s">
        <v>168</v>
      </c>
      <c r="M14" s="7"/>
      <c r="N14" s="7"/>
      <c r="O14" s="7"/>
      <c r="P14" s="7"/>
      <c r="Q14" s="7" t="s">
        <v>38</v>
      </c>
      <c r="R14" s="7"/>
      <c r="S14" s="7"/>
      <c r="T14" s="7"/>
      <c r="U14" s="7" t="s">
        <v>42</v>
      </c>
      <c r="V14" s="7"/>
      <c r="W14" s="7"/>
      <c r="X14" s="7"/>
      <c r="Y14" s="7"/>
      <c r="Z14" s="7"/>
      <c r="AA14" s="7"/>
      <c r="AB14" s="7"/>
      <c r="AC14" s="7"/>
      <c r="AD14" s="7"/>
      <c r="AE14" s="7"/>
      <c r="AF14" s="7"/>
      <c r="AG14" s="7"/>
      <c r="AH14" s="7"/>
      <c r="AI14" s="7"/>
      <c r="AJ14" s="7"/>
      <c r="AK14" s="7"/>
      <c r="AL14" s="7"/>
      <c r="AM14" s="7" t="s">
        <v>60</v>
      </c>
      <c r="AN14" s="7" t="s">
        <v>140</v>
      </c>
      <c r="AO14" s="7">
        <f>IF(OR(AN14="10%",AN14="20%",AN14="30%"),3,IF(OR(AN14="40%",AN14="50%",AN14="60%",AN14="70%"),7,IF(OR(AN14="80%",AN14="90%",AN14="100%"),10,0)))</f>
        <v>10</v>
      </c>
      <c r="AP14" s="7" t="s">
        <v>94</v>
      </c>
      <c r="AQ14" s="7"/>
      <c r="AR14" s="7" t="s">
        <v>77</v>
      </c>
      <c r="AS14" s="7">
        <f>IF(AR14="No - Never",10,IF(AR14="Sometimes",5,0))</f>
        <v>5</v>
      </c>
      <c r="AT14" s="7" t="s">
        <v>76</v>
      </c>
      <c r="AU14" s="7">
        <f>IF(AT14="No",10,IF(AT14="Unsure",5,IF(AT14="Yes",0,10)))</f>
        <v>5</v>
      </c>
      <c r="AV14" s="7"/>
      <c r="AW14" s="7" t="s">
        <v>77</v>
      </c>
      <c r="AX14" s="7">
        <f>IF(OR(AW14="Yes - Always",AW14="Yes - Mostly"),10,IF(AW14="Sometimes",5,0))</f>
        <v>5</v>
      </c>
      <c r="AY14" s="7" t="s">
        <v>169</v>
      </c>
      <c r="AZ14" s="7" t="s">
        <v>170</v>
      </c>
      <c r="BA14" s="7"/>
      <c r="BB14" s="7" t="s">
        <v>94</v>
      </c>
      <c r="BC14" s="7">
        <f>IF(BB14="Yes",10,IF(BB14="Limited",5,0))</f>
        <v>0</v>
      </c>
      <c r="BD14" s="7"/>
      <c r="BE14" s="7" t="s">
        <v>108</v>
      </c>
      <c r="BF14" s="7">
        <f>IF(BE14="Yes",10,0)</f>
        <v>0</v>
      </c>
      <c r="BG14" s="7" t="s">
        <v>82</v>
      </c>
      <c r="BH14" s="7">
        <f>IF(OR(BG14="No we do not buy retro",BG14="Yes we buy retro but it does not cover cyber"),5,0)</f>
        <v>5</v>
      </c>
      <c r="BI14" s="7" t="s">
        <v>98</v>
      </c>
      <c r="BJ14" s="7" t="s">
        <v>94</v>
      </c>
      <c r="BK14" s="7"/>
      <c r="BL14" s="7" t="s">
        <v>66</v>
      </c>
      <c r="BM14" s="7" t="s">
        <v>171</v>
      </c>
      <c r="BN14" s="7" t="s">
        <v>80</v>
      </c>
      <c r="BO14" s="7"/>
      <c r="BP14" s="7" t="s">
        <v>94</v>
      </c>
      <c r="BQ14" s="7"/>
      <c r="BR14" s="7" t="s">
        <v>172</v>
      </c>
      <c r="BS14" s="7" t="s">
        <v>173</v>
      </c>
      <c r="BT14" s="7">
        <f>AO14+AS14+AU14+AX14+BC14+BF14+BH14</f>
        <v>30</v>
      </c>
      <c r="BU14" s="7">
        <f>BT14</f>
        <v>30</v>
      </c>
      <c r="BW14" s="18"/>
      <c r="BX14" s="19"/>
      <c r="BY14" s="20"/>
    </row>
    <row r="15" spans="1:77" x14ac:dyDescent="0.25">
      <c r="A15" s="7">
        <v>10813176836</v>
      </c>
      <c r="B15" s="7">
        <v>234697694</v>
      </c>
      <c r="C15" s="8">
        <v>43637.295775462961</v>
      </c>
      <c r="D15" s="8">
        <v>43637.305034722223</v>
      </c>
      <c r="E15" s="7" t="s">
        <v>101</v>
      </c>
      <c r="F15" s="7"/>
      <c r="G15" s="7"/>
      <c r="H15" s="7"/>
      <c r="I15" s="7"/>
      <c r="J15" s="7" t="s">
        <v>109</v>
      </c>
      <c r="K15" s="7" t="s">
        <v>103</v>
      </c>
      <c r="L15" s="7">
        <v>25000000</v>
      </c>
      <c r="M15" s="7"/>
      <c r="N15" s="7"/>
      <c r="O15" s="7"/>
      <c r="P15" s="7"/>
      <c r="Q15" s="7" t="s">
        <v>38</v>
      </c>
      <c r="R15" s="7"/>
      <c r="S15" s="7"/>
      <c r="T15" s="7"/>
      <c r="U15" s="7"/>
      <c r="V15" s="7"/>
      <c r="W15" s="7"/>
      <c r="X15" s="7"/>
      <c r="Y15" s="7"/>
      <c r="Z15" s="7"/>
      <c r="AA15" s="7" t="s">
        <v>48</v>
      </c>
      <c r="AB15" s="7"/>
      <c r="AC15" s="7"/>
      <c r="AD15" s="7"/>
      <c r="AE15" s="7"/>
      <c r="AF15" s="7"/>
      <c r="AG15" s="7"/>
      <c r="AH15" s="7"/>
      <c r="AI15" s="7" t="s">
        <v>56</v>
      </c>
      <c r="AJ15" s="7" t="s">
        <v>57</v>
      </c>
      <c r="AK15" s="7"/>
      <c r="AL15" s="7"/>
      <c r="AM15" s="7"/>
      <c r="AN15" s="7" t="s">
        <v>110</v>
      </c>
      <c r="AO15" s="7">
        <f>IF(OR(AN15="10%",AN15="20%",AN15="30%"),3,IF(OR(AN15="40%",AN15="50%",AN15="60%",AN15="70%"),7,IF(OR(AN15="80%",AN15="90%",AN15="100%"),10,0)))</f>
        <v>3</v>
      </c>
      <c r="AP15" s="7" t="s">
        <v>80</v>
      </c>
      <c r="AQ15" s="7"/>
      <c r="AR15" s="7" t="s">
        <v>111</v>
      </c>
      <c r="AS15" s="7">
        <f>IF(AR15="No - Never",10,IF(AR15="Sometimes",5,0))</f>
        <v>0</v>
      </c>
      <c r="AT15" s="7" t="s">
        <v>94</v>
      </c>
      <c r="AU15" s="7">
        <f>IF(AT15="No",10,IF(AT15="Unsure",5,IF(AT15="Yes",0,10)))</f>
        <v>10</v>
      </c>
      <c r="AV15" s="7"/>
      <c r="AW15" s="7" t="s">
        <v>77</v>
      </c>
      <c r="AX15" s="7">
        <f>IF(OR(AW15="Yes - Always",AW15="Yes - Mostly"),10,IF(AW15="Sometimes",5,0))</f>
        <v>5</v>
      </c>
      <c r="AY15" s="7" t="s">
        <v>112</v>
      </c>
      <c r="AZ15" s="7" t="s">
        <v>79</v>
      </c>
      <c r="BA15" s="7"/>
      <c r="BB15" s="7" t="s">
        <v>80</v>
      </c>
      <c r="BC15" s="7">
        <f>IF(BB15="Yes",10,IF(BB15="Limited",5,0))</f>
        <v>10</v>
      </c>
      <c r="BD15" s="7"/>
      <c r="BE15" s="7" t="s">
        <v>94</v>
      </c>
      <c r="BF15" s="7">
        <f>IF(BE15="Yes",10,0)</f>
        <v>0</v>
      </c>
      <c r="BG15" s="7" t="s">
        <v>113</v>
      </c>
      <c r="BH15" s="7">
        <f>IF(OR(BG15="No we do not buy retro",BG15="Yes we buy retro but it does not cover cyber"),5,0)</f>
        <v>0</v>
      </c>
      <c r="BI15" s="7" t="s">
        <v>98</v>
      </c>
      <c r="BJ15" s="7" t="s">
        <v>94</v>
      </c>
      <c r="BK15" s="7"/>
      <c r="BL15" s="7" t="s">
        <v>66</v>
      </c>
      <c r="BM15" s="7" t="s">
        <v>114</v>
      </c>
      <c r="BN15" s="7" t="s">
        <v>80</v>
      </c>
      <c r="BO15" s="7" t="s">
        <v>115</v>
      </c>
      <c r="BP15" s="7" t="s">
        <v>80</v>
      </c>
      <c r="BQ15" s="7" t="s">
        <v>116</v>
      </c>
      <c r="BR15" s="7"/>
      <c r="BS15" s="7"/>
      <c r="BT15" s="7">
        <f>AO15+AS15+AU15+AX15+BC15+BF15+BH15</f>
        <v>28</v>
      </c>
      <c r="BU15" s="7">
        <f>BT15</f>
        <v>28</v>
      </c>
      <c r="BW15" s="18"/>
      <c r="BX15" s="19"/>
      <c r="BY15" s="20"/>
    </row>
    <row r="16" spans="1:77" x14ac:dyDescent="0.25">
      <c r="A16" s="7">
        <v>10809365901</v>
      </c>
      <c r="B16" s="7">
        <v>234697694</v>
      </c>
      <c r="C16" s="8">
        <v>43635.771134259259</v>
      </c>
      <c r="D16" s="8">
        <v>43635.80605324074</v>
      </c>
      <c r="E16" s="7" t="s">
        <v>101</v>
      </c>
      <c r="F16" s="7"/>
      <c r="G16" s="7"/>
      <c r="H16" s="7"/>
      <c r="I16" s="7"/>
      <c r="J16" s="7" t="s">
        <v>152</v>
      </c>
      <c r="K16" s="7" t="s">
        <v>91</v>
      </c>
      <c r="L16" s="7" t="s">
        <v>153</v>
      </c>
      <c r="M16" s="7" t="s">
        <v>34</v>
      </c>
      <c r="N16" s="7"/>
      <c r="O16" s="7"/>
      <c r="P16" s="7"/>
      <c r="Q16" s="7"/>
      <c r="R16" s="7"/>
      <c r="S16" s="7"/>
      <c r="T16" s="7"/>
      <c r="U16" s="7"/>
      <c r="V16" s="7"/>
      <c r="W16" s="7"/>
      <c r="X16" s="7"/>
      <c r="Y16" s="7"/>
      <c r="Z16" s="7"/>
      <c r="AA16" s="7" t="s">
        <v>48</v>
      </c>
      <c r="AB16" s="7"/>
      <c r="AC16" s="7"/>
      <c r="AD16" s="7"/>
      <c r="AE16" s="7"/>
      <c r="AF16" s="7"/>
      <c r="AG16" s="7"/>
      <c r="AH16" s="7"/>
      <c r="AI16" s="7"/>
      <c r="AJ16" s="7"/>
      <c r="AK16" s="7"/>
      <c r="AL16" s="7"/>
      <c r="AM16" s="7" t="s">
        <v>60</v>
      </c>
      <c r="AN16" s="7" t="s">
        <v>93</v>
      </c>
      <c r="AO16" s="7">
        <f>IF(OR(AN16="10%",AN16="20%",AN16="30%"),3,IF(OR(AN16="40%",AN16="50%",AN16="60%",AN16="70%"),7,IF(OR(AN16="80%",AN16="90%",AN16="100%"),10,0)))</f>
        <v>3</v>
      </c>
      <c r="AP16" s="7" t="s">
        <v>73</v>
      </c>
      <c r="AQ16" s="7" t="s">
        <v>154</v>
      </c>
      <c r="AR16" s="7" t="s">
        <v>77</v>
      </c>
      <c r="AS16" s="7">
        <f>IF(AR16="No - Never",10,IF(AR16="Sometimes",5,0))</f>
        <v>5</v>
      </c>
      <c r="AT16" s="7" t="s">
        <v>76</v>
      </c>
      <c r="AU16" s="7">
        <f>IF(AT16="No",10,IF(AT16="Unsure",5,IF(AT16="Yes",0,10)))</f>
        <v>5</v>
      </c>
      <c r="AV16" s="7" t="s">
        <v>155</v>
      </c>
      <c r="AW16" s="7" t="s">
        <v>77</v>
      </c>
      <c r="AX16" s="7">
        <f>IF(OR(AW16="Yes - Always",AW16="Yes - Mostly"),10,IF(AW16="Sometimes",5,0))</f>
        <v>5</v>
      </c>
      <c r="AY16" s="7" t="s">
        <v>156</v>
      </c>
      <c r="AZ16" s="7" t="s">
        <v>63</v>
      </c>
      <c r="BA16" s="7" t="s">
        <v>157</v>
      </c>
      <c r="BB16" s="7" t="s">
        <v>158</v>
      </c>
      <c r="BC16" s="7">
        <f>IF(BB16="Yes",10,IF(BB16="Limited",5,0))</f>
        <v>5</v>
      </c>
      <c r="BD16" s="7" t="s">
        <v>159</v>
      </c>
      <c r="BE16" s="7" t="s">
        <v>94</v>
      </c>
      <c r="BF16" s="7">
        <f>IF(BE16="Yes",10,0)</f>
        <v>0</v>
      </c>
      <c r="BG16" s="7" t="s">
        <v>97</v>
      </c>
      <c r="BH16" s="7">
        <f>IF(OR(BG16="No we do not buy retro",BG16="Yes we buy retro but it does not cover cyber"),5,0)</f>
        <v>5</v>
      </c>
      <c r="BI16" s="7" t="s">
        <v>98</v>
      </c>
      <c r="BJ16" s="7" t="s">
        <v>94</v>
      </c>
      <c r="BK16" s="7"/>
      <c r="BL16" s="7" t="s">
        <v>94</v>
      </c>
      <c r="BM16" s="7"/>
      <c r="BN16" s="7" t="s">
        <v>80</v>
      </c>
      <c r="BO16" s="7"/>
      <c r="BP16" s="7"/>
      <c r="BQ16" s="7"/>
      <c r="BR16" s="7" t="s">
        <v>160</v>
      </c>
      <c r="BS16" s="7" t="s">
        <v>161</v>
      </c>
      <c r="BT16" s="7">
        <f>AO16+AS16+AU16+AX16+BC16+BF16+BH16</f>
        <v>28</v>
      </c>
      <c r="BU16" s="7">
        <f>BT16</f>
        <v>28</v>
      </c>
      <c r="BW16" s="18"/>
      <c r="BX16" s="19"/>
      <c r="BY16" s="20"/>
    </row>
    <row r="17" spans="1:77" x14ac:dyDescent="0.25">
      <c r="A17" s="7">
        <v>10815256005</v>
      </c>
      <c r="B17" s="7">
        <v>234697694</v>
      </c>
      <c r="C17" s="8">
        <v>43637.953761574077</v>
      </c>
      <c r="D17" s="8">
        <v>43637.965219907397</v>
      </c>
      <c r="E17" s="7" t="s">
        <v>101</v>
      </c>
      <c r="F17" s="7"/>
      <c r="G17" s="7"/>
      <c r="H17" s="7"/>
      <c r="I17" s="7"/>
      <c r="J17" s="7" t="s">
        <v>102</v>
      </c>
      <c r="K17" s="7" t="s">
        <v>103</v>
      </c>
      <c r="L17" s="7" t="s">
        <v>107</v>
      </c>
      <c r="M17" s="7"/>
      <c r="N17" s="7"/>
      <c r="O17" s="7"/>
      <c r="P17" s="7"/>
      <c r="Q17" s="7" t="s">
        <v>38</v>
      </c>
      <c r="R17" s="7" t="s">
        <v>39</v>
      </c>
      <c r="S17" s="7"/>
      <c r="T17" s="7"/>
      <c r="U17" s="7"/>
      <c r="V17" s="7"/>
      <c r="W17" s="7" t="s">
        <v>44</v>
      </c>
      <c r="X17" s="7"/>
      <c r="Y17" s="7"/>
      <c r="Z17" s="7"/>
      <c r="AA17" s="7"/>
      <c r="AB17" s="7"/>
      <c r="AC17" s="7"/>
      <c r="AD17" s="7"/>
      <c r="AE17" s="7"/>
      <c r="AF17" s="7" t="s">
        <v>53</v>
      </c>
      <c r="AG17" s="7"/>
      <c r="AH17" s="7"/>
      <c r="AI17" s="7"/>
      <c r="AJ17" s="7"/>
      <c r="AK17" s="7"/>
      <c r="AL17" s="7"/>
      <c r="AM17" s="7"/>
      <c r="AN17" s="9">
        <v>0.1</v>
      </c>
      <c r="AO17" s="7">
        <f>IF(OR(AN17="10%",AN17="20%",AN17="30%"),3,IF(OR(AN17="40%",AN17="50%",AN17="60%",AN17="70%"),7,IF(OR(AN17="80%",AN17="90%",AN17="100%"),10,0)))</f>
        <v>0</v>
      </c>
      <c r="AP17" s="7" t="s">
        <v>94</v>
      </c>
      <c r="AQ17" s="7"/>
      <c r="AR17" s="7" t="s">
        <v>75</v>
      </c>
      <c r="AS17" s="7">
        <f>IF(AR17="No - Never",10,IF(AR17="Sometimes",5,0))</f>
        <v>10</v>
      </c>
      <c r="AT17" s="7" t="s">
        <v>94</v>
      </c>
      <c r="AU17" s="7">
        <f>IF(AT17="No",10,IF(AT17="Unsure",5,IF(AT17="Yes",0,10)))</f>
        <v>10</v>
      </c>
      <c r="AV17" s="7"/>
      <c r="AW17" s="7" t="s">
        <v>75</v>
      </c>
      <c r="AX17" s="7">
        <f>IF(OR(AW17="Yes - Always",AW17="Yes - Mostly"),10,IF(AW17="Sometimes",5,0))</f>
        <v>0</v>
      </c>
      <c r="AY17" s="7"/>
      <c r="AZ17" s="7" t="s">
        <v>75</v>
      </c>
      <c r="BA17" s="7"/>
      <c r="BB17" s="7" t="s">
        <v>94</v>
      </c>
      <c r="BC17" s="7">
        <f>IF(BB17="Yes",10,IF(BB17="Limited",5,0))</f>
        <v>0</v>
      </c>
      <c r="BD17" s="7"/>
      <c r="BE17" s="7" t="s">
        <v>108</v>
      </c>
      <c r="BF17" s="7">
        <f>IF(BE17="Yes",10,0)</f>
        <v>0</v>
      </c>
      <c r="BG17" s="7" t="s">
        <v>82</v>
      </c>
      <c r="BH17" s="7">
        <f>IF(OR(BG17="No we do not buy retro",BG17="Yes we buy retro but it does not cover cyber"),5,0)</f>
        <v>5</v>
      </c>
      <c r="BI17" s="7" t="s">
        <v>98</v>
      </c>
      <c r="BJ17" s="7" t="s">
        <v>94</v>
      </c>
      <c r="BK17" s="7"/>
      <c r="BL17" s="7" t="s">
        <v>94</v>
      </c>
      <c r="BM17" s="7"/>
      <c r="BN17" s="7"/>
      <c r="BO17" s="7"/>
      <c r="BP17" s="7" t="s">
        <v>80</v>
      </c>
      <c r="BQ17" s="7"/>
      <c r="BR17" s="7"/>
      <c r="BS17" s="7"/>
      <c r="BT17" s="7">
        <f>AO17+AS17+AU17+AX17+BC17+BF17+BH17</f>
        <v>25</v>
      </c>
      <c r="BU17" s="7">
        <f>BT17</f>
        <v>25</v>
      </c>
      <c r="BW17" s="18"/>
      <c r="BX17" s="19"/>
      <c r="BY17" s="20"/>
    </row>
    <row r="18" spans="1:77" x14ac:dyDescent="0.25">
      <c r="BW18" s="21"/>
      <c r="BX18" s="22"/>
      <c r="BY18" s="23"/>
    </row>
  </sheetData>
  <sortState ref="A1:BU17">
    <sortCondition descending="1" ref="BU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F15" sqref="F15"/>
    </sheetView>
  </sheetViews>
  <sheetFormatPr defaultRowHeight="15" x14ac:dyDescent="0.25"/>
  <cols>
    <col min="1" max="1" width="13.140625" bestFit="1" customWidth="1"/>
    <col min="2" max="2" width="15.5703125" bestFit="1" customWidth="1"/>
    <col min="4" max="4" width="12.42578125" bestFit="1" customWidth="1"/>
  </cols>
  <sheetData>
    <row r="3" spans="1:4" x14ac:dyDescent="0.25">
      <c r="A3" s="24" t="s">
        <v>193</v>
      </c>
      <c r="B3" t="s">
        <v>195</v>
      </c>
    </row>
    <row r="4" spans="1:4" x14ac:dyDescent="0.25">
      <c r="A4" s="30" t="s">
        <v>70</v>
      </c>
      <c r="B4" s="31">
        <v>39</v>
      </c>
      <c r="D4" s="12" t="s">
        <v>196</v>
      </c>
    </row>
    <row r="5" spans="1:4" x14ac:dyDescent="0.25">
      <c r="A5" s="34" t="s">
        <v>91</v>
      </c>
      <c r="B5" s="35">
        <v>35</v>
      </c>
      <c r="D5" s="10" t="s">
        <v>197</v>
      </c>
    </row>
    <row r="6" spans="1:4" x14ac:dyDescent="0.25">
      <c r="A6" s="32" t="s">
        <v>103</v>
      </c>
      <c r="B6" s="33">
        <v>37.6</v>
      </c>
      <c r="D6" s="7" t="s">
        <v>198</v>
      </c>
    </row>
    <row r="7" spans="1:4" x14ac:dyDescent="0.25">
      <c r="A7" s="25" t="s">
        <v>194</v>
      </c>
      <c r="B7" s="26">
        <v>37.200000000000003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All_Re_Segments</vt:lpstr>
      <vt:lpstr>By_Re_Segment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Dommalapati, Abhinay</dc:creator>
  <cp:lastModifiedBy>Dommalapati, Abhinay</cp:lastModifiedBy>
  <dcterms:created xsi:type="dcterms:W3CDTF">2019-07-15T15:32:32Z</dcterms:created>
  <dcterms:modified xsi:type="dcterms:W3CDTF">2019-07-15T19:35:12Z</dcterms:modified>
</cp:coreProperties>
</file>