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Desktop\"/>
    </mc:Choice>
  </mc:AlternateContent>
  <xr:revisionPtr revIDLastSave="0" documentId="13_ncr:1_{676863B1-3404-4464-BD1E-86EFAA6FB7F0}" xr6:coauthVersionLast="45" xr6:coauthVersionMax="45" xr10:uidLastSave="{00000000-0000-0000-0000-000000000000}"/>
  <bookViews>
    <workbookView xWindow="-120" yWindow="-120" windowWidth="20730" windowHeight="11160" activeTab="1" xr2:uid="{B16FD15A-C4CF-42C4-9BEF-765E832599C8}"/>
  </bookViews>
  <sheets>
    <sheet name="Financial position" sheetId="1" r:id="rId1"/>
    <sheet name="Financial performan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" i="2" l="1"/>
  <c r="L27" i="2"/>
  <c r="L26" i="2"/>
  <c r="N17" i="2" l="1"/>
  <c r="N14" i="2"/>
  <c r="N11" i="2"/>
  <c r="L29" i="1" l="1"/>
  <c r="O22" i="1"/>
  <c r="O24" i="1" s="1"/>
  <c r="O26" i="1" l="1"/>
  <c r="O28" i="1" s="1"/>
  <c r="P27" i="1" s="1"/>
  <c r="P12" i="1"/>
  <c r="P26" i="1" l="1"/>
</calcChain>
</file>

<file path=xl/sharedStrings.xml><?xml version="1.0" encoding="utf-8"?>
<sst xmlns="http://schemas.openxmlformats.org/spreadsheetml/2006/main" count="78" uniqueCount="66">
  <si>
    <t>(All figures are in Rs thousands)</t>
  </si>
  <si>
    <t>Non current liabilities-</t>
  </si>
  <si>
    <t>Shareholders equity</t>
  </si>
  <si>
    <t>Total borrowings and deposits</t>
  </si>
  <si>
    <t>Interest paid in 2021</t>
  </si>
  <si>
    <t>Effective cost of debt=</t>
  </si>
  <si>
    <t>Return on equity =</t>
  </si>
  <si>
    <t>Debt to Equity</t>
  </si>
  <si>
    <t>WACC=</t>
  </si>
  <si>
    <t>(Cost of Equity)</t>
  </si>
  <si>
    <t>Total shareholders funds</t>
  </si>
  <si>
    <t>WACC for Axis bank= 4.32%</t>
  </si>
  <si>
    <t>WACC for HDFC bank=5.16%</t>
  </si>
  <si>
    <t>WACC for ICICI Bank= 4.82%</t>
  </si>
  <si>
    <t>Hence, we can say-</t>
  </si>
  <si>
    <t>Investing in Axis bank is percieved relatively less risky by lenders, equity investors and depositors.</t>
  </si>
  <si>
    <t>Axis bank= 1.5</t>
  </si>
  <si>
    <t>ICICI Bank =1.6</t>
  </si>
  <si>
    <t>HDFC Bank= 1.2</t>
  </si>
  <si>
    <t>Source- Trendlyne.com</t>
  </si>
  <si>
    <t>Volatality in stocks prices is less when it comes to HDFC Bank and hence it posses lesser risk for Equity investors</t>
  </si>
  <si>
    <t>Axis bank=1.05%</t>
  </si>
  <si>
    <t>ICICI Bank= 2.10%</t>
  </si>
  <si>
    <t>HDFC Bank= 0.40%</t>
  </si>
  <si>
    <t>Financial Performance as on 31st March 2021</t>
  </si>
  <si>
    <t xml:space="preserve">A. Interest income on Total Capital Employed </t>
  </si>
  <si>
    <t>Axis Bank=</t>
  </si>
  <si>
    <t xml:space="preserve">HDFC Bank= </t>
  </si>
  <si>
    <t>ICICI Bank</t>
  </si>
  <si>
    <t>B. Interest coverage ratio-</t>
  </si>
  <si>
    <t>Net NPA % is least as compared to two other giant banks in an industry, it displays positivity for investors.</t>
  </si>
  <si>
    <t>Debt</t>
  </si>
  <si>
    <t>Shareholders funds</t>
  </si>
  <si>
    <t>(Singficantly lesser than the threshold limit of 10% given by RBI under PCA framework)</t>
  </si>
  <si>
    <t>A.  Long term capital available with the firm-</t>
  </si>
  <si>
    <t>B.  Total Non current assets available with the company</t>
  </si>
  <si>
    <t>D. Weighted Average Cost of Capital</t>
  </si>
  <si>
    <t xml:space="preserve">E. Levered beta </t>
  </si>
  <si>
    <t>F. Net NPA %</t>
  </si>
  <si>
    <t>C.  Capital adequacy ratio (CRAR) is 19% against 10% mandated by RBI under prompt corrective action framework (PCA)</t>
  </si>
  <si>
    <t>Tier 1 capital to Risk weighted Asset Ratio=16.47% aginst minimum 6% mandated by RBI under PCA. The bank is well capitalized</t>
  </si>
  <si>
    <t>(Relatively high level threat- Bank deposits are getting used to finance long term assets/Lending, which is eating into the working capital of the bank)</t>
  </si>
  <si>
    <t>Not all the depositors will knock to widraw cash during short period of time. Hence, the risk spread is higher.</t>
  </si>
  <si>
    <t>Cash Flow Statements-</t>
  </si>
  <si>
    <t>Net cash flow from operating activities</t>
  </si>
  <si>
    <t>Interest expended=</t>
  </si>
  <si>
    <t>Interest coverage =</t>
  </si>
  <si>
    <t>Interest expended</t>
  </si>
  <si>
    <t>Times</t>
  </si>
  <si>
    <t xml:space="preserve">C. Net profit per share </t>
  </si>
  <si>
    <t>Axis Bank</t>
  </si>
  <si>
    <t>HDFC Bank</t>
  </si>
  <si>
    <t>Kotak Mahindra Bank</t>
  </si>
  <si>
    <t>Bank is performing below average when it comes to Net profit per share</t>
  </si>
  <si>
    <t>D.  Return on capital employed</t>
  </si>
  <si>
    <t>Axis Bank is lagging behind in effective utilization of Assets to gain return</t>
  </si>
  <si>
    <t>E.  Price to book value</t>
  </si>
  <si>
    <t>2.10 Times</t>
  </si>
  <si>
    <t>4.04 Times</t>
  </si>
  <si>
    <t>2.78Times</t>
  </si>
  <si>
    <t>5.50Times</t>
  </si>
  <si>
    <t>When it comes to Increasing value to existing shareholders, Axis bank is lagging behind as compared to peers.</t>
  </si>
  <si>
    <t xml:space="preserve">Meeting fixed obligations by bank is not a concern </t>
  </si>
  <si>
    <t xml:space="preserve">Financial Analysis of Axis Bank Limited </t>
  </si>
  <si>
    <t>Conducted by- Abhijeet Gangalwar</t>
  </si>
  <si>
    <t>Financial Position of the bank as of 31st March 2021-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</si>
</sst>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/>
      <right/>
      <top style="hair">
        <color theme="2" tint="-9.9978637043366805E-2"/>
      </top>
      <bottom/>
      <diagonal/>
    </border>
    <border>
      <left/>
      <right/>
      <top style="thin">
        <color theme="2" tint="-9.9978637043366805E-2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9" fontId="0" fillId="6" borderId="0" xfId="1" applyFont="1" applyFill="1"/>
    <xf numFmtId="0" fontId="2" fillId="0" borderId="0" xfId="0" applyFont="1"/>
    <xf numFmtId="0" fontId="2" fillId="2" borderId="0" xfId="0" applyFont="1" applyFill="1"/>
    <xf numFmtId="0" fontId="2" fillId="5" borderId="0" xfId="0" applyFont="1" applyFill="1"/>
    <xf numFmtId="10" fontId="2" fillId="5" borderId="0" xfId="0" applyNumberFormat="1" applyFont="1" applyFill="1"/>
    <xf numFmtId="0" fontId="0" fillId="7" borderId="0" xfId="0" applyFill="1"/>
    <xf numFmtId="0" fontId="0" fillId="0" borderId="1" xfId="0" applyBorder="1"/>
    <xf numFmtId="10" fontId="0" fillId="8" borderId="0" xfId="1" applyNumberFormat="1" applyFont="1" applyFill="1"/>
    <xf numFmtId="0" fontId="0" fillId="9" borderId="0" xfId="0" applyFill="1"/>
    <xf numFmtId="0" fontId="2" fillId="5" borderId="0" xfId="0" applyFont="1" applyFill="1" applyBorder="1"/>
    <xf numFmtId="0" fontId="2" fillId="9" borderId="2" xfId="0" applyFont="1" applyFill="1" applyBorder="1"/>
    <xf numFmtId="0" fontId="0" fillId="9" borderId="2" xfId="0" applyFill="1" applyBorder="1"/>
    <xf numFmtId="0" fontId="3" fillId="0" borderId="0" xfId="0" applyFont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10" fontId="0" fillId="0" borderId="0" xfId="0" applyNumberFormat="1"/>
    <xf numFmtId="10" fontId="0" fillId="4" borderId="0" xfId="0" applyNumberFormat="1" applyFill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10</xdr:col>
      <xdr:colOff>400050</xdr:colOff>
      <xdr:row>33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2D8A00-2318-4B60-8B7B-C8211ACF8B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820" t="21878" r="25247" b="4805"/>
        <a:stretch/>
      </xdr:blipFill>
      <xdr:spPr>
        <a:xfrm>
          <a:off x="0" y="0"/>
          <a:ext cx="6496050" cy="53625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33</xdr:row>
      <xdr:rowOff>19050</xdr:rowOff>
    </xdr:from>
    <xdr:to>
      <xdr:col>10</xdr:col>
      <xdr:colOff>333375</xdr:colOff>
      <xdr:row>61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2FE121-57A7-4268-9316-27EA2B32A6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334" t="21748" r="25539" b="4936"/>
        <a:stretch/>
      </xdr:blipFill>
      <xdr:spPr>
        <a:xfrm>
          <a:off x="38100" y="5353050"/>
          <a:ext cx="6391275" cy="5362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6</xdr:row>
      <xdr:rowOff>38101</xdr:rowOff>
    </xdr:from>
    <xdr:to>
      <xdr:col>9</xdr:col>
      <xdr:colOff>85725</xdr:colOff>
      <xdr:row>34</xdr:row>
      <xdr:rowOff>28521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A7DE35-B441-4CAB-A03C-6ABD658482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409" t="19794" r="30591" b="13792"/>
        <a:stretch/>
      </xdr:blipFill>
      <xdr:spPr>
        <a:xfrm>
          <a:off x="76200" y="38101"/>
          <a:ext cx="5495925" cy="5400620"/>
        </a:xfrm>
        <a:prstGeom prst="rect">
          <a:avLst/>
        </a:prstGeom>
      </xdr:spPr>
    </xdr:pic>
    <xdr:clientData/>
  </xdr:twoCellAnchor>
  <xdr:twoCellAnchor editAs="oneCell">
    <xdr:from>
      <xdr:col>0</xdr:col>
      <xdr:colOff>95248</xdr:colOff>
      <xdr:row>34</xdr:row>
      <xdr:rowOff>114301</xdr:rowOff>
    </xdr:from>
    <xdr:to>
      <xdr:col>9</xdr:col>
      <xdr:colOff>57149</xdr:colOff>
      <xdr:row>50</xdr:row>
      <xdr:rowOff>114301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4ADCD2-7219-433B-9DB9-5E053E3135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776" t="43756" r="30811" b="14573"/>
        <a:stretch/>
      </xdr:blipFill>
      <xdr:spPr>
        <a:xfrm>
          <a:off x="95248" y="5448301"/>
          <a:ext cx="5448301" cy="3048000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9</xdr:row>
      <xdr:rowOff>142876</xdr:rowOff>
    </xdr:from>
    <xdr:to>
      <xdr:col>22</xdr:col>
      <xdr:colOff>447675</xdr:colOff>
      <xdr:row>12</xdr:row>
      <xdr:rowOff>180976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BFDAF0-CDF7-4D53-953D-8B768B63EC2F}"/>
            </a:ext>
          </a:extLst>
        </xdr:cNvPr>
        <xdr:cNvSpPr txBox="1"/>
      </xdr:nvSpPr>
      <xdr:spPr>
        <a:xfrm>
          <a:off x="9020175" y="714376"/>
          <a:ext cx="48387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Interest income (Core Income) itself is providing 9.52% return on total capital employed for</a:t>
          </a:r>
          <a:r>
            <a:rPr lang="en-US" sz="1100" baseline="0"/>
            <a:t> Axis bank which is much higher than other two largest player in an industry.</a:t>
          </a:r>
          <a:endParaRPr lang="en-US" sz="1100"/>
        </a:p>
      </xdr:txBody>
    </xdr:sp>
    <xdr:clientData/>
  </xdr:twoCellAnchor>
  <xdr:twoCellAnchor editAs="oneCell">
    <xdr:from>
      <xdr:col>0</xdr:col>
      <xdr:colOff>1</xdr:colOff>
      <xdr:row>53</xdr:row>
      <xdr:rowOff>76201</xdr:rowOff>
    </xdr:from>
    <xdr:to>
      <xdr:col>9</xdr:col>
      <xdr:colOff>161925</xdr:colOff>
      <xdr:row>79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119DF0-9AAE-43D0-BEB6-BF3D3C32C9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431" t="20185" r="30152" b="12489"/>
        <a:stretch/>
      </xdr:blipFill>
      <xdr:spPr>
        <a:xfrm>
          <a:off x="1" y="9077326"/>
          <a:ext cx="5648324" cy="4924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DBF4-1D5F-416C-A535-DCA57A585260}">
  <dimension ref="A2:Z52"/>
  <sheetViews>
    <sheetView topLeftCell="A38" workbookViewId="0">
      <selection activeCell="R56" sqref="R56"/>
    </sheetView>
  </sheetViews>
  <sheetFormatPr defaultRowHeight="15" x14ac:dyDescent="0.25"/>
  <cols>
    <col min="14" max="14" width="19.7109375" customWidth="1"/>
    <col min="16" max="16" width="10.140625" bestFit="1" customWidth="1"/>
    <col min="18" max="18" width="14.42578125" customWidth="1"/>
    <col min="19" max="19" width="10.5703125" bestFit="1" customWidth="1"/>
  </cols>
  <sheetData>
    <row r="2" spans="1:26" ht="18.75" x14ac:dyDescent="0.3">
      <c r="A2" s="20" t="s">
        <v>63</v>
      </c>
      <c r="B2" s="20"/>
      <c r="C2" s="20"/>
      <c r="D2" s="20"/>
      <c r="E2" s="20"/>
    </row>
    <row r="3" spans="1:26" ht="18.75" x14ac:dyDescent="0.3">
      <c r="A3" s="20"/>
      <c r="B3" s="20" t="s">
        <v>64</v>
      </c>
      <c r="C3" s="20"/>
      <c r="D3" s="20"/>
      <c r="E3" s="20"/>
    </row>
    <row r="7" spans="1:26" x14ac:dyDescent="0.25">
      <c r="L7" s="10" t="s">
        <v>65</v>
      </c>
      <c r="M7" s="10"/>
      <c r="N7" s="10"/>
      <c r="O7" s="10"/>
      <c r="P7" s="10"/>
      <c r="Q7" s="10"/>
    </row>
    <row r="8" spans="1:26" x14ac:dyDescent="0.25">
      <c r="L8" t="s">
        <v>0</v>
      </c>
    </row>
    <row r="9" spans="1:26" x14ac:dyDescent="0.25">
      <c r="L9" s="9" t="s">
        <v>34</v>
      </c>
      <c r="M9" s="9"/>
      <c r="N9" s="9"/>
      <c r="O9" s="9"/>
      <c r="P9" s="9"/>
    </row>
    <row r="10" spans="1:26" x14ac:dyDescent="0.25">
      <c r="M10" t="s">
        <v>1</v>
      </c>
      <c r="P10">
        <v>198977.41</v>
      </c>
    </row>
    <row r="11" spans="1:26" x14ac:dyDescent="0.25">
      <c r="M11" t="s">
        <v>2</v>
      </c>
      <c r="P11">
        <v>103767.45</v>
      </c>
    </row>
    <row r="12" spans="1:26" x14ac:dyDescent="0.25">
      <c r="P12" s="1">
        <f>P10+P11</f>
        <v>302744.86</v>
      </c>
    </row>
    <row r="13" spans="1:26" x14ac:dyDescent="0.25">
      <c r="L13" s="9" t="s">
        <v>35</v>
      </c>
      <c r="M13" s="9"/>
      <c r="N13" s="9"/>
      <c r="O13" s="9"/>
      <c r="P13" s="9"/>
      <c r="Q13" s="9"/>
    </row>
    <row r="14" spans="1:26" x14ac:dyDescent="0.25">
      <c r="P14" s="2">
        <v>946943.92</v>
      </c>
    </row>
    <row r="15" spans="1:26" x14ac:dyDescent="0.25">
      <c r="L15" s="2" t="s">
        <v>41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L16" t="s">
        <v>42</v>
      </c>
    </row>
    <row r="17" spans="12:22" x14ac:dyDescent="0.25">
      <c r="L17" s="17" t="s">
        <v>39</v>
      </c>
      <c r="M17" s="11"/>
      <c r="N17" s="11"/>
      <c r="O17" s="11"/>
      <c r="P17" s="11"/>
      <c r="Q17" s="11"/>
      <c r="R17" s="3"/>
      <c r="S17" s="3"/>
      <c r="T17" s="3"/>
    </row>
    <row r="18" spans="12:22" x14ac:dyDescent="0.25">
      <c r="L18" s="18"/>
      <c r="M18" s="18"/>
      <c r="N18" s="18"/>
      <c r="O18" s="18"/>
      <c r="P18" s="18"/>
      <c r="Q18" s="18"/>
      <c r="R18" s="19"/>
      <c r="S18" s="19"/>
      <c r="T18" s="19"/>
    </row>
    <row r="19" spans="12:22" x14ac:dyDescent="0.25">
      <c r="L19" s="3" t="s">
        <v>40</v>
      </c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2:22" x14ac:dyDescent="0.25">
      <c r="L20" s="9"/>
      <c r="M20" s="9"/>
      <c r="N20" s="9"/>
      <c r="O20" s="9"/>
    </row>
    <row r="21" spans="12:22" x14ac:dyDescent="0.25">
      <c r="L21" s="9" t="s">
        <v>36</v>
      </c>
      <c r="M21" s="9"/>
      <c r="N21" s="9"/>
    </row>
    <row r="22" spans="12:22" x14ac:dyDescent="0.25">
      <c r="L22" t="s">
        <v>3</v>
      </c>
      <c r="O22">
        <f>707306.08+142873.16</f>
        <v>850179.24</v>
      </c>
      <c r="Q22" t="s">
        <v>10</v>
      </c>
      <c r="S22" s="5">
        <v>101603.01</v>
      </c>
    </row>
    <row r="23" spans="12:22" x14ac:dyDescent="0.25">
      <c r="L23" t="s">
        <v>4</v>
      </c>
      <c r="O23">
        <v>34406</v>
      </c>
      <c r="Q23" s="3" t="s">
        <v>6</v>
      </c>
      <c r="R23" s="3"/>
      <c r="S23" s="4">
        <v>6.4799999999999996E-2</v>
      </c>
      <c r="T23" s="3" t="s">
        <v>9</v>
      </c>
      <c r="U23" s="3"/>
    </row>
    <row r="24" spans="12:22" x14ac:dyDescent="0.25">
      <c r="L24" s="11" t="s">
        <v>5</v>
      </c>
      <c r="M24" s="11"/>
      <c r="N24" s="11"/>
      <c r="O24" s="12">
        <f>O23/O22</f>
        <v>4.0469113313093837E-2</v>
      </c>
    </row>
    <row r="26" spans="12:22" x14ac:dyDescent="0.25">
      <c r="L26" t="s">
        <v>7</v>
      </c>
      <c r="N26" t="s">
        <v>31</v>
      </c>
      <c r="O26" s="6">
        <f>O22</f>
        <v>850179.24</v>
      </c>
      <c r="P26" s="8">
        <f>O26/O28</f>
        <v>0.89324973227857529</v>
      </c>
    </row>
    <row r="27" spans="12:22" x14ac:dyDescent="0.25">
      <c r="N27" t="s">
        <v>32</v>
      </c>
      <c r="O27">
        <v>101603.01</v>
      </c>
      <c r="P27" s="7">
        <f>O27/O28</f>
        <v>0.10675026772142472</v>
      </c>
    </row>
    <row r="28" spans="12:22" x14ac:dyDescent="0.25">
      <c r="O28" s="6">
        <f>O26+O27</f>
        <v>951782.25</v>
      </c>
    </row>
    <row r="29" spans="12:22" x14ac:dyDescent="0.25">
      <c r="L29">
        <f>89%*4.05%+11%*6.48%</f>
        <v>4.3173000000000003E-2</v>
      </c>
    </row>
    <row r="30" spans="12:22" x14ac:dyDescent="0.25">
      <c r="L30" s="3" t="s">
        <v>8</v>
      </c>
      <c r="M30" s="4">
        <v>4.3173000000000003E-2</v>
      </c>
    </row>
    <row r="32" spans="12:22" x14ac:dyDescent="0.25">
      <c r="M32" t="s">
        <v>11</v>
      </c>
      <c r="O32" s="13"/>
    </row>
    <row r="33" spans="12:21" x14ac:dyDescent="0.25">
      <c r="M33" t="s">
        <v>12</v>
      </c>
    </row>
    <row r="34" spans="12:21" x14ac:dyDescent="0.25">
      <c r="M34" t="s">
        <v>13</v>
      </c>
    </row>
    <row r="35" spans="12:21" x14ac:dyDescent="0.25">
      <c r="L35" s="3" t="s">
        <v>14</v>
      </c>
      <c r="M35" s="3"/>
      <c r="N35" s="3"/>
      <c r="O35" s="3"/>
      <c r="P35" s="3"/>
      <c r="Q35" s="3"/>
      <c r="R35" s="3"/>
      <c r="S35" s="3"/>
      <c r="T35" s="3"/>
    </row>
    <row r="36" spans="12:21" x14ac:dyDescent="0.25">
      <c r="L36" s="3" t="s">
        <v>15</v>
      </c>
      <c r="M36" s="3"/>
      <c r="N36" s="3"/>
      <c r="O36" s="3"/>
      <c r="P36" s="3"/>
      <c r="Q36" s="3"/>
      <c r="R36" s="3"/>
      <c r="S36" s="3"/>
      <c r="T36" s="3"/>
    </row>
    <row r="38" spans="12:21" x14ac:dyDescent="0.25">
      <c r="L38" s="9" t="s">
        <v>37</v>
      </c>
    </row>
    <row r="40" spans="12:21" x14ac:dyDescent="0.25">
      <c r="L40" t="s">
        <v>16</v>
      </c>
    </row>
    <row r="41" spans="12:21" x14ac:dyDescent="0.25">
      <c r="L41" t="s">
        <v>17</v>
      </c>
      <c r="N41" s="9" t="s">
        <v>19</v>
      </c>
      <c r="O41" s="9"/>
      <c r="P41" s="9"/>
    </row>
    <row r="42" spans="12:21" x14ac:dyDescent="0.25">
      <c r="L42" t="s">
        <v>18</v>
      </c>
      <c r="M42" s="3"/>
    </row>
    <row r="44" spans="12:21" x14ac:dyDescent="0.25">
      <c r="L44" s="3" t="s">
        <v>20</v>
      </c>
      <c r="M44" s="3"/>
      <c r="N44" s="3"/>
      <c r="O44" s="3"/>
      <c r="P44" s="3"/>
      <c r="Q44" s="3"/>
      <c r="R44" s="3"/>
      <c r="S44" s="3"/>
      <c r="T44" s="3"/>
      <c r="U44" s="3"/>
    </row>
    <row r="46" spans="12:21" x14ac:dyDescent="0.25">
      <c r="L46" s="9" t="s">
        <v>38</v>
      </c>
      <c r="M46" s="9"/>
    </row>
    <row r="48" spans="12:21" x14ac:dyDescent="0.25">
      <c r="L48" t="s">
        <v>21</v>
      </c>
      <c r="N48" s="3" t="s">
        <v>33</v>
      </c>
      <c r="O48" s="3"/>
      <c r="P48" s="3"/>
      <c r="Q48" s="3"/>
      <c r="R48" s="3"/>
      <c r="S48" s="3"/>
      <c r="T48" s="3"/>
    </row>
    <row r="49" spans="12:21" x14ac:dyDescent="0.25">
      <c r="L49" t="s">
        <v>22</v>
      </c>
    </row>
    <row r="50" spans="12:21" x14ac:dyDescent="0.25">
      <c r="L50" s="3" t="s">
        <v>23</v>
      </c>
      <c r="M50" s="3"/>
    </row>
    <row r="52" spans="12:21" x14ac:dyDescent="0.25">
      <c r="L52" s="3" t="s">
        <v>30</v>
      </c>
      <c r="M52" s="3"/>
      <c r="N52" s="3"/>
      <c r="O52" s="3"/>
      <c r="P52" s="3"/>
      <c r="Q52" s="3"/>
      <c r="R52" s="3"/>
      <c r="S52" s="3"/>
      <c r="T52" s="3"/>
      <c r="U5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AF15-7BE9-464B-8ECE-ED8D43F7A333}">
  <dimension ref="A2:S57"/>
  <sheetViews>
    <sheetView tabSelected="1" workbookViewId="0">
      <selection activeCell="A5" sqref="A5"/>
    </sheetView>
  </sheetViews>
  <sheetFormatPr defaultRowHeight="15" x14ac:dyDescent="0.25"/>
  <cols>
    <col min="11" max="11" width="28.7109375" customWidth="1"/>
  </cols>
  <sheetData>
    <row r="2" spans="1:14" ht="18.75" x14ac:dyDescent="0.3">
      <c r="A2" s="20" t="s">
        <v>63</v>
      </c>
      <c r="B2" s="20"/>
      <c r="C2" s="20"/>
      <c r="D2" s="20"/>
      <c r="E2" s="20"/>
    </row>
    <row r="3" spans="1:14" ht="18.75" x14ac:dyDescent="0.3">
      <c r="A3" s="20"/>
      <c r="B3" s="20" t="s">
        <v>64</v>
      </c>
      <c r="C3" s="20"/>
      <c r="D3" s="20"/>
      <c r="E3" s="20"/>
    </row>
    <row r="7" spans="1:14" ht="21" x14ac:dyDescent="0.35">
      <c r="K7" s="26" t="s">
        <v>24</v>
      </c>
      <c r="L7" s="26"/>
      <c r="M7" s="26"/>
      <c r="N7" s="9"/>
    </row>
    <row r="9" spans="1:14" x14ac:dyDescent="0.25">
      <c r="K9" s="9" t="s">
        <v>25</v>
      </c>
      <c r="L9" s="9"/>
      <c r="M9" s="9"/>
    </row>
    <row r="11" spans="1:14" x14ac:dyDescent="0.25">
      <c r="L11" t="s">
        <v>26</v>
      </c>
      <c r="M11" s="14">
        <v>94834.54</v>
      </c>
      <c r="N11" s="15">
        <f>M11/M12</f>
        <v>9.5204122403169097E-2</v>
      </c>
    </row>
    <row r="12" spans="1:14" x14ac:dyDescent="0.25">
      <c r="M12">
        <v>996118</v>
      </c>
    </row>
    <row r="14" spans="1:14" x14ac:dyDescent="0.25">
      <c r="L14" t="s">
        <v>27</v>
      </c>
      <c r="M14">
        <v>128552</v>
      </c>
      <c r="N14" s="7">
        <f>M14/M15</f>
        <v>7.1437383370769533E-2</v>
      </c>
    </row>
    <row r="15" spans="1:14" x14ac:dyDescent="0.25">
      <c r="M15">
        <v>1799506</v>
      </c>
    </row>
    <row r="17" spans="11:15" x14ac:dyDescent="0.25">
      <c r="L17" t="s">
        <v>28</v>
      </c>
      <c r="M17" s="14">
        <v>79118</v>
      </c>
      <c r="N17" s="7">
        <f>M17/M18</f>
        <v>6.4300993472211382E-2</v>
      </c>
    </row>
    <row r="18" spans="11:15" x14ac:dyDescent="0.25">
      <c r="M18">
        <v>1230432</v>
      </c>
    </row>
    <row r="19" spans="11:15" x14ac:dyDescent="0.25">
      <c r="K19" s="9" t="s">
        <v>29</v>
      </c>
      <c r="L19" s="9"/>
      <c r="M19" s="9"/>
    </row>
    <row r="20" spans="11:15" x14ac:dyDescent="0.25">
      <c r="K20" t="s">
        <v>44</v>
      </c>
      <c r="L20">
        <v>135826.44200000001</v>
      </c>
    </row>
    <row r="21" spans="11:15" x14ac:dyDescent="0.25">
      <c r="K21" t="s">
        <v>45</v>
      </c>
      <c r="L21">
        <v>55978.66</v>
      </c>
    </row>
    <row r="23" spans="11:15" x14ac:dyDescent="0.25">
      <c r="K23" s="9" t="s">
        <v>46</v>
      </c>
      <c r="L23" s="9" t="s">
        <v>44</v>
      </c>
      <c r="M23" s="9"/>
    </row>
    <row r="24" spans="11:15" x14ac:dyDescent="0.25">
      <c r="L24" s="21" t="s">
        <v>47</v>
      </c>
      <c r="M24" s="21"/>
      <c r="N24" s="22"/>
      <c r="O24" s="22"/>
    </row>
    <row r="25" spans="11:15" x14ac:dyDescent="0.25">
      <c r="L25" s="7"/>
    </row>
    <row r="26" spans="11:15" x14ac:dyDescent="0.25">
      <c r="L26" s="23">
        <f>L20</f>
        <v>135826.44200000001</v>
      </c>
    </row>
    <row r="27" spans="11:15" x14ac:dyDescent="0.25">
      <c r="L27" s="16">
        <f>L21</f>
        <v>55978.66</v>
      </c>
    </row>
    <row r="29" spans="11:15" x14ac:dyDescent="0.25">
      <c r="L29" s="11">
        <f>L26/L27</f>
        <v>2.4263968090697419</v>
      </c>
      <c r="M29" s="11" t="s">
        <v>48</v>
      </c>
    </row>
    <row r="30" spans="11:15" x14ac:dyDescent="0.25">
      <c r="M30" s="14"/>
    </row>
    <row r="31" spans="11:15" x14ac:dyDescent="0.25">
      <c r="K31" s="9" t="s">
        <v>62</v>
      </c>
      <c r="L31" s="9"/>
      <c r="M31" s="9"/>
    </row>
    <row r="33" spans="11:15" x14ac:dyDescent="0.25">
      <c r="K33" s="9" t="s">
        <v>49</v>
      </c>
    </row>
    <row r="34" spans="11:15" x14ac:dyDescent="0.25">
      <c r="K34" t="s">
        <v>50</v>
      </c>
      <c r="L34" s="2">
        <v>21.5</v>
      </c>
    </row>
    <row r="35" spans="11:15" x14ac:dyDescent="0.25">
      <c r="K35" t="s">
        <v>51</v>
      </c>
      <c r="L35">
        <v>56.44</v>
      </c>
    </row>
    <row r="36" spans="11:15" x14ac:dyDescent="0.25">
      <c r="K36" t="s">
        <v>28</v>
      </c>
      <c r="L36">
        <v>23.41</v>
      </c>
    </row>
    <row r="37" spans="11:15" x14ac:dyDescent="0.25">
      <c r="K37" t="s">
        <v>52</v>
      </c>
      <c r="L37">
        <v>35.14</v>
      </c>
    </row>
    <row r="39" spans="11:15" x14ac:dyDescent="0.25">
      <c r="K39" s="2" t="s">
        <v>53</v>
      </c>
      <c r="L39" s="2"/>
      <c r="M39" s="2"/>
      <c r="N39" s="2"/>
      <c r="O39" s="2"/>
    </row>
    <row r="41" spans="11:15" x14ac:dyDescent="0.25">
      <c r="K41" s="9" t="s">
        <v>54</v>
      </c>
    </row>
    <row r="43" spans="11:15" x14ac:dyDescent="0.25">
      <c r="K43" t="s">
        <v>50</v>
      </c>
      <c r="L43" s="25">
        <v>2.7E-2</v>
      </c>
    </row>
    <row r="44" spans="11:15" x14ac:dyDescent="0.25">
      <c r="K44" t="s">
        <v>51</v>
      </c>
      <c r="L44" s="24">
        <v>3.4200000000000001E-2</v>
      </c>
    </row>
    <row r="45" spans="11:15" x14ac:dyDescent="0.25">
      <c r="K45" t="s">
        <v>28</v>
      </c>
      <c r="L45" s="24">
        <v>3.1E-2</v>
      </c>
    </row>
    <row r="46" spans="11:15" x14ac:dyDescent="0.25">
      <c r="K46" t="s">
        <v>52</v>
      </c>
      <c r="L46" s="24">
        <v>3.32E-2</v>
      </c>
    </row>
    <row r="48" spans="11:15" x14ac:dyDescent="0.25">
      <c r="K48" s="2" t="s">
        <v>55</v>
      </c>
      <c r="L48" s="2"/>
      <c r="M48" s="2"/>
      <c r="N48" s="2"/>
      <c r="O48" s="2"/>
    </row>
    <row r="50" spans="1:19" x14ac:dyDescent="0.25">
      <c r="K50" s="9" t="s">
        <v>56</v>
      </c>
    </row>
    <row r="52" spans="1:19" x14ac:dyDescent="0.25">
      <c r="K52" t="s">
        <v>50</v>
      </c>
      <c r="L52" s="2" t="s">
        <v>57</v>
      </c>
    </row>
    <row r="53" spans="1:19" ht="18.75" x14ac:dyDescent="0.3">
      <c r="A53" s="20" t="s">
        <v>43</v>
      </c>
      <c r="B53" s="20"/>
      <c r="C53" s="20"/>
      <c r="K53" t="s">
        <v>51</v>
      </c>
      <c r="L53" t="s">
        <v>58</v>
      </c>
    </row>
    <row r="54" spans="1:19" x14ac:dyDescent="0.25">
      <c r="K54" t="s">
        <v>28</v>
      </c>
      <c r="L54" t="s">
        <v>59</v>
      </c>
    </row>
    <row r="55" spans="1:19" x14ac:dyDescent="0.25">
      <c r="K55" t="s">
        <v>52</v>
      </c>
      <c r="L55" t="s">
        <v>60</v>
      </c>
    </row>
    <row r="57" spans="1:19" x14ac:dyDescent="0.25">
      <c r="K57" s="2" t="s">
        <v>61</v>
      </c>
      <c r="L57" s="2"/>
      <c r="M57" s="2"/>
      <c r="N57" s="2"/>
      <c r="O57" s="2"/>
      <c r="P57" s="2"/>
      <c r="Q57" s="2"/>
      <c r="R57" s="2"/>
      <c r="S5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position</vt:lpstr>
      <vt:lpstr>Financial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2021-08-17T23:38:18Z</dcterms:created>
  <dcterms:modified xsi:type="dcterms:W3CDTF">2021-08-25T02:34:58Z</dcterms:modified>
</cp:coreProperties>
</file>