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abhij\OneDrive\Desktop\My Fin crime project\"/>
    </mc:Choice>
  </mc:AlternateContent>
  <xr:revisionPtr revIDLastSave="0" documentId="13_ncr:1_{1B2D17BD-A804-45E6-8237-2179E3FA63F9}" xr6:coauthVersionLast="47" xr6:coauthVersionMax="47" xr10:uidLastSave="{00000000-0000-0000-0000-000000000000}"/>
  <bookViews>
    <workbookView xWindow="-108" yWindow="-108" windowWidth="23256" windowHeight="12456" firstSheet="2" activeTab="2" xr2:uid="{00000000-000D-0000-FFFF-FFFF00000000}"/>
  </bookViews>
  <sheets>
    <sheet name="Brief About Samuel Trading" sheetId="9" r:id="rId1"/>
    <sheet name="Transaction Details" sheetId="1" r:id="rId2"/>
    <sheet name="Summarized Transaction Details" sheetId="2" r:id="rId3"/>
    <sheet name="Entity Risk Master" sheetId="3" r:id="rId4"/>
    <sheet name="Mule Hotspot Map" sheetId="4" r:id="rId5"/>
    <sheet name="Dashboard" sheetId="13" r:id="rId6"/>
    <sheet name="SQL Query Details" sheetId="6" r:id="rId7"/>
    <sheet name=".." sheetId="5" r:id="rId8"/>
  </sheets>
  <definedNames>
    <definedName name="_xlnm._FilterDatabase" localSheetId="1" hidden="1">'Transaction Details'!$K$3:$K$161</definedName>
    <definedName name="_xlchart.v5.0" hidden="1">'Mule Hotspot Map'!$D$5</definedName>
    <definedName name="_xlchart.v5.1" hidden="1">'Mule Hotspot Map'!$D$6:$D$9</definedName>
    <definedName name="_xlchart.v5.10" hidden="1">'Mule Hotspot Map'!$F$5</definedName>
    <definedName name="_xlchart.v5.11" hidden="1">'Mule Hotspot Map'!$F$6:$F$9</definedName>
    <definedName name="_xlchart.v5.12" hidden="1">'Mule Hotspot Map'!$D$5</definedName>
    <definedName name="_xlchart.v5.13" hidden="1">'Mule Hotspot Map'!$D$6:$D$9</definedName>
    <definedName name="_xlchart.v5.14" hidden="1">'Mule Hotspot Map'!$E$5</definedName>
    <definedName name="_xlchart.v5.15" hidden="1">'Mule Hotspot Map'!$E$6:$E$9</definedName>
    <definedName name="_xlchart.v5.16" hidden="1">'Mule Hotspot Map'!$F$5</definedName>
    <definedName name="_xlchart.v5.17" hidden="1">'Mule Hotspot Map'!$F$6:$F$9</definedName>
    <definedName name="_xlchart.v5.2" hidden="1">'Mule Hotspot Map'!$E$5</definedName>
    <definedName name="_xlchart.v5.3" hidden="1">'Mule Hotspot Map'!$E$6:$E$9</definedName>
    <definedName name="_xlchart.v5.4" hidden="1">'Mule Hotspot Map'!$F$5</definedName>
    <definedName name="_xlchart.v5.5" hidden="1">'Mule Hotspot Map'!$F$6:$F$9</definedName>
    <definedName name="_xlchart.v5.6" hidden="1">'Mule Hotspot Map'!$D$5</definedName>
    <definedName name="_xlchart.v5.7" hidden="1">'Mule Hotspot Map'!$D$6:$D$9</definedName>
    <definedName name="_xlchart.v5.8" hidden="1">'Mule Hotspot Map'!$E$5</definedName>
    <definedName name="_xlchart.v5.9" hidden="1">'Mule Hotspot Map'!$E$6:$E$9</definedName>
    <definedName name="_xlcn.WorksheetConnection_MULEHOTSPOTMAPC5F91" hidden="1">'Mule Hotspot Map'!$C$5:$F$9</definedName>
    <definedName name="Slicer_PAYEE_NAM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MULE HOTSPOT MAP!$C$5:$F$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1" l="1"/>
  <c r="Q23" i="1"/>
  <c r="R29" i="1"/>
  <c r="M5" i="1"/>
  <c r="M6" i="1"/>
  <c r="M7" i="1"/>
  <c r="M8" i="1"/>
  <c r="M9" i="1"/>
  <c r="M10" i="1"/>
  <c r="M11" i="1"/>
  <c r="M12" i="1"/>
  <c r="M13" i="1"/>
  <c r="M14" i="1"/>
  <c r="M15" i="1"/>
  <c r="M16" i="1"/>
  <c r="M20" i="1"/>
  <c r="M21" i="1"/>
  <c r="M22" i="1"/>
  <c r="M23" i="1"/>
  <c r="M24" i="1"/>
  <c r="M25" i="1"/>
  <c r="M26" i="1"/>
  <c r="M27" i="1"/>
  <c r="M28" i="1"/>
  <c r="M29" i="1"/>
  <c r="M33" i="1"/>
  <c r="M34" i="1"/>
  <c r="M35" i="1"/>
  <c r="M39" i="1"/>
  <c r="M40" i="1"/>
  <c r="M41" i="1"/>
  <c r="M42" i="1"/>
  <c r="M43" i="1"/>
  <c r="M44" i="1"/>
  <c r="M45" i="1"/>
  <c r="M46" i="1"/>
  <c r="M47" i="1"/>
  <c r="M48" i="1"/>
  <c r="M50" i="1"/>
  <c r="M55" i="1"/>
  <c r="M57" i="1"/>
  <c r="M59" i="1"/>
  <c r="M61" i="1"/>
  <c r="M63" i="1"/>
  <c r="M64" i="1"/>
  <c r="M65" i="1"/>
  <c r="M66" i="1"/>
  <c r="M67" i="1"/>
  <c r="M70" i="1"/>
  <c r="M71" i="1"/>
  <c r="M73" i="1"/>
  <c r="M77" i="1"/>
  <c r="M78" i="1"/>
  <c r="M80" i="1"/>
  <c r="M83" i="1"/>
  <c r="M84" i="1"/>
  <c r="M85" i="1"/>
  <c r="M87" i="1"/>
  <c r="M88" i="1"/>
  <c r="M89" i="1"/>
  <c r="M90" i="1"/>
  <c r="M91" i="1"/>
  <c r="M92" i="1"/>
  <c r="M93" i="1"/>
  <c r="M94" i="1"/>
  <c r="M97" i="1"/>
  <c r="M98" i="1"/>
  <c r="M100" i="1"/>
  <c r="M101" i="1"/>
  <c r="M105" i="1"/>
  <c r="M106" i="1"/>
  <c r="M108" i="1"/>
  <c r="M109" i="1"/>
  <c r="M110" i="1"/>
  <c r="M112" i="1"/>
  <c r="M113" i="1"/>
  <c r="M114" i="1"/>
  <c r="M115" i="1"/>
  <c r="M116" i="1"/>
  <c r="M117" i="1"/>
  <c r="M118" i="1"/>
  <c r="M119" i="1"/>
  <c r="M120" i="1"/>
  <c r="M122" i="1"/>
  <c r="M123" i="1"/>
  <c r="M124" i="1"/>
  <c r="M125" i="1"/>
  <c r="M127" i="1"/>
  <c r="M129" i="1"/>
  <c r="M130" i="1"/>
  <c r="M131" i="1"/>
  <c r="M132" i="1"/>
  <c r="M135" i="1"/>
  <c r="M136" i="1"/>
  <c r="M137" i="1"/>
  <c r="M139" i="1"/>
  <c r="M140" i="1"/>
  <c r="M141" i="1"/>
  <c r="M142" i="1"/>
  <c r="M144" i="1"/>
  <c r="M145" i="1"/>
  <c r="M146" i="1"/>
  <c r="M149" i="1"/>
  <c r="M150" i="1"/>
  <c r="M151" i="1"/>
  <c r="M152" i="1"/>
  <c r="M153" i="1"/>
  <c r="M154" i="1"/>
  <c r="M156" i="1"/>
  <c r="M157" i="1"/>
  <c r="M158" i="1"/>
  <c r="M160" i="1"/>
  <c r="M4" i="1"/>
  <c r="I5" i="1"/>
  <c r="J19" i="1" l="1"/>
  <c r="E59" i="1"/>
  <c r="I59" i="1" s="1"/>
  <c r="E52" i="1"/>
  <c r="I52" i="1" s="1"/>
  <c r="E49" i="1"/>
  <c r="I49" i="1" s="1"/>
  <c r="E38" i="1"/>
  <c r="I38" i="1" s="1"/>
  <c r="J155" i="1"/>
  <c r="J147" i="1"/>
  <c r="J128" i="1"/>
  <c r="J121" i="1"/>
  <c r="J104" i="1"/>
  <c r="J103" i="1"/>
  <c r="J95" i="1"/>
  <c r="J81" i="1"/>
  <c r="J76" i="1"/>
  <c r="J75" i="1"/>
  <c r="J68" i="1"/>
  <c r="J52" i="1"/>
  <c r="J51" i="1"/>
  <c r="J49" i="1"/>
  <c r="J38" i="1"/>
  <c r="J161" i="1"/>
  <c r="J159" i="1"/>
  <c r="J148" i="1"/>
  <c r="J143" i="1"/>
  <c r="J138" i="1"/>
  <c r="J134" i="1"/>
  <c r="J133" i="1"/>
  <c r="J126" i="1"/>
  <c r="J111" i="1"/>
  <c r="J107" i="1"/>
  <c r="J102" i="1"/>
  <c r="J99" i="1"/>
  <c r="J96" i="1"/>
  <c r="J86" i="1"/>
  <c r="J82" i="1"/>
  <c r="J79" i="1"/>
  <c r="J74" i="1"/>
  <c r="J72" i="1"/>
  <c r="J69" i="1"/>
  <c r="J62" i="1"/>
  <c r="J60" i="1"/>
  <c r="J58" i="1"/>
  <c r="J56" i="1"/>
  <c r="J54" i="1"/>
  <c r="J53" i="1"/>
  <c r="J37" i="1"/>
  <c r="J36" i="1"/>
  <c r="J32" i="1"/>
  <c r="J31" i="1"/>
  <c r="J30" i="1"/>
  <c r="J18" i="1"/>
  <c r="J17" i="1"/>
  <c r="M17" i="1" s="1"/>
  <c r="H161" i="1"/>
  <c r="H54" i="1"/>
  <c r="I161" i="1"/>
  <c r="I160" i="1"/>
  <c r="H160" i="1"/>
  <c r="I159" i="1"/>
  <c r="H159" i="1"/>
  <c r="I158" i="1"/>
  <c r="H158" i="1"/>
  <c r="I157" i="1"/>
  <c r="H157" i="1"/>
  <c r="I156" i="1"/>
  <c r="H156" i="1"/>
  <c r="I155" i="1"/>
  <c r="H155" i="1"/>
  <c r="I154" i="1"/>
  <c r="H154" i="1"/>
  <c r="I153" i="1"/>
  <c r="H153" i="1"/>
  <c r="I152" i="1"/>
  <c r="H152" i="1"/>
  <c r="I151" i="1"/>
  <c r="H151" i="1"/>
  <c r="I150" i="1"/>
  <c r="H150" i="1"/>
  <c r="I149" i="1"/>
  <c r="H149" i="1"/>
  <c r="I148" i="1"/>
  <c r="H148" i="1"/>
  <c r="I147" i="1"/>
  <c r="H147" i="1"/>
  <c r="I146" i="1"/>
  <c r="H146" i="1"/>
  <c r="I145" i="1"/>
  <c r="H145" i="1"/>
  <c r="I144" i="1"/>
  <c r="H144" i="1"/>
  <c r="I143" i="1"/>
  <c r="H143" i="1"/>
  <c r="I142" i="1"/>
  <c r="H142" i="1"/>
  <c r="I141" i="1"/>
  <c r="H141" i="1"/>
  <c r="I140" i="1"/>
  <c r="H140" i="1"/>
  <c r="I139" i="1"/>
  <c r="H139" i="1"/>
  <c r="I138" i="1"/>
  <c r="H138" i="1"/>
  <c r="I137" i="1"/>
  <c r="H137" i="1"/>
  <c r="I136" i="1"/>
  <c r="H136" i="1"/>
  <c r="I135" i="1"/>
  <c r="H135" i="1"/>
  <c r="I134" i="1"/>
  <c r="H134" i="1"/>
  <c r="I133" i="1"/>
  <c r="H133" i="1"/>
  <c r="I132" i="1"/>
  <c r="H132" i="1"/>
  <c r="I131" i="1"/>
  <c r="H131" i="1"/>
  <c r="I130" i="1"/>
  <c r="H130" i="1"/>
  <c r="I129" i="1"/>
  <c r="H129" i="1"/>
  <c r="I128" i="1"/>
  <c r="H128" i="1"/>
  <c r="I127" i="1"/>
  <c r="H127" i="1"/>
  <c r="I126" i="1"/>
  <c r="H126" i="1"/>
  <c r="I125" i="1"/>
  <c r="H125" i="1"/>
  <c r="I124" i="1"/>
  <c r="H124" i="1"/>
  <c r="I123" i="1"/>
  <c r="H123" i="1"/>
  <c r="I122" i="1"/>
  <c r="H122" i="1"/>
  <c r="I121" i="1"/>
  <c r="H121" i="1"/>
  <c r="I120" i="1"/>
  <c r="H120" i="1"/>
  <c r="I119" i="1"/>
  <c r="H119" i="1"/>
  <c r="I118" i="1"/>
  <c r="H118" i="1"/>
  <c r="I117" i="1"/>
  <c r="H117" i="1"/>
  <c r="I116" i="1"/>
  <c r="H116" i="1"/>
  <c r="I115" i="1"/>
  <c r="H115" i="1"/>
  <c r="I114" i="1"/>
  <c r="H114" i="1"/>
  <c r="I113" i="1"/>
  <c r="H113" i="1"/>
  <c r="I112" i="1"/>
  <c r="H112" i="1"/>
  <c r="I111" i="1"/>
  <c r="H111" i="1"/>
  <c r="I110" i="1"/>
  <c r="H110" i="1"/>
  <c r="I109" i="1"/>
  <c r="H109" i="1"/>
  <c r="I108" i="1"/>
  <c r="H108" i="1"/>
  <c r="I107" i="1"/>
  <c r="H107" i="1"/>
  <c r="I106" i="1"/>
  <c r="H106" i="1"/>
  <c r="I105" i="1"/>
  <c r="H105" i="1"/>
  <c r="I104" i="1"/>
  <c r="H104" i="1"/>
  <c r="I103" i="1"/>
  <c r="H103" i="1"/>
  <c r="I102" i="1"/>
  <c r="H102" i="1"/>
  <c r="I101" i="1"/>
  <c r="H101" i="1"/>
  <c r="I100" i="1"/>
  <c r="H100" i="1"/>
  <c r="I99" i="1"/>
  <c r="H99" i="1"/>
  <c r="I98" i="1"/>
  <c r="H98" i="1"/>
  <c r="I97" i="1"/>
  <c r="H97" i="1"/>
  <c r="I96" i="1"/>
  <c r="H96" i="1"/>
  <c r="I95" i="1"/>
  <c r="H95" i="1"/>
  <c r="I94" i="1"/>
  <c r="H94" i="1"/>
  <c r="I93" i="1"/>
  <c r="H93" i="1"/>
  <c r="I92" i="1"/>
  <c r="H92" i="1"/>
  <c r="I91" i="1"/>
  <c r="H91" i="1"/>
  <c r="I90" i="1"/>
  <c r="H90" i="1"/>
  <c r="I89" i="1"/>
  <c r="H89" i="1"/>
  <c r="I88" i="1"/>
  <c r="H88" i="1"/>
  <c r="I87" i="1"/>
  <c r="H87" i="1"/>
  <c r="I86" i="1"/>
  <c r="H86" i="1"/>
  <c r="I85" i="1"/>
  <c r="H85" i="1"/>
  <c r="I84" i="1"/>
  <c r="H84" i="1"/>
  <c r="I83" i="1"/>
  <c r="H83" i="1"/>
  <c r="I82" i="1"/>
  <c r="H82" i="1"/>
  <c r="I81" i="1"/>
  <c r="H81" i="1"/>
  <c r="I80" i="1"/>
  <c r="H80" i="1"/>
  <c r="I79" i="1"/>
  <c r="H79" i="1"/>
  <c r="I78" i="1"/>
  <c r="H78"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62" i="1"/>
  <c r="H62" i="1"/>
  <c r="I61" i="1"/>
  <c r="H61" i="1"/>
  <c r="I60" i="1"/>
  <c r="H60" i="1"/>
  <c r="H59" i="1"/>
  <c r="I58" i="1"/>
  <c r="H58" i="1"/>
  <c r="I57" i="1"/>
  <c r="H57" i="1"/>
  <c r="I56" i="1"/>
  <c r="H56" i="1"/>
  <c r="I55" i="1"/>
  <c r="H55" i="1"/>
  <c r="I54" i="1"/>
  <c r="I53" i="1"/>
  <c r="H53" i="1"/>
  <c r="H52" i="1"/>
  <c r="I51" i="1"/>
  <c r="H51" i="1"/>
  <c r="I50" i="1"/>
  <c r="H50" i="1"/>
  <c r="H49" i="1"/>
  <c r="I48" i="1"/>
  <c r="H48" i="1"/>
  <c r="I47" i="1"/>
  <c r="H47" i="1"/>
  <c r="I46" i="1"/>
  <c r="H46" i="1"/>
  <c r="I45" i="1"/>
  <c r="H45" i="1"/>
  <c r="I44" i="1"/>
  <c r="H44" i="1"/>
  <c r="I43" i="1"/>
  <c r="H43" i="1"/>
  <c r="I42" i="1"/>
  <c r="H42" i="1"/>
  <c r="I41" i="1"/>
  <c r="H41" i="1"/>
  <c r="I40" i="1"/>
  <c r="H40" i="1"/>
  <c r="I39" i="1"/>
  <c r="H39" i="1"/>
  <c r="H38" i="1"/>
  <c r="I37" i="1"/>
  <c r="H37" i="1"/>
  <c r="I36" i="1"/>
  <c r="H36" i="1"/>
  <c r="I35" i="1"/>
  <c r="H35" i="1"/>
  <c r="I34" i="1"/>
  <c r="H34" i="1"/>
  <c r="I33" i="1"/>
  <c r="H33" i="1"/>
  <c r="I32" i="1"/>
  <c r="H32" i="1"/>
  <c r="I31" i="1"/>
  <c r="H31" i="1"/>
  <c r="I30" i="1"/>
  <c r="H30" i="1"/>
  <c r="I29" i="1"/>
  <c r="H29" i="1"/>
  <c r="I28" i="1"/>
  <c r="H28" i="1"/>
  <c r="I27" i="1"/>
  <c r="H27" i="1"/>
  <c r="I26" i="1"/>
  <c r="H26" i="1"/>
  <c r="I25" i="1"/>
  <c r="H25" i="1"/>
  <c r="I24" i="1"/>
  <c r="H24" i="1"/>
  <c r="I23" i="1"/>
  <c r="H23" i="1"/>
  <c r="I22" i="1"/>
  <c r="H22" i="1"/>
  <c r="I21" i="1"/>
  <c r="H21" i="1"/>
  <c r="I20" i="1"/>
  <c r="H20" i="1"/>
  <c r="I19" i="1"/>
  <c r="H19" i="1"/>
  <c r="I18" i="1"/>
  <c r="H18" i="1"/>
  <c r="I17" i="1"/>
  <c r="H17" i="1"/>
  <c r="I16" i="1"/>
  <c r="H16" i="1"/>
  <c r="I15" i="1"/>
  <c r="H15" i="1"/>
  <c r="I14" i="1"/>
  <c r="H14" i="1"/>
  <c r="I13" i="1"/>
  <c r="H13" i="1"/>
  <c r="I12" i="1"/>
  <c r="H12" i="1"/>
  <c r="I11" i="1"/>
  <c r="H11" i="1"/>
  <c r="I10" i="1"/>
  <c r="H10" i="1"/>
  <c r="I9" i="1"/>
  <c r="H9" i="1"/>
  <c r="I8" i="1"/>
  <c r="H8" i="1"/>
  <c r="I7" i="1"/>
  <c r="H7" i="1"/>
  <c r="I6" i="1"/>
  <c r="H6" i="1"/>
  <c r="H5" i="1"/>
  <c r="H4" i="1"/>
  <c r="X21" i="2"/>
  <c r="R34" i="1" l="1"/>
  <c r="R43" i="1"/>
  <c r="R31" i="1"/>
  <c r="R42" i="1"/>
  <c r="R35" i="1"/>
  <c r="R33" i="1"/>
  <c r="R39" i="1"/>
  <c r="R38" i="1"/>
  <c r="R41" i="1"/>
  <c r="R32" i="1"/>
  <c r="R40" i="1"/>
  <c r="R30" i="1"/>
  <c r="R44" i="1"/>
  <c r="L32" i="1"/>
  <c r="M32" i="1"/>
  <c r="L79" i="1"/>
  <c r="M79" i="1"/>
  <c r="L143" i="1"/>
  <c r="M143" i="1"/>
  <c r="L95" i="1"/>
  <c r="M95" i="1"/>
  <c r="L36" i="1"/>
  <c r="M36" i="1"/>
  <c r="L82" i="1"/>
  <c r="M82" i="1"/>
  <c r="L148" i="1"/>
  <c r="M148" i="1"/>
  <c r="L103" i="1"/>
  <c r="M103" i="1"/>
  <c r="L37" i="1"/>
  <c r="M37" i="1"/>
  <c r="L86" i="1"/>
  <c r="M86" i="1"/>
  <c r="L159" i="1"/>
  <c r="M159" i="1"/>
  <c r="L104" i="1"/>
  <c r="M104" i="1"/>
  <c r="L53" i="1"/>
  <c r="M53" i="1"/>
  <c r="L96" i="1"/>
  <c r="M96" i="1"/>
  <c r="L161" i="1"/>
  <c r="M161" i="1"/>
  <c r="L121" i="1"/>
  <c r="M121" i="1"/>
  <c r="L54" i="1"/>
  <c r="M54" i="1"/>
  <c r="L99" i="1"/>
  <c r="M99" i="1"/>
  <c r="L38" i="1"/>
  <c r="M38" i="1"/>
  <c r="L128" i="1"/>
  <c r="M128" i="1"/>
  <c r="L56" i="1"/>
  <c r="M56" i="1"/>
  <c r="L102" i="1"/>
  <c r="M102" i="1"/>
  <c r="L49" i="1"/>
  <c r="M49" i="1"/>
  <c r="L147" i="1"/>
  <c r="M147" i="1"/>
  <c r="L58" i="1"/>
  <c r="M58" i="1"/>
  <c r="L107" i="1"/>
  <c r="M107" i="1"/>
  <c r="L51" i="1"/>
  <c r="M51" i="1"/>
  <c r="L155" i="1"/>
  <c r="M155" i="1"/>
  <c r="L60" i="1"/>
  <c r="M60" i="1"/>
  <c r="L111" i="1"/>
  <c r="M111" i="1"/>
  <c r="L52" i="1"/>
  <c r="M52" i="1"/>
  <c r="L17" i="1"/>
  <c r="L62" i="1"/>
  <c r="M62" i="1"/>
  <c r="L126" i="1"/>
  <c r="M126" i="1"/>
  <c r="L68" i="1"/>
  <c r="M68" i="1"/>
  <c r="L18" i="1"/>
  <c r="M18" i="1"/>
  <c r="L69" i="1"/>
  <c r="M69" i="1"/>
  <c r="L133" i="1"/>
  <c r="M133" i="1"/>
  <c r="L75" i="1"/>
  <c r="M75" i="1"/>
  <c r="L30" i="1"/>
  <c r="M30" i="1"/>
  <c r="L72" i="1"/>
  <c r="M72" i="1"/>
  <c r="L134" i="1"/>
  <c r="M134" i="1"/>
  <c r="L76" i="1"/>
  <c r="M76" i="1"/>
  <c r="L31" i="1"/>
  <c r="M31" i="1"/>
  <c r="L74" i="1"/>
  <c r="M74" i="1"/>
  <c r="L138" i="1"/>
  <c r="M138" i="1"/>
  <c r="L81" i="1"/>
  <c r="M81" i="1"/>
  <c r="L19" i="1"/>
  <c r="M19" i="1"/>
  <c r="Q17" i="1"/>
  <c r="S17" i="1"/>
  <c r="R17" i="1"/>
  <c r="P24" i="1"/>
  <c r="Q22" i="1"/>
  <c r="S18" i="1"/>
  <c r="R18" i="1"/>
  <c r="P22" i="1"/>
  <c r="P23" i="1"/>
  <c r="Q18" i="1"/>
  <c r="X22" i="2"/>
  <c r="R45" i="1" l="1"/>
  <c r="R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tc={BB50CBB3-931D-41E9-8EA9-8F985D1D51AF}</author>
  </authors>
  <commentList>
    <comment ref="L4" authorId="0" shapeId="0" xr:uid="{BB50CBB3-931D-41E9-8EA9-8F985D1D51AF}">
      <text>
        <t>[Threaded comment]
Your version of Excel allows you to read this threaded comment; however, any edits to it will get removed if the file is opened in a newer version of Excel. Learn more: https://go.microsoft.com/fwlink/?linkid=870924
Comment:
    Dim cell As Range
Dim rng As Range
`Select column range
Set rng = Range(“L4:L161”)
`Loop through each cell
For each cell in rng
`Check if the cell is empty
If isEmpty(Cell.Value) Then
Cell.Value=”-”
End If
Next Cell
End Sub</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A9F3CE-2FB2-4B4C-B7D3-430B77BB47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A6392A6-A9A9-46D4-876A-1B179CCC1408}" name="WorksheetConnection_MULE HOTSPOT MAP!$C$5:$F$9" type="102" refreshedVersion="8" minRefreshableVersion="5">
    <extLst>
      <ext xmlns:x15="http://schemas.microsoft.com/office/spreadsheetml/2010/11/main" uri="{DE250136-89BD-433C-8126-D09CA5730AF9}">
        <x15:connection id="Range">
          <x15:rangePr sourceName="_xlcn.WorksheetConnection_MULEHOTSPOTMAPC5F91"/>
        </x15:connection>
      </ext>
    </extLst>
  </connection>
</connections>
</file>

<file path=xl/sharedStrings.xml><?xml version="1.0" encoding="utf-8"?>
<sst xmlns="http://schemas.openxmlformats.org/spreadsheetml/2006/main" count="802" uniqueCount="152">
  <si>
    <t>CUST ID</t>
  </si>
  <si>
    <t>ACCT NO</t>
  </si>
  <si>
    <t>ACCT NAME</t>
  </si>
  <si>
    <t>SOLID</t>
  </si>
  <si>
    <t>TRANSACTION AMOUNT</t>
  </si>
  <si>
    <t>TRANSACTION TYPE</t>
  </si>
  <si>
    <t>TRANSACTION DATE</t>
  </si>
  <si>
    <t>DEBIT</t>
  </si>
  <si>
    <t>CREDIT</t>
  </si>
  <si>
    <t>PAYEE NAME</t>
  </si>
  <si>
    <t>TXN REMARKS</t>
  </si>
  <si>
    <t>THE SAMUEL TRADING COMPANY</t>
  </si>
  <si>
    <t>OTHER</t>
  </si>
  <si>
    <t>DD_PROCEEDS</t>
  </si>
  <si>
    <t>BANK CHARGES</t>
  </si>
  <si>
    <t>NEFT DEBIT</t>
  </si>
  <si>
    <t>IMPS TRANSFER CREDIT</t>
  </si>
  <si>
    <t>NEFT CREDIT</t>
  </si>
  <si>
    <t>CASH DEPOSIT</t>
  </si>
  <si>
    <t>INTERNAL_TRF_DEBIT</t>
  </si>
  <si>
    <t>INTERNAL_TRF_CREDIT</t>
  </si>
  <si>
    <t>UPI CREDIT</t>
  </si>
  <si>
    <t>IMPS TRANSFER DEBIT</t>
  </si>
  <si>
    <t>Row Labels</t>
  </si>
  <si>
    <t>Grand Total</t>
  </si>
  <si>
    <t>Column Labels</t>
  </si>
  <si>
    <t>Total Sum of CREDIT</t>
  </si>
  <si>
    <t>Total Sum of DEBIT</t>
  </si>
  <si>
    <t>RAMESH TRADING</t>
  </si>
  <si>
    <t>RISK LEVEL</t>
  </si>
  <si>
    <t>CITY</t>
  </si>
  <si>
    <t>SQL LOGISTICS</t>
  </si>
  <si>
    <t>VIJAY SALES</t>
  </si>
  <si>
    <t>AJAZ AGRO</t>
  </si>
  <si>
    <t>HIGH</t>
  </si>
  <si>
    <t>MEDIUM</t>
  </si>
  <si>
    <t>LOW</t>
  </si>
  <si>
    <t>NAGERCOIL</t>
  </si>
  <si>
    <t>MUMBAI</t>
  </si>
  <si>
    <t>GUNTUR</t>
  </si>
  <si>
    <t>SHELL ENTITY</t>
  </si>
  <si>
    <t>LOGISTICS</t>
  </si>
  <si>
    <t>MOBILE SALES AND SERVICES</t>
  </si>
  <si>
    <t>AGRO FERTILIZERS</t>
  </si>
  <si>
    <t>BRANCH INPUTS</t>
  </si>
  <si>
    <t>STATE</t>
  </si>
  <si>
    <t>TAMIL NADU</t>
  </si>
  <si>
    <t>MAHARASHTRA</t>
  </si>
  <si>
    <t>ANDHRA PRADESH</t>
  </si>
  <si>
    <t>MULE HOTSPOT</t>
  </si>
  <si>
    <t>YES</t>
  </si>
  <si>
    <t>ENTITY NAMES</t>
  </si>
  <si>
    <t>RISK SCORE</t>
  </si>
  <si>
    <t>RAICHUR</t>
  </si>
  <si>
    <t>KARNATAKA</t>
  </si>
  <si>
    <t xml:space="preserve">SQL LOGISTICS </t>
  </si>
  <si>
    <t>DOCUMENTS VERIFIED, HOWEVER, THE COMPANY NOT INVOLVED IN ANY TRADING BUSINESS AS CLAIMED,
 EDD WAS NEGATIVE AND DIRECTORS ABSCONDING</t>
  </si>
  <si>
    <t>THE DIRECTORS  CLAIMED TO BE A VICTIM OF FRAUD. MULTIPLE STATUTORY NOTICES RECEIVED, 
HOWEVER NO DOCUMENTARY PROOF PROVIDED BY CUSTOMER</t>
  </si>
  <si>
    <t>THE PROPRIETOR IS A VICTIM OF ONLINE  DIGITAL ARREST COURT, 
HE HAS LOST HIS AMOUNT OF RS.10,00,000 AND HAS RAISED COMPLAINTS WITH CYBER CELL</t>
  </si>
  <si>
    <t>PARTNERS INVOLVED IN ROUTING OF FRAUDULENT TRANSACTIONS,
 MULTIPLE NOTICES RECEIVED AND PARTNERS IN POLICE CUSTODY</t>
  </si>
  <si>
    <t>NA</t>
  </si>
  <si>
    <t>BRANCH CATEGORY</t>
  </si>
  <si>
    <t>COUNT</t>
  </si>
  <si>
    <t>TOTAL TRANSACTIONS</t>
  </si>
  <si>
    <t>1. Use the count function to count the number of transactions for the debit and credit statements</t>
  </si>
  <si>
    <t xml:space="preserve">2. Use the countif function to determine the number of debit transactions above 50000 </t>
  </si>
  <si>
    <t>HIGH VALUE TRANSACTIONSABOVE Rs.50,000</t>
  </si>
  <si>
    <t>3.Identify the top 3 transaction amounts for credits and debits.</t>
  </si>
  <si>
    <t>1st Largest Value</t>
  </si>
  <si>
    <t>2nd Largest Value</t>
  </si>
  <si>
    <t>3rd Largest Value</t>
  </si>
  <si>
    <t>INTERNAL CREDIT</t>
  </si>
  <si>
    <t>INTERNAL DEBIT</t>
  </si>
  <si>
    <t>4. Use the VLOOKUP Function to classify internal transfer accounts based on Risk Level</t>
  </si>
  <si>
    <t>ATM WITHDRAWAL</t>
  </si>
  <si>
    <t>TOTAL AMOUNT</t>
  </si>
  <si>
    <t>VLOOKUP</t>
  </si>
  <si>
    <t>XLOOKUP</t>
  </si>
  <si>
    <t>Exercise</t>
  </si>
  <si>
    <t>5.Use the XLOOKUP function to classify internal transfer accounts based on location.</t>
  </si>
  <si>
    <t>CREDITS</t>
  </si>
  <si>
    <t>UPI DEBIT</t>
  </si>
  <si>
    <t>TOTAL CREDITS</t>
  </si>
  <si>
    <t>DEBITS</t>
  </si>
  <si>
    <t>TOTAL DEBITS</t>
  </si>
  <si>
    <t>RTGS CREDIT</t>
  </si>
  <si>
    <t>RTGS DEBIT</t>
  </si>
  <si>
    <t>High Value Transactions</t>
  </si>
  <si>
    <t>Transacion Summary</t>
  </si>
  <si>
    <t>Key Findings</t>
  </si>
  <si>
    <r>
      <rPr>
        <b/>
        <sz val="14"/>
        <color theme="1"/>
        <rFont val="Calibri"/>
        <family val="2"/>
        <scheme val="minor"/>
      </rPr>
      <t>TOTAL TRANSACTIONS</t>
    </r>
    <r>
      <rPr>
        <b/>
        <sz val="11"/>
        <color theme="1"/>
        <rFont val="Calibri"/>
        <family val="2"/>
        <scheme val="minor"/>
      </rPr>
      <t xml:space="preserve">
</t>
    </r>
    <r>
      <rPr>
        <b/>
        <sz val="28"/>
        <color theme="1"/>
        <rFont val="Calibri"/>
        <family val="2"/>
        <scheme val="minor"/>
      </rPr>
      <t>158</t>
    </r>
  </si>
  <si>
    <r>
      <rPr>
        <b/>
        <sz val="14"/>
        <color theme="1"/>
        <rFont val="Calibri"/>
        <family val="2"/>
        <scheme val="minor"/>
      </rPr>
      <t>HIGH RISK ENTITIES</t>
    </r>
    <r>
      <rPr>
        <b/>
        <sz val="11"/>
        <color theme="1"/>
        <rFont val="Calibri"/>
        <family val="2"/>
        <scheme val="minor"/>
      </rPr>
      <t xml:space="preserve">
</t>
    </r>
    <r>
      <rPr>
        <b/>
        <sz val="28"/>
        <color theme="1"/>
        <rFont val="Calibri"/>
        <family val="2"/>
        <scheme val="minor"/>
      </rPr>
      <t>2</t>
    </r>
  </si>
  <si>
    <r>
      <rPr>
        <b/>
        <sz val="14"/>
        <color theme="1"/>
        <rFont val="Calibri"/>
        <family val="2"/>
        <scheme val="minor"/>
      </rPr>
      <t>MULE HOTSPOTS</t>
    </r>
    <r>
      <rPr>
        <b/>
        <sz val="11"/>
        <color theme="1"/>
        <rFont val="Calibri"/>
        <family val="2"/>
        <scheme val="minor"/>
      </rPr>
      <t xml:space="preserve">
</t>
    </r>
    <r>
      <rPr>
        <b/>
        <sz val="28"/>
        <color theme="1"/>
        <rFont val="Calibri"/>
        <family val="2"/>
        <scheme val="minor"/>
      </rPr>
      <t>2</t>
    </r>
  </si>
  <si>
    <t>RISK TABLE</t>
  </si>
  <si>
    <t>RISK</t>
  </si>
  <si>
    <r>
      <rPr>
        <b/>
        <sz val="14"/>
        <color theme="1"/>
        <rFont val="Calibri"/>
        <family val="2"/>
        <scheme val="minor"/>
      </rPr>
      <t>TOTAL CREDITS</t>
    </r>
    <r>
      <rPr>
        <b/>
        <sz val="11"/>
        <color theme="1"/>
        <rFont val="Calibri"/>
        <family val="2"/>
        <scheme val="minor"/>
      </rPr>
      <t xml:space="preserve">
</t>
    </r>
    <r>
      <rPr>
        <b/>
        <sz val="24"/>
        <color theme="1"/>
        <rFont val="Calibri"/>
        <family val="2"/>
        <scheme val="minor"/>
      </rPr>
      <t>₹17,45,861</t>
    </r>
  </si>
  <si>
    <r>
      <rPr>
        <b/>
        <sz val="14"/>
        <color theme="1"/>
        <rFont val="Calibri"/>
        <family val="2"/>
        <scheme val="minor"/>
      </rPr>
      <t>TOTAL DEBITS</t>
    </r>
    <r>
      <rPr>
        <b/>
        <sz val="11"/>
        <color theme="1"/>
        <rFont val="Calibri"/>
        <family val="2"/>
        <scheme val="minor"/>
      </rPr>
      <t xml:space="preserve">
</t>
    </r>
    <r>
      <rPr>
        <b/>
        <sz val="24"/>
        <color theme="1"/>
        <rFont val="Calibri"/>
        <family val="2"/>
        <scheme val="minor"/>
      </rPr>
      <t>₹17,45,861</t>
    </r>
  </si>
  <si>
    <t>FINANCIAL CRIME TRANSACTION MONITORING DASHBOARD - THE SAMUEL TRADING COMPANY</t>
  </si>
  <si>
    <t>Samuel Trading Company</t>
  </si>
  <si>
    <t>Documents Procured 
during Onboarding</t>
  </si>
  <si>
    <t>FV And Observations(Onboarding)</t>
  </si>
  <si>
    <t>Directors</t>
  </si>
  <si>
    <t xml:space="preserve">* Copy of MCA Certificate verified copy.
*UDYAM Registration Certificate verified copy
*Pan Card copy for the entity and both Individual Partners.
*GST Registration Certificate verified copy.
</t>
  </si>
  <si>
    <t>*Branch had conducted Field Verification and observations were positive during onboarding.
*The directors were involved in Trading of Spices and had clientel across the country.</t>
  </si>
  <si>
    <t>Statutory Notices</t>
  </si>
  <si>
    <t>As of 15/09/2025  Statutory Notices were received from Guntur, Madurai, Mumbai Police.
The notices had requested to mark freeze in the account due to suspicious transactions observed.</t>
  </si>
  <si>
    <t>Suspicous transactions alerts received</t>
  </si>
  <si>
    <t>Yes. Bank has a team dedicated to monitoring transactions. Alerts were raised due  to
multiple debit and credit transactions observed in the accounts on a single day.
The transactions were higher than the declared turnover. The team had requested the branch
to conduct EDD and provide Inputs regarding the observations.</t>
  </si>
  <si>
    <t>Rs.14,00,000.00</t>
  </si>
  <si>
    <t>EDD and FV Observations.</t>
  </si>
  <si>
    <t>Case Summary</t>
  </si>
  <si>
    <t>Samuel Trading Company was onboarded as a trading entity dealing in spices. Initial onboarding and field verification were satisfactory. Subsequent transaction monitoring identified unusually high transaction velocity inconsistent with declared turnover. Multiple statutory notices were later received from law enforcement agencies across jurisdictions, leading to enhanced due diligence and identification of potential mule account activity.</t>
  </si>
  <si>
    <t>Key Red Flags Observed</t>
  </si>
  <si>
    <t>*Turnover Mismatch
* High transaction velocity 
*Multiple Statutory Notices received.
*Directors under judicial custody.
*Police Investigation Initiated.</t>
  </si>
  <si>
    <t>Annual Declared Turnover</t>
  </si>
  <si>
    <t>Analysis of Transactions</t>
  </si>
  <si>
    <t>* The analysis of the transactions revealed that multiple debit and credit transactions were observed in the account in between 16/08/2025 and 25/08/2025. These transactions were observed within gap of few minutes on given days.
*The turnover in the account was higher than declared annual turnover.
*Multiple Internal debit and credit transfers were observed with entities that have already been red flagged and are under investigation.
*The transaction pattern reveals strong possibility of routing fraudulent funds and suspicious mule activity.</t>
  </si>
  <si>
    <t>*Branch conducted another FV after alerts were triggered and statutory notices were received and concluded as negative.
*The Shop on the location was closed. The directors were not contactable. Branch had earlier contacted the directors when suspicious transactions were observed . However, they did not disclose the details.
*The neighbouring entities confirmed that both the directors were under judicial custody and the office was sealed by the Police station.</t>
  </si>
  <si>
    <t>Conclusion</t>
  </si>
  <si>
    <r>
      <t xml:space="preserve">*Basis the entire investigation conducted and statutory notices recceived it appears that the account of Samuel trading company was used for routing of fraudulent transactions. The role of the Directors in routing of these transactions cannot be ruled out. Hence, the case is being concluded as fraud perpetrated by the directors </t>
    </r>
    <r>
      <rPr>
        <b/>
        <sz val="11"/>
        <color theme="1"/>
        <rFont val="Calibri"/>
        <family val="2"/>
        <scheme val="minor"/>
      </rPr>
      <t xml:space="preserve"> Isaac Samuel and James Samuel.</t>
    </r>
  </si>
  <si>
    <t>Recommendations</t>
  </si>
  <si>
    <t>*The Fraud Intellegence Unit is requested to continue with the freeze marked in the account.
*AML team is requested to file an Suspicious Transaction report.
*The Branch is requested to Red flag the KYC documents of the entity and both the directors.</t>
  </si>
  <si>
    <t>Linkend Entity</t>
  </si>
  <si>
    <t>Transaction Type</t>
  </si>
  <si>
    <t>INTERNAL TRF DEBIT</t>
  </si>
  <si>
    <t>INTERNAL TRF CREDIT</t>
  </si>
  <si>
    <t>Bank has significant  presence In the digital payments and online transactions domain.Making banking more accesible across the country.But this rapid expansion has also opened new avenues for cybercriminals. A disturbing trend gaining momentum is the use of "Mule accounts" in Tier 2 and Tier 3 cities. Exploited to launder money from online scams, frauds and illegal activities.</t>
  </si>
  <si>
    <r>
      <t xml:space="preserve">Existing Bank Controls
</t>
    </r>
    <r>
      <rPr>
        <sz val="11"/>
        <color theme="1"/>
        <rFont val="Calibri"/>
        <family val="2"/>
        <scheme val="minor"/>
      </rPr>
      <t>*Digital Transactions Monitoring
*EDD and Field Verification
*Fraud Escalation SOPs
*Dedicated Fraud Investigations Teams.</t>
    </r>
  </si>
  <si>
    <t>Isaac Samuel and James Samuel</t>
  </si>
  <si>
    <t>QUERY OBJECTIVE</t>
  </si>
  <si>
    <t>SQL QUERY</t>
  </si>
  <si>
    <t>OUTPUT</t>
  </si>
  <si>
    <t>INVESTIGATION INSIGHT</t>
  </si>
  <si>
    <t>Detect accounts with unusually high transaction count.</t>
  </si>
  <si>
    <t>Rapid Inward and Outward Movement</t>
  </si>
  <si>
    <t>Structuring Detection</t>
  </si>
  <si>
    <t>Geographic Hotspot Analysis</t>
  </si>
  <si>
    <t>Top High-Risk Entities</t>
  </si>
  <si>
    <t>SELECT `PAYEE NAME`,
       SUM(CASE WHEN `TRANSACTION TYPE` = 'CREDIT' THEN `TRANSACTION AMOUNT` ELSE 0 END) AS total_credit,
       SUM(CASE WHEN `TRANSACTION TYPE` = 'DEBIT' THEN `TRANSACTION AMOUNT` ELSE 0 END) AS total_debit
FROM `sql samuel trading company data`
WHERE `PAYEE NAME` IS NOT NULL
  AND `PAYEE NAME` &lt;&gt; ''
  AND `PAYEE NAME` &lt;&gt; 'OTHER'
GROUP BY `PAYEE NAME`
HAVING total_credit &gt; 50000
   or total_debit &gt; 50000;</t>
  </si>
  <si>
    <t>SELECT CITY,
count(DISTINCT `PAYEE NAME`) AS suspicious_entity_count
FROM `sql samuel trading company data`
WHERE CITY&lt;&gt; '-'
GROUP BY CITY</t>
  </si>
  <si>
    <t>SELECT `RISK LEVEL`,
       COUNT(DISTINCT `PAYEE NAME`) AS suspicious_entity_count,
       GROUP_CONCAT(DISTINCT `PAYEE NAME` ORDER BY `PAYEE NAME` SEPARATOR ', ') AS entity_names
FROM `sql samuel trading company data`
WHERE `PAYEE NAME` IS NOT NULL
  AND `PAYEE NAME` &lt;&gt; ''
  AND `PAYEE NAME` &lt;&gt; 'OTHER'
GROUP BY `RISK LEVEL`;</t>
  </si>
  <si>
    <t>SELECT `TXN REMARKS`,
       SUM(`TRANSACTION AMOUNT`) AS total_amount
FROM `sql samuel trading company data`
GROUP BY `TXN REMARKS`
ORDER BY total_amount DESC;</t>
  </si>
  <si>
    <t>Transaction typewise classification</t>
  </si>
  <si>
    <t>SELECT `PAYEE NAME`,
       COUNT(*) AS total_transactions
FROM `sql samuel trading company data`
WHERE `PAYEE NAME` &lt;&gt;''
and `PAYEE NAME` &lt;&gt;'OTHER'
GROUP BY `PAYEE NAME`
HAVING COUNT(*) &gt; 8;</t>
  </si>
  <si>
    <t>SELECT `PAYEE NAME`,
`TRANSACTION DATE`,
COUNT(*) AS cash_deposits
FROM `sql samuel trading company data`
WHERE `TXN REMARKS`='INTERNAL_TRF_CREDIT'
AND `TRANSACTION AMOUNT` BETWEEN 3000 AND 80000
GROUP BY `PAYEE NAME`, `TRANSACTION DATE`;</t>
  </si>
  <si>
    <t>Modus Operandi</t>
  </si>
  <si>
    <t xml:space="preserve">
* Mule hotspots identified in Guntur and Nagercoil. The branches confirmed the modus operandi.
* The EDD and field verifications conducted by the branches were not satisfactory. The other entities were not able to provide documentary proofs. Hence, there claims could not be verified.
* The Pattern of the transaction confirms fraudulent transactions being routed through the account. 
* Customer is not contactable and branch confirmed that the customer is in Police custody.</t>
  </si>
  <si>
    <t>-</t>
  </si>
  <si>
    <t>Sum of CREDIT</t>
  </si>
  <si>
    <t>Sum of DEBIT</t>
  </si>
  <si>
    <t>Aug</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</si>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</sst>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2" x14ac:knownFonts="1">
    <font>
      <sz val="11"/>
      <color theme="1"/>
      <name val="Calibri"/>
      <family val="2"/>
      <scheme val="minor"/>
    </font>
    <font>
      <b/>
      <sz val="12"/>
      <color theme="1"/>
      <name val="Calibri"/>
      <family val="2"/>
      <scheme val="minor"/>
    </font>
    <font>
      <b/>
      <sz val="11"/>
      <color theme="1"/>
      <name val="Calibri"/>
      <family val="2"/>
      <scheme val="minor"/>
    </font>
    <font>
      <u/>
      <sz val="11"/>
      <color theme="10"/>
      <name val="Calibri"/>
      <family val="2"/>
      <scheme val="minor"/>
    </font>
    <font>
      <b/>
      <sz val="12"/>
      <color rgb="FF00B0F0"/>
      <name val="Calibri"/>
      <family val="2"/>
      <scheme val="minor"/>
    </font>
    <font>
      <b/>
      <sz val="14"/>
      <color theme="1"/>
      <name val="Calibri"/>
      <family val="2"/>
      <scheme val="minor"/>
    </font>
    <font>
      <sz val="20"/>
      <color theme="1"/>
      <name val="Calibri"/>
      <family val="2"/>
      <scheme val="minor"/>
    </font>
    <font>
      <b/>
      <sz val="20"/>
      <color theme="1"/>
      <name val="Calibri"/>
      <family val="2"/>
      <scheme val="minor"/>
    </font>
    <font>
      <b/>
      <sz val="18"/>
      <color theme="1"/>
      <name val="Calibri"/>
      <family val="2"/>
      <scheme val="minor"/>
    </font>
    <font>
      <b/>
      <sz val="24"/>
      <color theme="1"/>
      <name val="Calibri"/>
      <family val="2"/>
      <scheme val="minor"/>
    </font>
    <font>
      <b/>
      <sz val="28"/>
      <color theme="1"/>
      <name val="Calibri"/>
      <family val="2"/>
      <scheme val="minor"/>
    </font>
    <font>
      <sz val="11"/>
      <color theme="1"/>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8A99C"/>
        <bgColor indexed="64"/>
      </patternFill>
    </fill>
    <fill>
      <patternFill patternType="solid">
        <fgColor rgb="FFFF0000"/>
        <bgColor indexed="64"/>
      </patternFill>
    </fill>
    <fill>
      <patternFill patternType="solid">
        <fgColor theme="7" tint="0.59999389629810485"/>
        <bgColor indexed="64"/>
      </patternFill>
    </fill>
    <fill>
      <patternFill patternType="solid">
        <fgColor rgb="FF023554"/>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3" fillId="0" borderId="0" applyNumberFormat="0" applyFill="0" applyBorder="0" applyAlignment="0" applyProtection="0"/>
    <xf numFmtId="14" fontId="11" fillId="0" borderId="0" applyFont="0" applyFill="0" applyBorder="0" applyAlignment="0"/>
  </cellStyleXfs>
  <cellXfs count="98">
    <xf numFmtId="0" fontId="0" fillId="0" borderId="0" xfId="0"/>
    <xf numFmtId="1" fontId="0" fillId="0" borderId="0" xfId="0" applyNumberFormat="1"/>
    <xf numFmtId="14" fontId="0" fillId="0" borderId="0" xfId="0" applyNumberFormat="1"/>
    <xf numFmtId="1" fontId="1" fillId="2" borderId="1" xfId="0" applyNumberFormat="1" applyFont="1" applyFill="1" applyBorder="1"/>
    <xf numFmtId="14" fontId="1" fillId="2" borderId="1" xfId="0" applyNumberFormat="1" applyFont="1" applyFill="1" applyBorder="1"/>
    <xf numFmtId="1" fontId="0" fillId="0" borderId="1" xfId="0" applyNumberFormat="1" applyBorder="1"/>
    <xf numFmtId="14" fontId="0" fillId="0" borderId="1" xfId="0" applyNumberFormat="1" applyBorder="1"/>
    <xf numFmtId="1" fontId="1" fillId="2" borderId="1" xfId="0" applyNumberFormat="1" applyFont="1" applyFill="1" applyBorder="1" applyAlignment="1">
      <alignment horizontal="center"/>
    </xf>
    <xf numFmtId="1"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1" xfId="0" applyBorder="1"/>
    <xf numFmtId="0" fontId="2" fillId="0" borderId="1" xfId="0" applyFont="1" applyBorder="1"/>
    <xf numFmtId="0" fontId="0" fillId="0" borderId="1" xfId="0" applyBorder="1" applyAlignment="1">
      <alignment wrapText="1"/>
    </xf>
    <xf numFmtId="0" fontId="3" fillId="0" borderId="0" xfId="1"/>
    <xf numFmtId="1" fontId="2" fillId="0" borderId="0" xfId="0" applyNumberFormat="1" applyFont="1"/>
    <xf numFmtId="1" fontId="2" fillId="0" borderId="1" xfId="0" applyNumberFormat="1" applyFont="1" applyBorder="1"/>
    <xf numFmtId="1" fontId="2" fillId="0" borderId="1" xfId="0" applyNumberFormat="1" applyFont="1" applyBorder="1" applyAlignment="1">
      <alignment horizontal="center" wrapText="1"/>
    </xf>
    <xf numFmtId="14" fontId="4" fillId="0" borderId="0" xfId="0" applyNumberFormat="1" applyFont="1"/>
    <xf numFmtId="2" fontId="4" fillId="0" borderId="0" xfId="0" applyNumberFormat="1" applyFont="1" applyAlignment="1">
      <alignment horizontal="center"/>
    </xf>
    <xf numFmtId="2" fontId="4" fillId="0" borderId="0" xfId="0" applyNumberFormat="1" applyFont="1"/>
    <xf numFmtId="2" fontId="0" fillId="0" borderId="0" xfId="0" applyNumberFormat="1" applyAlignment="1">
      <alignment horizontal="center"/>
    </xf>
    <xf numFmtId="2" fontId="0" fillId="0" borderId="0" xfId="0" applyNumberFormat="1"/>
    <xf numFmtId="1" fontId="2" fillId="0" borderId="1" xfId="0" applyNumberFormat="1" applyFont="1" applyBorder="1" applyAlignment="1">
      <alignment horizontal="center"/>
    </xf>
    <xf numFmtId="1" fontId="1" fillId="0" borderId="0" xfId="0" applyNumberFormat="1" applyFont="1"/>
    <xf numFmtId="0" fontId="0" fillId="0" borderId="0" xfId="0" applyAlignment="1">
      <alignment horizontal="center"/>
    </xf>
    <xf numFmtId="0" fontId="2" fillId="3" borderId="1" xfId="0" applyFont="1" applyFill="1" applyBorder="1"/>
    <xf numFmtId="0" fontId="2" fillId="0" borderId="0" xfId="0" applyFont="1"/>
    <xf numFmtId="164" fontId="0" fillId="0" borderId="1" xfId="0" applyNumberFormat="1" applyBorder="1"/>
    <xf numFmtId="164" fontId="0" fillId="3" borderId="1" xfId="0" applyNumberFormat="1" applyFill="1" applyBorder="1"/>
    <xf numFmtId="164" fontId="2" fillId="0" borderId="1" xfId="0" applyNumberFormat="1" applyFont="1" applyBorder="1"/>
    <xf numFmtId="164" fontId="0" fillId="0" borderId="1" xfId="0" applyNumberFormat="1" applyBorder="1" applyAlignment="1">
      <alignment horizontal="center"/>
    </xf>
    <xf numFmtId="164" fontId="2" fillId="0" borderId="1" xfId="0" applyNumberFormat="1" applyFont="1" applyBorder="1" applyAlignment="1">
      <alignment horizontal="center"/>
    </xf>
    <xf numFmtId="0" fontId="8" fillId="4" borderId="1" xfId="0" applyFont="1" applyFill="1" applyBorder="1"/>
    <xf numFmtId="0" fontId="2" fillId="0" borderId="1" xfId="0" applyFont="1" applyBorder="1" applyAlignment="1">
      <alignment horizontal="center"/>
    </xf>
    <xf numFmtId="0" fontId="8" fillId="4" borderId="2" xfId="0" applyFont="1" applyFill="1" applyBorder="1"/>
    <xf numFmtId="0" fontId="0" fillId="0" borderId="0" xfId="0" applyAlignment="1">
      <alignment wrapText="1"/>
    </xf>
    <xf numFmtId="1" fontId="0" fillId="0" borderId="1" xfId="0" applyNumberFormat="1" applyBorder="1" applyAlignment="1">
      <alignment horizontal="center"/>
    </xf>
    <xf numFmtId="0" fontId="8" fillId="4" borderId="1" xfId="0" applyFont="1" applyFill="1" applyBorder="1" applyAlignment="1">
      <alignment horizontal="center"/>
    </xf>
    <xf numFmtId="0" fontId="0" fillId="0" borderId="1" xfId="0" applyBorder="1" applyAlignment="1">
      <alignment horizontal="center"/>
    </xf>
    <xf numFmtId="0" fontId="2" fillId="3" borderId="1" xfId="0" applyFont="1" applyFill="1" applyBorder="1" applyAlignment="1">
      <alignment horizontal="center"/>
    </xf>
    <xf numFmtId="164" fontId="0" fillId="3" borderId="1" xfId="0" applyNumberFormat="1" applyFill="1" applyBorder="1" applyAlignment="1">
      <alignment horizontal="center"/>
    </xf>
    <xf numFmtId="0" fontId="8" fillId="4" borderId="1" xfId="0" applyFont="1" applyFill="1" applyBorder="1" applyAlignment="1">
      <alignment horizontal="left"/>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vertical="top"/>
    </xf>
    <xf numFmtId="0" fontId="8"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5" borderId="1" xfId="0" applyFont="1" applyFill="1" applyBorder="1" applyAlignment="1">
      <alignment horizontal="center" vertical="center" wrapText="1"/>
    </xf>
    <xf numFmtId="0" fontId="1" fillId="10" borderId="1" xfId="0" applyFont="1" applyFill="1" applyBorder="1" applyAlignment="1">
      <alignment horizontal="center" vertical="center"/>
    </xf>
    <xf numFmtId="0" fontId="1" fillId="9" borderId="1" xfId="0" applyFont="1" applyFill="1" applyBorder="1" applyAlignment="1">
      <alignment horizontal="center" vertical="center"/>
    </xf>
    <xf numFmtId="0" fontId="8" fillId="0" borderId="0" xfId="0" applyFont="1" applyAlignment="1">
      <alignment horizontal="left"/>
    </xf>
    <xf numFmtId="0" fontId="8" fillId="0" borderId="0" xfId="0" applyFont="1" applyAlignment="1">
      <alignment horizontal="center"/>
    </xf>
    <xf numFmtId="0" fontId="2" fillId="0" borderId="0" xfId="0" applyFont="1" applyAlignment="1">
      <alignment horizontal="center" vertical="center"/>
    </xf>
    <xf numFmtId="164" fontId="0" fillId="0" borderId="0" xfId="0" applyNumberFormat="1" applyAlignment="1">
      <alignment horizontal="center"/>
    </xf>
    <xf numFmtId="0" fontId="2" fillId="0" borderId="0" xfId="0" applyFont="1" applyAlignment="1">
      <alignment horizontal="center"/>
    </xf>
    <xf numFmtId="0" fontId="1" fillId="0" borderId="0" xfId="0" applyFont="1" applyAlignment="1">
      <alignment horizontal="center" vertical="center"/>
    </xf>
    <xf numFmtId="0" fontId="7" fillId="3" borderId="1" xfId="0" applyFont="1"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left" vertical="center" wrapText="1"/>
    </xf>
    <xf numFmtId="0" fontId="8" fillId="3" borderId="1" xfId="0" applyFont="1" applyFill="1" applyBorder="1" applyAlignment="1">
      <alignment horizontal="center" vertical="center"/>
    </xf>
    <xf numFmtId="0" fontId="0" fillId="0" borderId="4" xfId="0" applyBorder="1"/>
    <xf numFmtId="0" fontId="0" fillId="0" borderId="5" xfId="0" applyBorder="1"/>
    <xf numFmtId="0" fontId="0" fillId="0" borderId="5" xfId="0" applyBorder="1" applyAlignment="1">
      <alignment horizontal="center"/>
    </xf>
    <xf numFmtId="0" fontId="0" fillId="0" borderId="6" xfId="0" applyBorder="1"/>
    <xf numFmtId="0" fontId="0" fillId="0" borderId="7" xfId="0" applyBorder="1"/>
    <xf numFmtId="0" fontId="0" fillId="0" borderId="8" xfId="0" applyBorder="1"/>
    <xf numFmtId="0" fontId="7" fillId="0" borderId="0" xfId="0" applyFont="1"/>
    <xf numFmtId="0" fontId="6" fillId="0" borderId="0" xfId="0" applyFont="1"/>
    <xf numFmtId="0" fontId="0" fillId="0" borderId="9" xfId="0" applyBorder="1"/>
    <xf numFmtId="0" fontId="0" fillId="0" borderId="10" xfId="0" applyBorder="1"/>
    <xf numFmtId="0" fontId="0" fillId="0" borderId="10" xfId="0" applyBorder="1" applyAlignment="1">
      <alignment horizontal="center"/>
    </xf>
    <xf numFmtId="0" fontId="0" fillId="0" borderId="11" xfId="0" applyBorder="1"/>
    <xf numFmtId="0" fontId="0" fillId="11" borderId="0" xfId="0" applyFill="1"/>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0" fillId="4" borderId="12" xfId="0" applyFont="1" applyFill="1" applyBorder="1" applyAlignment="1">
      <alignment horizontal="center"/>
    </xf>
    <xf numFmtId="0" fontId="10" fillId="4" borderId="13" xfId="0" applyFont="1" applyFill="1" applyBorder="1" applyAlignment="1">
      <alignment horizontal="center"/>
    </xf>
    <xf numFmtId="0" fontId="10" fillId="4" borderId="14" xfId="0" applyFont="1" applyFill="1" applyBorder="1" applyAlignment="1">
      <alignment horizontal="center"/>
    </xf>
    <xf numFmtId="0" fontId="2" fillId="7" borderId="0" xfId="0" applyFont="1" applyFill="1" applyAlignment="1">
      <alignment horizontal="center" vertical="top" wrapText="1"/>
    </xf>
    <xf numFmtId="0" fontId="0" fillId="7" borderId="0" xfId="0" applyFill="1" applyAlignment="1">
      <alignment horizontal="center" vertical="top"/>
    </xf>
    <xf numFmtId="0" fontId="2" fillId="8" borderId="0" xfId="0" applyFont="1" applyFill="1" applyAlignment="1">
      <alignment horizontal="center" vertical="top" wrapText="1"/>
    </xf>
    <xf numFmtId="0" fontId="0" fillId="8" borderId="0" xfId="0" applyFill="1" applyAlignment="1">
      <alignment horizontal="center" vertical="top"/>
    </xf>
    <xf numFmtId="0" fontId="2" fillId="9" borderId="0" xfId="0" applyFont="1" applyFill="1" applyAlignment="1">
      <alignment horizontal="center" vertical="top" wrapText="1"/>
    </xf>
    <xf numFmtId="0" fontId="0" fillId="9" borderId="0" xfId="0" applyFill="1" applyAlignment="1">
      <alignment horizontal="center" vertical="top"/>
    </xf>
    <xf numFmtId="0" fontId="2" fillId="5" borderId="0" xfId="0" applyFont="1" applyFill="1" applyAlignment="1">
      <alignment horizontal="center" vertical="top" wrapText="1"/>
    </xf>
    <xf numFmtId="0" fontId="0" fillId="5" borderId="0" xfId="0" applyFill="1" applyAlignment="1">
      <alignment horizontal="center" vertical="top"/>
    </xf>
    <xf numFmtId="0" fontId="2" fillId="6" borderId="0" xfId="0" applyFont="1" applyFill="1" applyAlignment="1">
      <alignment horizontal="center" vertical="top" wrapText="1"/>
    </xf>
    <xf numFmtId="0" fontId="0" fillId="6" borderId="0" xfId="0" applyFill="1" applyAlignment="1">
      <alignment horizontal="center" vertical="top"/>
    </xf>
    <xf numFmtId="0" fontId="0" fillId="0" borderId="0" xfId="0" applyAlignment="1">
      <alignment horizontal="center"/>
    </xf>
    <xf numFmtId="0" fontId="2" fillId="0" borderId="1" xfId="0" applyFont="1" applyBorder="1" applyAlignment="1">
      <alignment horizontal="center"/>
    </xf>
    <xf numFmtId="164" fontId="2" fillId="0" borderId="1" xfId="0" applyNumberFormat="1" applyFont="1" applyBorder="1" applyAlignment="1">
      <alignment horizontal="center"/>
    </xf>
    <xf numFmtId="0" fontId="0" fillId="0" borderId="0" xfId="0" applyNumberFormat="1"/>
  </cellXfs>
  <cellStyles count="3">
    <cellStyle name="Date" xfId="2" xr:uid="{259C5E7E-A7AA-4334-A32B-3DBF1D7CA623}"/>
    <cellStyle name="Hyperlink" xfId="1" builtinId="8"/>
    <cellStyle name="Normal" xfId="0" builtinId="0"/>
  </cellStyles>
  <dxfs count="11">
    <dxf>
      <fill>
        <patternFill>
          <bgColor theme="5"/>
        </patternFill>
      </fill>
    </dxf>
    <dxf>
      <fill>
        <patternFill>
          <bgColor theme="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color theme="1"/>
      </font>
      <border>
        <bottom style="thin">
          <color theme="4"/>
        </bottom>
        <vertical/>
        <horizontal/>
      </border>
    </dxf>
    <dxf>
      <font>
        <color theme="1"/>
      </font>
      <fill>
        <patternFill>
          <bgColor rgb="FFDEECEF"/>
        </patternFill>
      </fill>
      <border diagonalUp="0" diagonalDown="0">
        <left/>
        <right/>
        <top/>
        <bottom/>
        <vertical/>
        <horizontal/>
      </bord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s>
  <tableStyles count="3" defaultTableStyle="TableStyleMedium2" defaultPivotStyle="PivotStyleLight16">
    <tableStyle name="SlicerStyleLight1 2 3" pivot="0" table="0" count="10" xr9:uid="{52415C02-BD9C-4877-8740-29E3904B83DA}">
      <tableStyleElement type="wholeTable" dxfId="10"/>
      <tableStyleElement type="headerRow" dxfId="9"/>
    </tableStyle>
    <tableStyle name="SlicerStyleLight1 2 3 2" pivot="0" table="0" count="10" xr9:uid="{9B02BA12-5645-4253-8198-4167675BF248}">
      <tableStyleElement type="wholeTable" dxfId="8"/>
      <tableStyleElement type="headerRow" dxfId="7"/>
    </tableStyle>
    <tableStyle name="SlicerStyleLight1 2 3 2 2" pivot="0" table="0" count="10" xr9:uid="{0C029B8D-7F09-4886-A063-493D5661451D}">
      <tableStyleElement type="wholeTable" dxfId="6"/>
      <tableStyleElement type="headerRow" dxfId="5"/>
    </tableStyle>
  </tableStyles>
  <colors>
    <mruColors>
      <color rgb="FF016F7C"/>
      <color rgb="FF5BC19E"/>
      <color rgb="FF023554"/>
      <color rgb="FFF8A99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1"/>
          </font>
          <fill>
            <patternFill patternType="solid">
              <fgColor auto="1"/>
              <bgColor rgb="FFDEEC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1" tint="0.24994659260841701"/>
          </font>
          <fill>
            <patternFill patternType="solid">
              <fgColor auto="1"/>
              <bgColor rgb="FFDEECE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x14:dxfs>
    </ext>
    <ext xmlns:x14="http://schemas.microsoft.com/office/spreadsheetml/2009/9/main" uri="{EB79DEF2-80B8-43e5-95BD-54CBDDF9020C}">
      <x14:slicerStyles defaultSlicerStyle="SlicerStyleLight1">
        <x14:slicerStyle name="SlicerStyleLight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[Samuel Trading Company - Comprehensive Mule Activity Analysis and Fraud Detection.xlsx]Summarized Transaction Details!PivotTable1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'Summarized Transaction Details'!$B$3:$B$6</c:f>
              <c:strCache>
                <c:ptCount val="1"/>
                <c:pt idx="0">
                  <c:v>Sum of CREDIT - Aug</c:v>
                </c:pt>
              </c:strCache>
            </c:strRef>
          </c:tx>
          <c:spPr>
            <a:solidFill>
              <a:schemeClr val="accent1"/>
            </a:solidFill>
            <a:ln>
              <a:noFill/>
            </a:ln>
            <a:effectLst/>
          </c:spPr>
          <c:invertIfNegative val="0"/>
          <c:cat>
            <c:strRef>
              <c:f>'Summarized Transaction Details'!$A$7:$A$13</c:f>
              <c:strCache>
                <c:ptCount val="6"/>
                <c:pt idx="0">
                  <c:v>AJAZ AGRO</c:v>
                </c:pt>
                <c:pt idx="1">
                  <c:v>OTHER</c:v>
                </c:pt>
                <c:pt idx="2">
                  <c:v>RAMESH TRADING</c:v>
                </c:pt>
                <c:pt idx="3">
                  <c:v>SQL LOGISTICS</c:v>
                </c:pt>
                <c:pt idx="4">
                  <c:v>VIJAY SALES</c:v>
                </c:pt>
                <c:pt idx="5">
                  <c:v>(blank)</c:v>
                </c:pt>
              </c:strCache>
            </c:strRef>
          </c:cat>
          <c:val>
            <c:numRef>
              <c:f>'Summarized Transaction Details'!$B$7:$B$13</c:f>
              <c:numCache>
                <c:formatCode>General</c:formatCode>
                <c:ptCount val="6"/>
                <c:pt idx="0">
                  <c:v>0</c:v>
                </c:pt>
                <c:pt idx="1">
                  <c:v>0</c:v>
                </c:pt>
                <c:pt idx="2">
                  <c:v>345087</c:v>
                </c:pt>
                <c:pt idx="3">
                  <c:v>0</c:v>
                </c:pt>
                <c:pt idx="4">
                  <c:v>85130</c:v>
                </c:pt>
                <c:pt idx="5">
                  <c:v>1265644</c:v>
                </c:pt>
              </c:numCache>
            </c:numRef>
          </c:val>
          <c:extLst>
            <c:ext xmlns:c16="http://schemas.microsoft.com/office/drawing/2014/chart" uri="{C3380CC4-5D6E-409C-BE32-E72D297353CC}">
              <c16:uniqueId val="{00000000-8A6D-4186-9F64-978D71C08818}"/>
            </c:ext>
          </c:extLst>
        </c:ser>
        <c:ser>
          <c:idx val="1"/>
          <c:order val="1"/>
          <c:tx>
            <c:strRef>
              <c:f>'Summarized Transaction Details'!$C$3:$C$6</c:f>
              <c:strCache>
                <c:ptCount val="1"/>
                <c:pt idx="0">
                  <c:v>Sum of DEBIT - Aug</c:v>
                </c:pt>
              </c:strCache>
            </c:strRef>
          </c:tx>
          <c:spPr>
            <a:solidFill>
              <a:schemeClr val="accent2"/>
            </a:solidFill>
            <a:ln>
              <a:noFill/>
            </a:ln>
            <a:effectLst/>
          </c:spPr>
          <c:invertIfNegative val="0"/>
          <c:cat>
            <c:strRef>
              <c:f>'Summarized Transaction Details'!$A$7:$A$13</c:f>
              <c:strCache>
                <c:ptCount val="6"/>
                <c:pt idx="0">
                  <c:v>AJAZ AGRO</c:v>
                </c:pt>
                <c:pt idx="1">
                  <c:v>OTHER</c:v>
                </c:pt>
                <c:pt idx="2">
                  <c:v>RAMESH TRADING</c:v>
                </c:pt>
                <c:pt idx="3">
                  <c:v>SQL LOGISTICS</c:v>
                </c:pt>
                <c:pt idx="4">
                  <c:v>VIJAY SALES</c:v>
                </c:pt>
                <c:pt idx="5">
                  <c:v>(blank)</c:v>
                </c:pt>
              </c:strCache>
            </c:strRef>
          </c:cat>
          <c:val>
            <c:numRef>
              <c:f>'Summarized Transaction Details'!$C$7:$C$13</c:f>
              <c:numCache>
                <c:formatCode>General</c:formatCode>
                <c:ptCount val="6"/>
                <c:pt idx="0">
                  <c:v>304560</c:v>
                </c:pt>
                <c:pt idx="1">
                  <c:v>800</c:v>
                </c:pt>
                <c:pt idx="2">
                  <c:v>0</c:v>
                </c:pt>
                <c:pt idx="3">
                  <c:v>353134</c:v>
                </c:pt>
                <c:pt idx="4">
                  <c:v>0</c:v>
                </c:pt>
                <c:pt idx="5">
                  <c:v>1087367</c:v>
                </c:pt>
              </c:numCache>
            </c:numRef>
          </c:val>
          <c:extLst>
            <c:ext xmlns:c16="http://schemas.microsoft.com/office/drawing/2014/chart" uri="{C3380CC4-5D6E-409C-BE32-E72D297353CC}">
              <c16:uniqueId val="{00000001-8A6D-4186-9F64-978D71C08818}"/>
            </c:ext>
          </c:extLst>
        </c:ser>
        <c:dLbls>
          <c:showLegendKey val="0"/>
          <c:showVal val="0"/>
          <c:showCatName val="0"/>
          <c:showSerName val="0"/>
          <c:showPercent val="0"/>
          <c:showBubbleSize val="0"/>
        </c:dLbls>
        <c:gapWidth val="182"/>
        <c:axId val="569193039"/>
        <c:axId val="569184399"/>
      </c:barChart>
      <c:catAx>
        <c:axId val="56919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84399"/>
        <c:crosses val="autoZero"/>
        <c:auto val="1"/>
        <c:lblAlgn val="ctr"/>
        <c:lblOffset val="100"/>
        <c:noMultiLvlLbl val="0"/>
      </c:catAx>
      <c:valAx>
        <c:axId val="569184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9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556721161466376"/>
          <c:y val="0.874649666346575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808353785619944E-2"/>
          <c:y val="3.6632364145306157E-2"/>
          <c:w val="0.80245884748446084"/>
          <c:h val="0.86352983929344207"/>
        </c:manualLayout>
      </c:layout>
      <c:doughnutChart>
        <c:varyColors val="1"/>
        <c:ser>
          <c:idx val="0"/>
          <c:order val="0"/>
          <c:tx>
            <c:strRef>
              <c:f>'..'!$R$28:$R$29</c:f>
              <c:strCache>
                <c:ptCount val="2"/>
                <c:pt idx="0">
                  <c:v>RISK TABLE</c:v>
                </c:pt>
                <c:pt idx="1">
                  <c:v>COUNT</c:v>
                </c:pt>
              </c:strCache>
            </c:strRef>
          </c:tx>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48A0-4D47-A88D-9EF33C165DF6}"/>
              </c:ext>
            </c:extLst>
          </c:dPt>
          <c:dPt>
            <c:idx val="1"/>
            <c:bubble3D val="0"/>
            <c:spPr>
              <a:gradFill flip="none" rotWithShape="1">
                <a:gsLst>
                  <a:gs pos="0">
                    <a:srgbClr val="0653A3"/>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48A0-4D47-A88D-9EF33C165DF6}"/>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48A0-4D47-A88D-9EF33C165DF6}"/>
              </c:ext>
            </c:extLst>
          </c:dPt>
          <c:cat>
            <c:strRef>
              <c:f>'..'!$Q$30:$Q$32</c:f>
              <c:strCache>
                <c:ptCount val="3"/>
                <c:pt idx="0">
                  <c:v>HIGH</c:v>
                </c:pt>
                <c:pt idx="1">
                  <c:v>MEDIUM</c:v>
                </c:pt>
                <c:pt idx="2">
                  <c:v>LOW</c:v>
                </c:pt>
              </c:strCache>
            </c:strRef>
          </c:cat>
          <c:val>
            <c:numRef>
              <c:f>'..'!$R$30:$R$32</c:f>
              <c:numCache>
                <c:formatCode>0</c:formatCode>
                <c:ptCount val="3"/>
                <c:pt idx="0">
                  <c:v>2</c:v>
                </c:pt>
                <c:pt idx="1">
                  <c:v>1</c:v>
                </c:pt>
                <c:pt idx="2">
                  <c:v>1</c:v>
                </c:pt>
              </c:numCache>
            </c:numRef>
          </c:val>
          <c:extLst>
            <c:ext xmlns:c16="http://schemas.microsoft.com/office/drawing/2014/chart" uri="{C3380CC4-5D6E-409C-BE32-E72D297353CC}">
              <c16:uniqueId val="{00000006-48A0-4D47-A88D-9EF33C165DF6}"/>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7562488385954117"/>
          <c:y val="3.313108489069233E-3"/>
          <c:w val="0.24114691642744623"/>
          <c:h val="0.24640099458405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237727097674124"/>
          <c:y val="5.9474804983712562E-2"/>
          <c:w val="0.79912463735757611"/>
          <c:h val="0.86438390840840507"/>
        </c:manualLayout>
      </c:layout>
      <c:barChart>
        <c:barDir val="bar"/>
        <c:grouping val="clustered"/>
        <c:varyColors val="0"/>
        <c:ser>
          <c:idx val="0"/>
          <c:order val="0"/>
          <c:tx>
            <c:strRef>
              <c:f>'..'!$R$6:$R$7</c:f>
              <c:strCache>
                <c:ptCount val="2"/>
                <c:pt idx="0">
                  <c:v>TOTAL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'..'!$Q$8:$Q$24</c:f>
              <c:strCache>
                <c:ptCount val="17"/>
                <c:pt idx="0">
                  <c:v>DD_PROCEEDS</c:v>
                </c:pt>
                <c:pt idx="1">
                  <c:v>INTERNAL_TRF_CREDIT</c:v>
                </c:pt>
                <c:pt idx="2">
                  <c:v>IMPS TRANSFER CREDIT</c:v>
                </c:pt>
                <c:pt idx="3">
                  <c:v>NEFT CREDIT</c:v>
                </c:pt>
                <c:pt idx="4">
                  <c:v>RTGS CREDIT</c:v>
                </c:pt>
                <c:pt idx="5">
                  <c:v>CASH DEPOSIT</c:v>
                </c:pt>
                <c:pt idx="6">
                  <c:v>UPI CREDIT</c:v>
                </c:pt>
                <c:pt idx="7">
                  <c:v>TOTAL CREDITS</c:v>
                </c:pt>
                <c:pt idx="8">
                  <c:v>DEBITS</c:v>
                </c:pt>
                <c:pt idx="9">
                  <c:v>BANK CHARGES</c:v>
                </c:pt>
                <c:pt idx="10">
                  <c:v>INTERNAL_TRF_DEBIT</c:v>
                </c:pt>
                <c:pt idx="11">
                  <c:v>NEFT DEBIT</c:v>
                </c:pt>
                <c:pt idx="12">
                  <c:v>IMPS TRANSFER DEBIT</c:v>
                </c:pt>
                <c:pt idx="13">
                  <c:v>RTGS DEBIT</c:v>
                </c:pt>
                <c:pt idx="14">
                  <c:v>ATM WITHDRAWAL</c:v>
                </c:pt>
                <c:pt idx="15">
                  <c:v>UPI DEBIT</c:v>
                </c:pt>
                <c:pt idx="16">
                  <c:v>TOTAL DEBITS</c:v>
                </c:pt>
              </c:strCache>
            </c:strRef>
          </c:cat>
          <c:val>
            <c:numRef>
              <c:f>'..'!$R$8:$R$24</c:f>
              <c:numCache>
                <c:formatCode>"₹"\ #,##0.00</c:formatCode>
                <c:ptCount val="17"/>
                <c:pt idx="0">
                  <c:v>50000</c:v>
                </c:pt>
                <c:pt idx="1">
                  <c:v>730260</c:v>
                </c:pt>
                <c:pt idx="2">
                  <c:v>300462</c:v>
                </c:pt>
                <c:pt idx="3">
                  <c:v>38389</c:v>
                </c:pt>
                <c:pt idx="4">
                  <c:v>124198</c:v>
                </c:pt>
                <c:pt idx="5">
                  <c:v>28265</c:v>
                </c:pt>
                <c:pt idx="6">
                  <c:v>474287</c:v>
                </c:pt>
                <c:pt idx="7">
                  <c:v>1745861</c:v>
                </c:pt>
                <c:pt idx="9">
                  <c:v>110567</c:v>
                </c:pt>
                <c:pt idx="10">
                  <c:v>657694</c:v>
                </c:pt>
                <c:pt idx="11">
                  <c:v>386376</c:v>
                </c:pt>
                <c:pt idx="12">
                  <c:v>127442</c:v>
                </c:pt>
                <c:pt idx="13">
                  <c:v>209789</c:v>
                </c:pt>
                <c:pt idx="14">
                  <c:v>59171</c:v>
                </c:pt>
                <c:pt idx="15">
                  <c:v>194822</c:v>
                </c:pt>
                <c:pt idx="16">
                  <c:v>1745861</c:v>
                </c:pt>
              </c:numCache>
            </c:numRef>
          </c:val>
          <c:extLst>
            <c:ext xmlns:c16="http://schemas.microsoft.com/office/drawing/2014/chart" uri="{C3380CC4-5D6E-409C-BE32-E72D297353CC}">
              <c16:uniqueId val="{00000000-EED5-47D2-8873-2CEE550DD35E}"/>
            </c:ext>
          </c:extLst>
        </c:ser>
        <c:dLbls>
          <c:dLblPos val="outEnd"/>
          <c:showLegendKey val="0"/>
          <c:showVal val="1"/>
          <c:showCatName val="0"/>
          <c:showSerName val="0"/>
          <c:showPercent val="0"/>
          <c:showBubbleSize val="0"/>
        </c:dLbls>
        <c:gapWidth val="182"/>
        <c:axId val="106540736"/>
        <c:axId val="106539776"/>
      </c:barChart>
      <c:catAx>
        <c:axId val="106540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39776"/>
        <c:crosses val="autoZero"/>
        <c:auto val="1"/>
        <c:lblAlgn val="ctr"/>
        <c:lblOffset val="100"/>
        <c:noMultiLvlLbl val="0"/>
      </c:catAx>
      <c:valAx>
        <c:axId val="106539776"/>
        <c:scaling>
          <c:orientation val="minMax"/>
        </c:scaling>
        <c:delete val="1"/>
        <c:axPos val="b"/>
        <c:numFmt formatCode="&quot;₹&quot;\ #,##0.00" sourceLinked="1"/>
        <c:majorTickMark val="out"/>
        <c:minorTickMark val="none"/>
        <c:tickLblPos val="nextTo"/>
        <c:crossAx val="106540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RISK DISTRIBUTION</a:t>
            </a:r>
          </a:p>
        </c:rich>
      </c:tx>
      <c:layout>
        <c:manualLayout>
          <c:xMode val="edge"/>
          <c:yMode val="edge"/>
          <c:x val="6.5300605063997883E-3"/>
          <c:y val="4.517035593454248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484930008748907"/>
          <c:y val="8.0231114556759769E-2"/>
          <c:w val="0.50141251093613304"/>
          <c:h val="0.80057481801212849"/>
        </c:manualLayout>
      </c:layout>
      <c:doughnutChart>
        <c:varyColors val="1"/>
        <c:ser>
          <c:idx val="0"/>
          <c:order val="0"/>
          <c:tx>
            <c:strRef>
              <c:f>'..'!$R$29</c:f>
              <c:strCache>
                <c:ptCount val="1"/>
                <c:pt idx="0">
                  <c:v>COUNT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924-4DC9-9229-0CBA29A2CD5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924-4DC9-9229-0CBA29A2CD5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924-4DC9-9229-0CBA29A2CD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'..'!$Q$30:$Q$32</c:f>
              <c:strCache>
                <c:ptCount val="3"/>
                <c:pt idx="0">
                  <c:v>HIGH</c:v>
                </c:pt>
                <c:pt idx="1">
                  <c:v>MEDIUM</c:v>
                </c:pt>
                <c:pt idx="2">
                  <c:v>LOW</c:v>
                </c:pt>
              </c:strCache>
            </c:strRef>
          </c:cat>
          <c:val>
            <c:numRef>
              <c:f>'..'!$R$30:$R$32</c:f>
              <c:numCache>
                <c:formatCode>0</c:formatCode>
                <c:ptCount val="3"/>
                <c:pt idx="0">
                  <c:v>2</c:v>
                </c:pt>
                <c:pt idx="1">
                  <c:v>1</c:v>
                </c:pt>
                <c:pt idx="2">
                  <c:v>1</c:v>
                </c:pt>
              </c:numCache>
            </c:numRef>
          </c:val>
          <c:extLst>
            <c:ext xmlns:c16="http://schemas.microsoft.com/office/drawing/2014/chart" uri="{C3380CC4-5D6E-409C-BE32-E72D297353CC}">
              <c16:uniqueId val="{00000000-0838-4E05-B717-6FACB26E227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33631647585659058"/>
          <c:y val="0.89951233698583166"/>
          <c:w val="0.31979163888889472"/>
          <c:h val="4.94940642179906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'..'!$R$6:$R$7</c:f>
              <c:strCache>
                <c:ptCount val="2"/>
                <c:pt idx="0">
                  <c:v>TOTAL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'..'!$Q$8:$Q$24</c:f>
              <c:strCache>
                <c:ptCount val="17"/>
                <c:pt idx="0">
                  <c:v>DD_PROCEEDS</c:v>
                </c:pt>
                <c:pt idx="1">
                  <c:v>INTERNAL_TRF_CREDIT</c:v>
                </c:pt>
                <c:pt idx="2">
                  <c:v>IMPS TRANSFER CREDIT</c:v>
                </c:pt>
                <c:pt idx="3">
                  <c:v>NEFT CREDIT</c:v>
                </c:pt>
                <c:pt idx="4">
                  <c:v>RTGS CREDIT</c:v>
                </c:pt>
                <c:pt idx="5">
                  <c:v>CASH DEPOSIT</c:v>
                </c:pt>
                <c:pt idx="6">
                  <c:v>UPI CREDIT</c:v>
                </c:pt>
                <c:pt idx="7">
                  <c:v>TOTAL CREDITS</c:v>
                </c:pt>
                <c:pt idx="8">
                  <c:v>DEBITS</c:v>
                </c:pt>
                <c:pt idx="9">
                  <c:v>BANK CHARGES</c:v>
                </c:pt>
                <c:pt idx="10">
                  <c:v>INTERNAL_TRF_DEBIT</c:v>
                </c:pt>
                <c:pt idx="11">
                  <c:v>NEFT DEBIT</c:v>
                </c:pt>
                <c:pt idx="12">
                  <c:v>IMPS TRANSFER DEBIT</c:v>
                </c:pt>
                <c:pt idx="13">
                  <c:v>RTGS DEBIT</c:v>
                </c:pt>
                <c:pt idx="14">
                  <c:v>ATM WITHDRAWAL</c:v>
                </c:pt>
                <c:pt idx="15">
                  <c:v>UPI DEBIT</c:v>
                </c:pt>
                <c:pt idx="16">
                  <c:v>TOTAL DEBITS</c:v>
                </c:pt>
              </c:strCache>
            </c:strRef>
          </c:cat>
          <c:val>
            <c:numRef>
              <c:f>'..'!$R$8:$R$24</c:f>
              <c:numCache>
                <c:formatCode>"₹"\ #,##0.00</c:formatCode>
                <c:ptCount val="17"/>
                <c:pt idx="0">
                  <c:v>50000</c:v>
                </c:pt>
                <c:pt idx="1">
                  <c:v>730260</c:v>
                </c:pt>
                <c:pt idx="2">
                  <c:v>300462</c:v>
                </c:pt>
                <c:pt idx="3">
                  <c:v>38389</c:v>
                </c:pt>
                <c:pt idx="4">
                  <c:v>124198</c:v>
                </c:pt>
                <c:pt idx="5">
                  <c:v>28265</c:v>
                </c:pt>
                <c:pt idx="6">
                  <c:v>474287</c:v>
                </c:pt>
                <c:pt idx="7">
                  <c:v>1745861</c:v>
                </c:pt>
                <c:pt idx="9">
                  <c:v>110567</c:v>
                </c:pt>
                <c:pt idx="10">
                  <c:v>657694</c:v>
                </c:pt>
                <c:pt idx="11">
                  <c:v>386376</c:v>
                </c:pt>
                <c:pt idx="12">
                  <c:v>127442</c:v>
                </c:pt>
                <c:pt idx="13">
                  <c:v>209789</c:v>
                </c:pt>
                <c:pt idx="14">
                  <c:v>59171</c:v>
                </c:pt>
                <c:pt idx="15">
                  <c:v>194822</c:v>
                </c:pt>
                <c:pt idx="16">
                  <c:v>1745861</c:v>
                </c:pt>
              </c:numCache>
            </c:numRef>
          </c:val>
          <c:extLst>
            <c:ext xmlns:c16="http://schemas.microsoft.com/office/drawing/2014/chart" uri="{C3380CC4-5D6E-409C-BE32-E72D297353CC}">
              <c16:uniqueId val="{00000000-2CCF-48F4-B94C-06EB5AF49F95}"/>
            </c:ext>
          </c:extLst>
        </c:ser>
        <c:dLbls>
          <c:dLblPos val="outEnd"/>
          <c:showLegendKey val="0"/>
          <c:showVal val="1"/>
          <c:showCatName val="0"/>
          <c:showSerName val="0"/>
          <c:showPercent val="0"/>
          <c:showBubbleSize val="0"/>
        </c:dLbls>
        <c:gapWidth val="182"/>
        <c:axId val="106540736"/>
        <c:axId val="106539776"/>
      </c:barChart>
      <c:catAx>
        <c:axId val="106540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39776"/>
        <c:crosses val="autoZero"/>
        <c:auto val="1"/>
        <c:lblAlgn val="ctr"/>
        <c:lblOffset val="100"/>
        <c:noMultiLvlLbl val="0"/>
      </c:catAx>
      <c:valAx>
        <c:axId val="106539776"/>
        <c:scaling>
          <c:orientation val="minMax"/>
        </c:scaling>
        <c:delete val="1"/>
        <c:axPos val="b"/>
        <c:numFmt formatCode="&quot;₹&quot;\ #,##0.00" sourceLinked="1"/>
        <c:majorTickMark val="out"/>
        <c:minorTickMark val="none"/>
        <c:tickLblPos val="nextTo"/>
        <c:crossAx val="106540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title pos="t" align="ctr" overlay="0">
      <cx:tx>
        <cx:txData>
          <cx:v>GEOGRAPHICAL RISK SCORE MAPPING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GEOGRAPHICAL RISK SCORE MAPPING</a:t>
          </a:r>
        </a:p>
      </cx:txPr>
    </cx:title>
    <cx:plotArea>
      <cx:plotAreaRegion>
        <cx:series layoutId="regionMap" uniqueId="{9C02AE37-3FD6-4D42-AF7F-2CD295E068D6}" formatIdx="0">
          <cx:tx>
            <cx:txData>
              <cx:f>_xlchart.v5.2</cx:f>
              <cx:v>RISK SCORE</cx:v>
            </cx:txData>
          </cx:tx>
          <cx:dataId val="0"/>
          <cx:layoutPr>
            <cx:geography cultureLanguage="en-US" cultureRegion="IN" attribution="Powered by Bing">
              <cx:geoCache provider="{E9337A44-BEBE-4D9F-B70C-5C5E7DAFC167}">
                <cx:binary>1HpZk9y2luZfUei5KWMHeKPdEeKSS1XWoqqSLOuFUVJJJLiAJAgQJH99nyzJbkvX9vSdmJmYzlCE
KpMgAeIA53wL/v3T8o9P7edH+2LpWjP949Py88vKueEfP/00fao+d4/Tq05/sv3Uf3GvPvXdT/2X
L/rT55+e7GPQpvyJIMx++lQ9Wvd5efkf/w5PKz/3p/7To9O9eeM/2/Xu8+RbN/3NtT+99OLxqdMm
05Oz+pPDP798eH11PL24fp29ffnis3HarQ/r8Pnnl9+1e/nipx+f9k89v2hhcM4/wb0Yv0JYYISU
evmi7U357XepXjEkEUFc/tbZ9WMHNzw8drp9cf345H/7/c8G8TyEx6cn+3ma4D2e///+3u8GDZeu
X7741HvjztNVwsz9/PJonvTjyxd66tOvF9L+POIjtIRX/On7if6nH+Clf2jyh1j8OEP/q0v/FIqr
14fXd6/vDw93r/9uGv7FWMSvGCdIUR6j5w/+PiTiFUYqpoTFXz/8t66/RubqERbh41Q5C7P21+vj
z0Pz3c0/xObq8D8qNq+vs8Pd6xe3d6+z/B6G/tdT8S+Gh7+SnHOsYvQtAN+HJ34VC84wj7/Fh/7W
9dfwvDZPlX18cWsfnz5P1W/X/vub58f7fwjS69v/UUG6fH13/frh9eX/ye3DXkmMGGGM/NX2ETLG
nNKv4fshPpeP1jy6x+Z/Y/P84dYfonJ+v/+P09qfD+2PG+a7Fv9ibSHkFeVEEQ574vnzQ4mJX1FB
CSa/pbsfAvIt///1aP48k3277buB/18uJn9daH4vvRksrfy5Zv+h1vz91d+K1A+3/l0++zpXxyeo
6wIzRRiCKf8dD5wf9O3urynprXNQMZrq0Tz9lo9+uPfz4+R+fqkAJDCiFDxRCIEwFy9fhM/nK1K+
4pJiwEBYYiWhIpneuurnlxS/YkISEitGMY0Fg4FMvT9fIuoVXFAiVpIiJs53/faqt327lr35fV6+
fX9hfHfba+Omn18KiV++GL62Ow9WMkwpdM8lEpKpmCEYxPDp8Q6wGTTH/1YV62A5FWRf1rxr97IV
YUsR76N9XEj+OK0FeYNX1Cfj0KC0bDazpKhZBdlRNrld4DKc4onqtJlRSIraj2k1vPWbycw8b6mU
Dc8qMbZH6Yb5Y6W9O6JaU5HUrox0Gm+G1sms+HaM1k41qZIa3RUtpjvjxu2G0GFK2pG5Q208jEJ4
VSW18EuOmnCIzGA/l3ZeUycbXyRxp+OsjbG6Rs7rU6kIzldS6yySftx1hFY5c53OJ1ery5riOI2r
zaYjrqN9VdP4qe4E7hI+rmiHp4Lt+9Wje7lpfdMMYtxDZGTW0aWRCXNhu4iwJhmKp2lHNmlIStuy
10lF7GOrMAw0lG2979TIuqSc1yakFZtJgrlXb0Jbl5kYh/52Vmz4iLp2vGYNOrFNfHAxutp6XScN
aw/b2p7mWV5ufH1TRb5OOfO30jRXEUQuW5h0O2r1fhOlPQZVL27XR6Jt0zLqhqtBLcFlVVOIB8el
WJK+nQuUYabfkL6+tM2ikkF1LCsMd2OieuV3VbfGXeJii+bEeNI/RjRar1Zriw9xvfBjvanhdpuw
79ONROKhZfV4Yet1OiwiQldLVbVjihwts1W5BiUkxs1RdIs8zNMoD23p57cz5QInQ8mbLlm2eUpo
hE9IqujYkzH6NFFXpL6B9JjASpsSb4L8JbSCXBriQ9KVFU03ATOSF6zTT1oEmyNYlYe46qVJel6Z
Peq5+TBzIm5kr1DSYlR/tEP/q1Or/DWON7mXnWnuuobNt9MqxbtehzYZdIVORo/yVLe+zEYsqsxO
y6nol/I0o8Xs7EijQ4xCsy9KRt7IqEU6WXTXDwlrYEXzZuoSXPhrZarmql3YZJK2IUuKZYdP62b7
NeG4lu+cJBVJpzhUx37U6/2iy+XYhQnfEtx6lpd8mB8pV+GiaARL6TbV+7nZ3IfQFeFUmHg6xBLR
hwmpqEpU6MMNjWr7oRXFaNOm3qYxnZeIj9cxatolKUIX2YxhOSWyaaK8oUGNeRHUcIhcs+zNFkE3
hotwOwvRvWN9ZEMyRRCKsVlklU8lkSwxM+0vt7IbUzrN3YWsSZFHGqkbSBeYJY0m+rqueJyojbW3
wW3uNIsY3S54VktCJF/v463HF6xxk0vYiPtPKCblDXJr1SYE12Q323HK9SKRTSiW0WVXNKNPAw49
hk5NfUM2aq6KeWtuJxt87orF5K7FbYYVWw5SBjnuXRSGN2oIxY2SbDhVnarSeXBLkUxS0Z3i62ST
WLT6ROqC7GS/ihOupuUSQYreI0rcyaAhXFVd233gQxu2xBX9TFOyvh0K1scpH2jxgG1HPmKy9fsi
jHHarKO952ZYMs1moKct1nupMeytNXTNdVG24Y3yeHmzch4cbDjr0iGWMoOUmmPpDtGI7EH2c3Vq
eIEOccPnCyej8RaLuLvVXPJ3YyTCO6RQ/znQodySbenJodhUdC9XT27mifB3uBgjnuIh1Jcu1FOi
nawvOYphSRtKv5imUFmPw/CO9whn0bDYd7ryGhZF413SynbLKV7FrmYx3pO6qXZoqkI6b+WUjszW
cxJNpLxnsit2VaVclFAV1mPfGHoqO73t107wvYqdynFtt6zENT7W1sfvTWTlbpyIvxtjW9zC1+I4
uCDf64C7fVfaaueIGa+JmPz1LFrzcZVu3jFMug/E6/hDrLru1otZ78kS6WzZGgKrXbi8my0VqYok
OdpmHnM8dh1LedtUF83a+othZmMWvLJHtuHudhiXPq0b/YnYRaXCTBdDZSHHQ1Xriv7DQLdxSVcv
78pRp2W3rEdVyfJhrNv5s5lQyISly97ZYNpEejLiXKxbJxPUVkOVWBbCLlqpKFNn6XAaZOTSjaE6
sb4v01ZZ2JGImAOvtUo6zRNG39vVXnCvoyvcz4euVCaRurxaImsPkKpzvHYm7epuPMRDZ3NnsU3x
0poht9bpNcGI0/aioW5CCcSkS6raG5WSyi+7xtXtsfL1+V1waXK7dCGprP0AdA0ys+/lmKpAlyHZ
EA/3dtrWzDOy5WQMfGfibr6jkeVd7ss+Pix4WPNOKVEm6xInob6TWwTrpvPTLZqgng2eNociJsPH
Ua3dxTLA9BhY8w8d6iis2IFdVdNAs7UvhgxPZr3Egewd3baDmJdtbwJp3+OleGqgaLVd8VgtcjqE
rs1hVqKD66fEsTIdeV8cY8z6dGERvZt44y9Y3aN7ts6TSmxULzeVNKtLiOKeJrxCLBNmwbvOa1Il
BEVflsKKC0x6+w72x3iSavAHurkGyozvnzrXzQdFBnnhyLA92oo3CarMbdFgm7TtuuXl3BX3EIAO
5pSoLhkbqx4VWV3OprG6xuVSZ9CQZuW04P2Atv62pQadJq2792FGcz5X5YBSFM3zsAukng5EuAVB
ckLxly6iNC2iKN6FpmFjYqkViS5V0DlWRrC9MLo6GmaiO1k2pc6rhc0HsywepdFkRLuPYtPfAb7Q
5qoto6jKoq6tqgTSQFod0YQ3lZFxrMNNvCz2IsS2fVM4qj93kHHWpGIipO0yqmSiQr+lXVfnNcDd
VDUYP0xybncLMZuD75IeuqLSO1oTmUS9RjmNkU5HRfQBdZrkXobhbgrhJuq7xAw0gQ6no+2XPvPL
3CQKLU3iAFqk09iUqZ3C8hT0snwJA3maNLcfZDs/imFGTcJZ2d/EUSkOfvPusEmtU9PTcJLUtgBW
0Xy5MWKzvlhlKqeqS0ML5WlCnl7QUT2QLXSXEwlNTnykssKaKasmiZN2mMqMt9zsqsnry9qYcONw
Ee2LPkT3runcPnAsUkaMuBL1WjwpOtId7NFyb6qNQhh896B5L640VeUt6qplP22z20V1h1NRteK+
lKU9UQOlM63JVmecuXZIyByXF2sk590kXXm0ixw/4npechUNxW2nrc9R6GVqIUUl/VTza9/rJo3a
gublGJVZ0VKv06BMnFRaLzzfWjrmvJmjPiU6yLwqULWrnSxKQFchOnZxzy6lsnOO7cIO3SLwfeHi
KrcD4lc+IsWBr6zZN2vA75wt+2QgEz00Yg5H3Rb9rQztihMvNmKTEkX6PdfWHcbQDHeIUpctRJc3
TBuZKLmxd1DoWth/VgE70ILkLKjmQuNOHWThPKSWwXxRplFXYuLt27kx3V44g/IRSXLYGsaP8biy
nawLdDTzgDPWFDGUmtWYBNAAzTQyy2lC7g1H0w5wKjo1cqtz1dpfoqLPxsCq63mNfjVzqBJa9vwt
Na1IhLI20z2QlkHIKR0IWi4GXrncFqazycJ0yP3Uu1T4LuoTWBiiTTrXhjvUcPGA2MaztXQFvMEi
E1tMxcUfmOWf8DTCQDj+W54GJPKPPC1SaqsD0tVhCb5NIsqbLJpjebHESu8Ir/usNiF6O8ZkeVAY
x+9XNQ83pNrKS7WS8ddChzpnMwD8JOKk3Fd+HR4WGm87xKMxa2Sjs87G0a2ZLalg02rSAKA1HUpj
BlAiKoh+z0QcRQBqzJwWxJn9MEuWM9NcKqWjT6Xoy4xGS38T1e106Kx458cJHyM38LwYY/yeeC8v
HeYurce4zySMPTUN59esbZpdy6nlWTeq7WgrKT8AUi/3nMx1guvw2M/81jt/zwChJGtjmiyOyZrx
rVrfzN6cCt1sJz03EhC4aqsEYRuXwEqrSuzaxW6QtkvLn4gbdZlErHRQ3DsAhfkc4f6XjXQtyQat
GkixlZhPhZTrsRoB7SauJOJN30/zzdRudbRbIB1crVVDPnOP9NNQbHM2sEjmwVXkrt+aNU6iaky2
QlCU9+ssLpnz0YGTpsimeuvHlCivt3zt0fJ5npb3U7WNO+O53jHbtTu+jO1uLoE7iYHThNpNXxWB
qzkbO+tk4vm2Jb6fp5zhTd9sjYEKXRlyUQB/vdXIFktCl1nfwUaPj0u8hCPp2XzcECBsrNfpy1A5
gIJdCMtD1QUepR7wQkjVaLxMFY76Eznj7PkZcrfP8JuckThUYQDl9RCmHCaS7BBw+TZBoapu6BnJ
02dQr874Hj8jfVTHC+QHwP8hUu4UnzlBc2YH7Zkn+HYmLLFlpG6mOuDd0MfTQ3cmGPaZawhAZpCM
zhSEPrMRfyYm3ZmidM9spTgTl2ArKNYikFRVazzm1I9RXlbRlMTPlEc90x8srRkObpRLqqzAF4vl
cb6yoYaAN7Bw42ao05Jj+TgYRJJY1SYhZna3bLH1flXrtEESA761jdv9YJnI2mi4i4jWhyGCCaPR
0N91HrO014CUo3VaoqQHKHwhFzNezhWQNGYLJxJf+yGtFMCwREEc0qpE+Bcycp56ReltrIJ8N0IM
1gSdKWNzJo/NM49sattcVY0DpQBIJjN1nYZn5imeWWh8JqQDps1+PJNUf6arHovyNAKDHc5UVp9J
bXemtzDIM9EFymvP5Lc902BxJsTqTI15VKpfDRt/Xaa6+SjOBNqfqfR2JtXmTK/VM9PezqS7OtPv
+EzE12dO3p7peXcm6vOZsrszeV/ONN49M3p7JvfmTPO3M+GvIUl3hYOr89h2iX9WBpqzSODPcgE/
CwfE+Tj7+4zKyI8JFYTumGEhzhakECr+PqFOcUyBJIzRfnWKXZhGHx0pVM7XKM4JAZxOYspvEXMR
TnCsScq15/uZSPzrpKrKpLaX5dM6+3DRtWy9jBSebhWoee8BGPTvqBpOXpsp9yjeBgBP4c52Tvuk
i4YGYlrTOVnl2hyQA9KZFK7GMhNlJC8mVZo+dyuMisZkBmRVbObRbr4doeaIqky2cyJrnnNa/Zzf
tudcx57zXnVOgfE5Gf79hGEQlP+kAgGYJmeZS3L2/YTFdipXtqxq3yXyfntP34+P0fvxLlxPb3Qy
mZuo/eo9frUe/6TosXMIftAmwZKIJWYshlQpf+gxgMDSCaeL/SxU8bHtJ+1Sy+r1uln0RlJA0sOl
XUcnUlw21UfMN5cPrGi+bJgvNFlXXexMHVaIpQREnW8FhRpO+kGi/caL6JfJDeIBbA8odcL0AacN
k6rJXbPawzL244l2trkQZluOgGQgP4Gckgip7vyyqf0M8BPEhq7etQyPu3UK46Xq+fZBhLo4TqFo
j/PI1d6tbfS208GevDPNm6qby0vSerxdzgCI76tYbI8s6LrJ2rCErF60fcdKes5fHWl/eQ7jNxH9
26x+lYA/9cNqdVl9M89///ofD30H/54d3v/68ey9/9e3q99M+x9bnTv6vRn0863jszr+3Zd/kut/
U6l/EOS/2vt/cfG/q9azGJbGXyv1l59BcP3dmfoq0j/f8lWgBxmegiYcx2AQA2WVGNbhN4GevVKK
KoUE5oQy+geJHpNXEiksYyapkiLmsF2+SfTqFWEcYXgeJINYgur/r0j0RKAftoGMwRrFHI4TgOBP
qfhhG8S+joD74SanhctF0fcBij8IV2kFAzqZurVpgTy5FHTrgWhRd+xh2bap6uIBqkXkfmGBIWB8
qqrfi8EGniJk+mNbYNFDoWuUTMbKmV3JZ3WDKifUERTAoE+Wj/0nALf+cjIythceCW9TYB1+3pWs
mHTKtkrAholiZJJJD/WS1QyJDESz8skMnHeZmpWgmaI1iImupYCL1nlZzGWIGvkWrXXd5AZXy4lv
qLgEzdL6C1Uh8cu4BfJLIYl6mKoo3PSbA1Vl3qYItioqL2ashE90UwHNV62PLwhutuvJBAN6QYS0
S2Zm2HxBbFGhPNjCRhdircg9MsHzXdPEus3GdRtF0pQ4rpPAkTRAKKqlAMlg8lvOq82btO8YgP1p
DG24EXMnpxMRzE0pKZht06GHlAE6C17mxAOrQ6muu+HLGBaAUD7SU470ak/9WiN+6KuJslRQzgEK
hHq9DwA7aVI0RIPo5ZbWpUa7Os5CHIGZIsLQfGqifhuOK/Ztn61TAx2wUqj3SE/1TRMV8QEiwx6Q
qufDWhTrddGv8S0Js3GJjmu75NOE+reEAjNMtrpbij0YBc3FYBdUpmy2yzs0NPJNMyLxCS2K6twL
z7uk8wtMjSrV1oG8I9rc84n8Mnrtf1ElZ/MutGwCFQB1yKdMyvGy7ry5Z1U3uqRWICgkg8NROLLF
VWtadOWSVUDwVcYdmkFG8pTe1R3rDxz0tTdTx1yfzLgWnzCqhIUFSYC4NzEJ1yC4VZdxSdusBDTz
mZlqKpNi47ZMizleYAqKLT6yOarXbOSaFBkIDRjaYfFhlJ5CzRWINmnY4m5JRccGtguIbPywLtFW
JKvX4Il4wQDH+9nLX0dTVjZBVExQjLelydgAeT0Z1QAyHRqs/yLwtrAMHmGKVKOBxmk3NGEGlWn0
uwLMxXqHqCnedPNSJmQA62fXLPBiSahii5PVrINOSuLsaWxF8+Q1K9FRdRFKTcG9zURb90YkQFcV
QFvquvs41iqbpFcN2GVtRyKSTKDDvhu2+LqV4IcZb4N0CRLxcInIGMNyFId2laE+oAnV7wwJaM8M
CFZSs+1UxlN7uVYz2Y0LKcZUN0GGqzU2Dr/BVvfvbKBZPAPbx3wOPo2pG+oLFnfmvqxqUNundd7X
BZ62Y2dhpYxNza+QV9omThkUoANasQQVkR4+0qnbTmTGMwjkA6yTC1AWmvUdZ2qM0nFdZ1QmdF1E
s5s9aq1N7FzHOulAnf1YRGN1F7wRH5s2jEOGSjdWx7C2ZrvRTYvXFMOW8buYDwJlQZVLtCZx7Kg6
injz2w0t/bpdRVFUv3Mr+ITJSB33O7+wNdSgCBIvwQBZIc0nxVSpKCkb2e9UNI6P/TJcmknVuUZN
tqz9mCDYSenAPUvhtAu8bfJvfIhX5Ac/5k23DLcTILY9HoZm9/+2bv+xbP/H/nN/9rCn/wnFnQso
x39d23882PMHE//5zm8ePJxuETyWPOYEdh+jYKh/K/ECroAuLnBMFYNGIKx8c+Fx/AroAXC63+35
bwUear8g53Mw8DhxphH/Sn3HP5b3cxcgpQJeUIIrLn5w4MXURjP2tdtZX4bpvvJKPWwSrO2M97G4
YbJSUwYaBSgEaOl3DLk6b13Jsz9M25+gbcDwPyJ8GIYEGCQppwA01PNI/3AWAPFZ6GiNSd7jaXrX
qNVnhYiL41x25ME3Oj4tQiSbMAkYJAvUPn9QbRyBw7NwkH57vYtw0+/7pgLHrBpQYiq9jkkrNGhL
ZQFsyq3FcSMTydY49tdVrasuqUfe5GyMyJtqslGiR2LAaelsGo0R6MpL2YLBaJuQUS7X3JSxSSvk
w3sMIhrZOcFNXqs1vhRgGMPOJ3OT1tB+TYJf8NEWYnnsIzDnfc2uOw28WImat8k2OfqIOGqvwDQp
IGuNrd+SBY2Xi3CpFuvyERTM7Qk3lj/EsAjgMAAFL64J061um75O6qrRfVKG/qOTajqCJWVvKubw
BeoxyUQFXrqImbstBS0yZsiao5petP1wWHRUQ4UV5duVxUDrarZOKauxeI99Eae9QORtBSBg54eG
HmtDi2SbKTmNVRntoAnaL7IQWR8qe5gYik9lRMMRTlHgzK7tzqwlVEI2+svVRaCyQHXJB8idOZyC
IE3qwQLcQWEAUc6xFXxm4R74iIYs1j3NZDlW960J/L3cVJFbsElzahE6DBPd4NXGWxC4ViipUbgq
u6Z+8GGJfglhnHc1t8UBTpihxPZE52MPigrd7Pw0drXKRdeYN6wDiJEUIvJXATysC11SlmE4TTIt
4YpV4wHcnUs1gmYHeVzsZiRvJK0rkEIApaUbAtOvMwQkTMtz2Zh431Awd6ZJDBmr1vYgqigzxdak
U93lk5huW69F0lbFCB7dZLLQWX2gM6uywdnxemga917XpdubycF5hrJ06Wqi6KPcRtDdZ7Nedzye
szjAetKwrHbMT00+QEE7/yWeSuvifViGEhTEiJgkwvN6VbIAnn/V4zdoofjWAwq4QUO0peMwL1nY
oPZ3sbnRbWuTqvPbfiide9O2XOzblm1vmCvqfNzgMEFHRZ/OYtO3zarNDZwlKnNKNIdqXwuQJwn4
m9VYZhYkq3SGIzaHPgzDuxbMHYimHBMD7mcO7t0XGqoyxyHuHgomQyJXKzN4Rg/K3ygO8xJvpwWs
o2PPndobU5KcmjXuQcGSZdpFcZzbEql0WcCvsyXVB+silTflipa9BBN5Shpl+Q7km1lCihCw16ZG
nJ1lSRPTrd2h9i29WCtZgMaziBs9gWE3LyFFZrpehm3bx3PPr1TP1n0NCnPGZoGvSlXdxJBkcqLY
DfJd2lZhSUtk/OWMqf609rb6AtgSAErrTIrjrTitOKCbTdLxfQlZ/0B9Ky4seGtXJjB33MzMd5GU
4maCYaej58VdaRh9JIPSF6J2/OCC958sa8c7yMzq2MrefiAjHL3B4DykcSm6Kh209+bsQonmqBhP
F1j8Y1JI79c938YuZFVZd2syDWdEWAEA5FOshmsDx6RM5m1ZX/kwlFkFHuWuLuFcQdUrOCpSFGWV
YmOlA1cOUWBxfqYuwTSIbNbFO8qi4ga0tn5L4WhgT5LhP6k5kyVbcS5Lv0o9QPEbEkiCKXD6431/
J7Lb+AVJIHohePpcnvWXWURYZIbloAZlYRYT93OPA0Lae61v7arGc4ZANbGPhiTzQ0DRHMLZHIfX
se+23BBZ3vFpaM44/NyNjKp1jz1tPYzrbM/L2lQfHQGslSflgPe6cjByYQyY/dYttswpSX10rTrD
ziKOZbyLuvRzNdyUp87afrdA1Dgn9cjeY5XCiNNomDI3RQv6TcEPNhZ+Q5OZdr9Va9ZuJ7dh+i3G
ZMwAcEzvDUnnY8fbO1sFb71fxqMNQpKlhLMssarZsq4m4JFWnsI/D7f4oxaGpxl0sPY9bob6lOoV
XxAu4iQXlXyJ+vZUUbnUBapMP+ZTL+t7Ui2OHADOxP4E086l166RxHzygI3zI0Ej8lR2beT3Uxd0
30e8Ct+lpPa1ravgpi+5rTLZ4oCGUYZva9Jteel0PAQ4pGT8Wjr3bpo0uKwJ8/ISxuuQo4HeeM4m
BWdXRUsE7wjrv+yG6NH6pEng19gx92rlv8lK2SOOwjE5LULX+mEax/Y0CaKe5qFHSUBmz4uI9JTd
uibtf5fNCGehUoK/2d5HP9clWU9T17HDquA28NUln2kDXS2TUDKPkCbZVerYV1nQL/0TrRi/sR53
1ZhaHBzp4yweg54/AhTrP9Dw9o8xduuntel7gHcBun3AP2zfmSrhWRon/iaCmHaMmSp3YkTtssRS
QMGFcj1WYQ05n0ihz848BqkDagdTO4tjU4Lag+Gf6zTsw7c2HdTHwvRMs6FT25hBNJiinWpn9o2H
8F7u9NZrSKHKbjob6yTc1SQYxmwDUvZAbNRiuw3Kh2phy3s9dOQlCpboqZ1Ic07JyPY0ghcl66B8
sTwFZUVG02Xc4Z9ArbXoIrKDK2qvlkPf0ulCRJzkqNKCB7bS9kD6ecztsrWfQnm6T1wQrDktpXsZ
PLG6MBruEMQI429X09Bpt20rBdtQuYaBF2n9UZNlLpayPMmx9T8qESxFO6zVW0mb8UZEZZMHVUVy
28RR7nCD883h/Gx0nwepT05V47e7eap5MfTp2OVR2ASoxZKD9xoGl21MM465ke3kL520ASjDepnp
UYx+W85jq6szyhnIBoCqqmeUDfw5HucK/keH8/2QakHuTV9v2bJyLIWt5WOuwRc84lN7pld1GGa/
rHnDLBrSUFyWclx3VbuWTWHHYXzvJN+AfLL1BGpr2kuDjpxVUbq3PYP3QUQN03wr79y2sv0UY43G
1ZBcOTo6IAyDylScdfFnFZ78YN95OH+XTGQ6Mmcq3ge3RDQHrjhnsQ/GH6gv2z28Q6BV1q/uLajW
/r4elN5FRtbQTgHL3rYBDssD+jGui9GkhyQwuihNWqNVZfFRlyU/sBCdNLHc9bct1NMcYAgU/rnp
dl6GZL0ffUjbc9tu7AbIlbuvWBUMmYtqfVEmNc9ulgBH6jA8MDfWJz0yfQ8VPhp3umvXTwcnUeRl
u+i3ZEplYQMQPkWqRxHlGppCB5Ataptd2yTU7zxIIi0z5gYctY6J6pSMXuVawWLLJVSTI/NLfNra
odvzfrBXK+bwVi+ip6hvzatvq4ieXemCAgaakMdUyr4+arhX1wQuY5cR6By45CXnjgRHFznyYx7L
6D5e6Ii6elzDJ+w2FcPCneeuqLySxQAru3HSnU2ZXgeT7CNh6h2Knu5QSlteF8bGjM518H1bYN1A
n5+Cc6L1d9hO6V0fiSrI1o3Wn7MV5Z3BrojTf2rKDJQBuod5lWth4tDeiBpC3Ri48LULVXqPA66/
tOESX9I0mPbAqud97EGTaN/K36yGDGVIJO48VB4U0AK0Q7sIgl20C14DvmEPWb2UPk/h4R1M14w7
UbP+cVt4LDM/0eh2kGGaq3Tz35mu5cOKXfxAyyCEtcJQlhFb53M9fg5x1+S8DPtCMNLh5Cwlis6N
FIwst3JAUaCW6BLhCe30asTOcahsHfjIHcdBA4ik17tGSQGfuK5eyTzc9oB69qNpx0PdUjg+I5ob
CKyluXAzCGwksASOLXqMIi0regpjtj7EntV5XNtL3dYvnDafgUzuJpe0mSGVyXtvwr2q7HIKFDi7
QY95K4B3cjJtd3XfNz/dOsx3LaqvDJ51ea02Ux15Ui5nQX6YBbDNNMV7MH95WPr1GAVxhV5qW4q1
Wps9wYFUZq5cK52rsjxyNUPIo0vWViev2LkCMTnY8mI2xW+AtJCL/ZJ/YG0tJt861hU1cQFKxuZX
svQlyUa3PHd4mfaxLducJ2uXhz24gypx5qFcUdHKoYwvyTTHDzGokLMLO7ebCBRRESTqIPG2X+YV
fmoWtQNBCWqBF881y8WKpRH4oS5a5o+y5vxgBnVOzHQIqwVYKIhO4bCm13yxrC5QdaizbIjOB6r9
ZaAsLFaOsynb2nY+faG6ex3oKCtjNgx5Y4a42DZ/jFV/7EPUEFvskhyO6JiVHGCd3Brsf87hUcuu
DXIw1MGuhXB9qco+fQ9ZFx9GuZK3AbGDPO3L+tz5bS5IQMqbOmDxji2pO25O028wJKI3LrbuERWw
Pk1SuVdjZXuKbBc8EjezR7P1BnslA2Ie26G6DpOuAKr22y5E0faTEIIWmnQg66Gq/oLmzkA8TFff
68vYSLAqofwRepx90ZpvgYHxrAKAjXNwoaAVsm4BWxystYDrNac3C1/Sp0TqqbBlr3Ngo7Zwwka7
MSKQc0V3BRBHcqLagocyq2CkFCJsHoEuGdQJdvhOuI0LkGwyj9Hin8aIHr3ZgnMYqQbq/zLdTuk0
nkVqHllb5QxgW0bj4baF4hz6m9mEuy1K9nTiH6Za7uwSkiOE+qck1Xtw7o9rMxwB5H0dSyASJejJ
HKXh21Cm702TFtSp7wOEjbweTF8AIKwetZ+bYzpBaMYxY6+xWSjW8dCeYIdcElY159LH24UPVbAT
LKmPjUkO8WpaoKZVfZShVadlqstD5OYnSL0qS1ZQMbRGg7e5oDdYHC0/hQzN1VY15mdEdXs1s9Bb
rhbLCz1jjwR+eKxaHUETr8NDmQKmbY2QF18DtAzSEoQ3Qaef2V6LqyqpzBIvim1M3GmoTX1Q4kTm
6kIa0FFR0+86othL14npGsK2elE67rDnuindMQpv/mCapoHfIddkzhMNG2SDZ/MaLGkNgwYtysZh
OjYbFOSqDd1TJ5p7w8JMrwy/7/iuovo8Nf2n9Wy4acwaINeQhHaHDf4cdknRD6TZQ2LqTjoxwMaR
lCioGdabjRJXIPESghDB9ZTtbKZcWB+/A77rT04nyb2fgbHI0JECXlM2lnW3c70P9xwW+BzJEHte
+x4hYvDopB7R4fh0fWhCJmiWBHzYTyyhB4SO22xZQtx6IE25cEu6W4KgLDPEXK6NjYGfdRyU4CqT
K0CTm1KFSCDALYjiKhs3cU7TJw+1V1XR/arqEzz7H0s5f67lwCOI/y0Kcdr7OmO87I8jGdo9js0g
X1gN74sGAH6CZrmdDdiZTATqiJPraAg7grsvltgVSwhJH334MUlavFAC2OgkP0Gv3AaWpYdRbEcW
kAtony1DrbXvnfuY6VIOuY8ic+pxHDwNJFxvI1l9zBHdACIEr5FK2V2D9Mf3gEXdET/PrEHZItBA
nMAngsWoquDJp9FNG/UFjLowF23Hrz0Mskwz+o4NvMx42LPXKGqAhFd8LZKVvDYwPwsNQi7fgGaj
hs6HzuRrO33O4Ugzh6M5S8VQZgZkdQbs+7cBgM0rdWqMz6ulee65QnnJllz1rsx6HOAArDsgItGh
tut70CUx3p7A7NQikaWo43p6QpM9wlZXN1oC9E7JdL8MNUq9SFX3cNFedJuuufCRK0gdol4kUIwE
oXMWjWrve8CgsaI1pDwS33rPxyKpgeObQcuCWb6jY7jjQ9sOOSMOUYQrDMxLt4DlqVr7NGtwKM6e
ZTqmRwUMnW+pH4pxBoUyt6R5LvvWv8MqOSNkYbIaDUfWdP6ImBOA8E5Ru6vhFpzUNM77wHAgcKSi
RzMSd99vrvxWAh6GaRZ9R8v/DF41X+5pl82k/yWgcz0vSHWfCErfUwVlaGe9uyLSg4aac+B6XiTH
mNYavcl8VzaQW+a57V4jorej0etcZipIoh08CJ3ZyQ1F363dlQooZmgb5N6JjT9t1aLgGm/+pt1i
Dy2T8v7EuZ6LIfCqsKm/BsjHgKDSHg8qLA8dlWonqADc1neRenHMx7dYZ+Bn1+vK5XjVMt6yVodQ
vU6bpskOnx3fxzEOTjDM1a6NwrXAd4qf3SbHo0uXp1Tqp4a21UG0ujsMaWdeAwvlu2fD/QxANtMq
RCih57IIZDDvSpzzqJNdAPE1jlGFd488dC7bUCesm4jLLAx6e9o60+X9snyw1nlIB0N14qqMb+qQ
mqIEigWJuDZdn0G+QbW8+Ci5irJjbQZdqBMF0/g9GUGEqixYLrwUvwSkrmw0K723XPsHPZY9KcyX
Hp6GYoGSCsSe0vLNbMxcx6S1Zxtx3+1GpaXKAjlak8nV68NiKvNt0Mt0mEzE9i0qTRRUZi6aGCey
2sIBEQHR0QD7wlqTm5QJh+gRXy+W6eBVgkIHgIfWYzcGhDynyFyv8B2NQU6ubfTVjyjJhOzI0S0k
vHhRWqxO22xV5lcubgUw7ossx/6Ij0S7kKrpil6evqq0Zicy8f73WHUoHWU8XpcBDZMNovCBWlbe
BbyNDn0FHq4fLQogwoH1l2rGyeu6hl1DNxUDij8k6wAEa6gU13Rg9GluaHmuV0qfsfHbu5lH1cGV
/WSzcOh75EuaqN/7sKEMWb8OAcOq73D0iS1f495BZutnKGHtSqvvCcd+kSm2mBdKkps5ZQhJrIu9
130LDsjHnzINox9hRNqqoEkkf8laNc8oQz50CnYfdP4DncdnmhpXuC/Ba96W47St3d6gdr54H2K5
MghfCbfuCIPYfu+YEseki3XelTLcuXbCKoI8WJSr2e7D2fkcPsJUA+hKIJsZOuHViiHQcZjuTSv2
yPJ1t4mJ5hyhE3GYqunFrVWDmz+8KdL3+aAaezCU8dttKtXjGoz9t7j8ynWFUiyHCIZjn89xVGUd
Q2NTyueqStNTkn6VOzNikcl88UprbHhen1cqfiuU/1mkm6kwkKCwE3jW5W5O0mdSI2STj5vxxTwR
e+WbvJ/Fds9Lnj5UIkFSzdXdvp3oT1slWIxMRTe+QW086C26jHoNvjteljvZIowzkeTIu8plqJLi
fIU1jc0j6gJYRLU+eUfJEacuWmN6hstuX3RN2C0lWH5WBOV59gnAWIROdyjeHybFg8zDmNqLfroS
FOpjMrlDtEGV3Dm6jScz2gAEt08hYsTPVcfxdaaBvTLAF68CDgefakj4Ay6+7vKJRHfB1odXIkLg
m5LpM0lKNMXgP6AMcQM60T8SOuDlHECpi2UhZyrTp9VP8aWy9inES5QhEbMfnEh3fqqf21rfrtMW
5hXv4swjXkqyzRAB8HjewiO3w7SnqHCwF0IajXdT6rAnL8K0l7SNpgoqwABIdF1K6NUcGzJJh+5l
TQP+q2UCqmVbpTkKiw2Pl42nFssQScqurdBSm27fYVu8ATMo74dt284raJ0b5KzqL2f9hZX8gY86
3c9x+p1rcqkRW0QiShxiBmhiWKOHFHXRBVmvfOhVoZrhdZ31O3MthNaxA/jdIrthHuToqgJgcfo0
sKjJadDWj1HYDpceGHzhSl69Mqr50QwLSho/tsU0JEW5AWLsqy7eIUUTHJopzcr5wcNruimXSp81
3rXvYFCUzGvRoeyeBmgvM8MbUFp2JTOFL4a0bLhLuulcujgpPBlOhGM/zWK2qUOywhKcFaqFTIsV
x0lTS5uHLA4hOXJ7iPomxWNMGvoa9lX8VQB17JQgJPWDQGvA+4NE6xX/qD7bZH2ZEkhUdUD3Lfa3
m3SttcgDhCZ/bgaFGc7D5UEtmzshmGCqLB2m8CvhEDyj74+uG5byq7e1yz009qowczXeYV8Ye1x1
XH/jPnU/KzGhr4NokDqYQsawDSwVUwbqbTy/smlUdy7wXzkqJP1aeExLdSs3wEHZNimUmTXgkuea
8PFU+XbDdoVY7scSCvYyVwQcbi2gU9mStRZKZowgFKy3+q5kSWARR/bpAFq0QXZRJCruEFoR6mWu
l+EEOwplHPK9ao+OOj6KGahyxtuO4ndp4/IUPMu7FvZn1URBDnLiJ9rywGW9anUR9vRnjYIPhtsG
wSpD7jQ5jXOYXBwFsAn/D/8Vc2fHm5W3FUrKkL1bbfAu4cfheBMArvkR1VSJfKSy3XezY780CvL9
5mJ+SmSJ+EwNaXUekBViDp7wwJdp36maPQDVwY6GMB4WSi/w9OaKR8cgkAP8J8BGOoHtA6XLIqkR
IaxXAvewk6e5IBpRJD88ch/DhgQAZ3MdA3/XUtc3U8D9E5S1at+3Tb5tLg2RJuybCYQW5wqvn3Zl
IbivCkEk+9G2/eR2cR325zGomxc6paSgUGWPwtfRXQ3CbcyFRC4yW2iUR6BkZheTPIxKpAQHr/Zw
FA/9ggVcbsl3W4XlPumlvsfC73dbkM6nlrb0LnTV9xQUis0UatpsXtxH3E1zPsYloJN4u58rVxe0
a8D8hNucSaBTOZ+aDXzbe6cKM4Z9FtH2Fo5gi8/35KXs+gKB9OEAqmh7ta4KC1+2ww5o+lJ4T0Qm
6+EcWYauQ2zDEV1gtR+jQD7OSFbhpeLfvATXtdMWGeIwdcONRsx25yGBPSKUY+pMWxY/w2za9lWl
5cNiF7WffOA/5EQ+6w2ig0llfGeHoXm1CmdHa0CZg4VUD/OSRgfHeN3kQ9pXKoOLwrdcbzK9KMiS
6DqM1s/VHE6PgsLw2dFGlS5vaKguLF1REpRJTIoywpnMgEPLLfJPfjXkqNjsDrFP0aC1X66aOq1x
C+s0cmL3dVILNB47Acop7wAEZB3pw1c/d8gAzeMKNcXVX8YsKbRa3K5l3TM6M1QpUzwckraLbvSi
3b5Za1Wshn6D/yYvKET0FRktRDd7NDSraviFddhqndb1boX3d1MjMP0mgm3XlOGyx3iE9ThOkzia
rhsu3UbU3sxj+Fgt1B1gMkDmnLqlg3azdgg620U+Vc7zW8iVuBQNU1D0Nr7Amib3uKsx6oN47W4Q
Smc53DUQku0mKDCKLtmugJvF73W1GP4A9wU9IFw3f16GVOVJvGH1QEt9Lrd4vovm7j4ot8JCzbvp
/cRPcS10CuSMtZfSlhDj+hDRlAK2yrzXHTEY79CCheTEZguHpSLaaP5VAx3YT0itHaOyxve1Y0cP
BIXCJQ79sW5WjJlBbp/sUhcsIiuZVa94vt+QYtIHDxEBRxd89axENgI+iSy4Ht/DWFeHKlZGZQup
2JDFkOkg7sC/C4s4joI526KZ7xbDYSkOxF3WzSMsjMDLx7RG6z3mF0Aj6IXOpgqNwYAMirBsHLOO
Mxw28MxR//drpR6nPukhF+sxAlqGHXpqw3t4DXu1YP02bH0hNTO/tqBRz2M6iF9w4NIrm8lZzTpC
ym9AkipL6DJY7IWkzgcftO+I1q53LemHjFmLoRWaBEVoou7bkuppzbx0hmLKAIcUjJrhJzRQdB60
j+5KGkY7gEG6xYNr7mD8+1Nb2RSRAx+HF2Sx8WrrCQYTJgEA2g4+5OCHb2mFeiPnrQsvUJ9x2jjN
9E8JsRJtQrzwQ7QQfQSzk+IBzf0bhKEPVW0/Fp/WOMb58BLRqj6pniFYheNUvRP0n2/TGsLWmcNw
PS4D6nT0GiO6qbAGHYCepShT5XbGePuAVPCWS5vwu6lpxI4iYH/crMHIECh9E6ZvlG28t90CJmPJ
tFzQiU5BvtZR/p8NjoEssd/E8ADHi2TgFQlUjHL0xySgKayMIDkEABsf2jh0V8xoiM4T9qNHQB5B
vkHpB+jp/X3Nyhjhkql8B/4cvfRmMmAdQK3A7QHQHASxO4zzlz4emIHcarpAdwqHJoHhBQR4GUzR
KgaYSJQ4CZRdIbQ7hZkWZCkLBEfoNZxrm0+WAvKxG6dd0SZCF7zndpeI8bcmaiqmVvZzNmrgDMC2
kbiOyLOAtp+rkKQHjt10B3+3uQY1vWfObvuRg0albBO369C36Pe9/+EQ9XTZmCzJQwzze0CLBDI0
RLjyESZt+kSD2N/DwOY/aFLZS7CCno5t6M56EOuWl2U9I2NVJUhOw2Vco+l9hA5tkFYftptIecTz
ZjUccJSCd1HrfDfT5hGzbszVo+Y6asyAKeIleUVCrULIrVdfGUKvX3rwOveL88xn4RzrV99v8AiC
ZAPcpFyXI2Z/g2y7RQ5QImvXrOI0VuaAVFp1Zo2CHCmT5KyREeykaYo5QljUtqs9Qctw+aa6Bm+E
X86kAziz6QH65oBMRi6TNXyXdgD1EUXRW8Cjx2SQL6nvlvtqKG2BxKmBIISwLwJwVdF4/VDBJ1Sg
oY5xIvD+pOl6WXUH5bX29ta0bsjtYE4RytkHKxR0AzRR1xTxU8RHAHnddCJtj9D9fiZj9xyH66Us
YRglATvbvoFpEyblfNTSh+8YNCD2Y92kBxbHzQuZEb/MJnjSJ6vtmbR8vkATABMSM0ySILRHQAs3
KhklCN+GIo09wKgOYT6MX1t60Oc9X+p92Zf6SAMFrKOdge2EPQLlZoIA4OeVhl8DVwIkusP6Adu0
q78seb/DydHu4UmGl5m6z24g0HrGkh2RGIW0V8OKvMW+xXLwX+sZPEEMd7r0z24qPWacyOWYzsn2
CMSy3m1KQpJKiX3sUVw8LtNKEcRruo+1drrKMIfAXXwTjnmFPMZv7iP56kbjs2pDUwpFWvYGb/7W
38FeSt+sqldEMluoBlUbFMZSs2MIn530wtpTUwn6QBRXt5EdIZRvFXIQ6RJN99AGqp/1Aj85U53F
5BQIkcAdCL+sfIzfiVk89rNthGro2WXe1nTIV+NrcFsKfgKL05+9TOMzCpXyJ0RC1BD6S4qKev2g
0IQ3aARmdk6m9y8p6C2UoLKytA2nDyQ+6SvUDfUBPm27g7aBZHYqg902pPqzCmLyCMoZzoFs62ep
ZbWDLYD23gJZjtJOPCFWEiKa2zMkRHn16ErY53kXz/V5qrT53ZLIPVkcrzBmVnnXpwgNgp2om2Mz
6XgXaCnPcxNFmK+BswbNsw3vMXpg+YDMwm9gWdW7rxE/Bks+Hu/gGMRPzYwGHFlD82Ta4Iceh2TP
B5yfcy3PVelH2DlsuCt7T74zhGF36JxBYNh2CnEmqgBg0NAAsdnoaTQ6yCDPuMdtg12c0QUge21F
t98GCBmdTheMOqHkN9WJvIDQ6WzWBfOAvlbO1T1HcbCHGSfPTYv3cBkwvSPzaPXROkMtgBtFH5d2
lI86TdtdCRDg2Ur1hNMVNQ9DL43jNzoOjRDw0ipzGU3tX/hSbcd16mA8BRgymlGUtQVqZPOW6m6F
GB3I6t3FAppbWusFsgP07Q1cDbYoFZi9CKMYUwIQ0LKd4gg9wr0bpybKU7Sceap7HFfw+p6ghk1H
xsQX3felvXfhPP4GXLPmSVuyp60n28mtc53juWGcEVXpGXkBDk0DTgxe1T6b4maBfDIK6AorR+YQ
WJ7CsoSD3fhbp6aHZiMTyDjMQplTmexBk6HmLFVwsLBunkbnO3TMIzuGcU/RVSVkYWgq1+Q3krIM
J8VmXwyyYqgFx2ivat6eWrfI20HPwx2yPOZcEfz95QZQMDMiTnDLySc2nODGyXVE8qgOAMezusYe
9L/Bimmtab3uK7cwgnkm7SfCQnLnmaw/6mktYaEAGX7hNfwPBvrq3lmpv5l0dLcsgukCnRYwLGYT
1NiRtH34f4LL/38EwoNQJ0DD/2sS/u1znP5Xhm72e/3HeXT//tz/4eDT8F8hpsmFmE4r/szBJ+xf
CRKtPGEptnr8Hymzf3PwVPyLIn0ZQshmKRUiwo/+TcJT8i9IK4QCkhdJwgRStv83yvenKCKG+v4N
gv41w+CPeU8MtUOilSNXizC54ByQ/h9nHIg4KPs64clhqGaz71E3gz7gqoBckmSTXU9/uD1/83Xk
r7w7vi8mhCKdhDuS4kL+/H2aeokJJak4EDOWh5Ia/QkbsH9wBCN1wBgtRSM3qDkzfgvUGai6FL4D
m1+3QcKzcTR6MU4ilv8Pf9dfZ/J9/V00CZM4ZJgByMRXdPkPHD7mySmkXJvkgCE43ybMqigI0vMZ
lB4UqzEcSkybauto2EtUJkW13rBhDv9h4gSe6V+fBWYPYqBuSDmJKPvL32ASeC5ez8mhU74/SIOR
Fgkc/uf//lL/5onHuFSGYYapSDHp8M9XKnCTdbXp5BC1oJTM8oaIhjouCtNQ+mVc/uHG/s01MUw7
jPDEGY2xkP78bQOFb+p1kh5Si+7BQxXMEMWn//AtX3mNv6xiJD+Ro8B8Hqxh+pdVhWQT6RcmEaJH
5QO/YYVxV8+PDnOy/8c3D2ls/p8ZVJZgtOSfL4cFG+7o1/KVKkTnGejfi9r63ET2PtLmH8LYf/Ok
wNxGmK4cIdzKwr98mZ/jthVjLA5tFIfY7sGWVg4uWbNxnGpQgv/7a6Nfz+KvdxEGThTF2BGQ1/nL
s1IE4sMgSnHogxhdiGvT6yJk+FjD6UW+tTJFZ3u+r6YF7EOr2z0JG/mDY7JShgho/x/Mncey3Ei2
ZX+lfwBl0GIaChFxJa++nMAooQEHHA4H8PVvRebrKmZkkrSKQVsPcpAkDQHh4vg5e6/zUCBHJ7Cq
x41T+olFCr8TWC/DauMR+94PpMvEhpNQ1B1U0eQEiXU4EEsh31y1uiNUGVB7Ka/wx5VZ+B/6uu7/
3KNwWv3zcmf9wzzHQuTbEUFz+PfxqJvc1t6cB3HaoPgqPCM8zKNHYX70no252YkikYemT78HTia2
rl3aTzplY/71q/6n8RqxckNyC4jST6zRH1ebvpjdhk07wnug3MPk5rcNJsKVhQ1z/d/+Emhu9g/K
bvic/vZNwaJJ0hlRGAdJXq8njE4kiuuPKIbt7a9/iZH59wEb4Zi2MOSR3gn+/PsfFtGuthxIcJLK
RzTaW+IMLAus+Pe26U8PvsFAsLvhKS0nFHxqmMvNEJrdOvHJOazKduJYI0UVz0EQcTZXnv/IcdX7
5I1duNe4BCryuQqUoRzc62EY2ytMT3mMGIsUgMDONe0qyjfYCyxgmCgVD2Y0h3sBTmsX9c1MdkJ2
m77v8Fl4fWTxD83KWnkgiZJYDzYFkRrKjMoK767xrKlYy0z6sMYmG+1VmN8lZl18mruixvga6a1Z
RQS60Ul2O3bBoewGgHrO4t5pjoP7RboSgg9pGC8CdhaadnJj4ZaNSvTWVSLqQ0ZZYy1rCxUq6c4n
yFnizVaN+BTi+liliLHtFYJbwB0t7JegGWeYcE21z3GjPRqm6O5CE9DpagqE5lQ9LWRMtdO9iWlM
bvoxS16yiPLNCN3ni68lB8vEdN5Lo3htKpscEzZn/6oY+jsn6p3boM42nYlRxzXqfYPRQ7ACpPaD
ZYWA35zMD9HYO/JuGWfOwEPnx7Lry5jHEeiUMHMnFcUtubQcnMY2n0wcKdV8HSlcZ3jGVa0oEyag
bpTR5XHV6fEbIRPv5KQFg+1BRb5S1m03JAmvzLHVoWtd+QqnbjyZVotuU3tC+tQMzeiFsA0LktdE
w3NY1e5BKXNc6w5na+977nU3+oh9OzMBwpiGnES6ha3/ZDqvSVlVbqs25RjmezuN+l0T8r1tOfL6
RkN6nxIf31vKt2URGq186wrPe8+EPV8BrXDfUfaRjQ/NMrujnG7imBhLfidEmRNS05Dg1Hq8CEi+
ah29aInM7MVxKmBZgHu+dF7BMwSJx4iPxkI+grEo5abOtNiCxeUgJvs10LTg+5I6QDRMeCbpxhyc
pIgh4hXoEEq0H3ZZd8fFH/wWvAxy8QTZ7CpLJj+2QQmSi3bs+rOPL4hiYJsYm8hFktRjTwDAVao9
PNrpxl+MNMcGl+Kyaw2QvCZStQ3ZhdtSTWigHYCYq6mxuN9Mk5tdgSvieFTbfgZrychxF2uKPzgZ
jlnk9VcpOY9Hp9HDuszn3SSC7AkH37TNc4EIl3vba6NNd1E3RPvQM2u+71RvUip2akVtglvNKoWi
qE2tl9EJgytn7r61FhnUXAHb7bOu+xglkW8RoDod8h48y77BSbS0R2r+aK51bIS+u+mqkreP5Osm
VA2on2nODlnThzyrh+dZ5vUnEy/QbYEKch86PcBDBzTJqiy0/jAWmPIqPvFjEjjmvsiNaqvnMYth
bDkuoWj/ZfTq4YMdSdC32qjjXqpw29mpteMwTA3ejnbTSICIws29QrpbbKdAaZJ6BR4dzoteHl7J
NuyGdb1oDLMyDdfkJZ7TeXSvUPMh+UDyctVTSviUh77zjOV92JK1d8g7JL0iKj9Z/kyv3Wco5Tj9
oecm45Ue8/Kk+BMEx6g6sqtUjG9h2Mtj2Jo48T0chJis1L6HbXMzVB7HYOHqZdM2eAJSvy/IqRpo
nFwF2WyqCbwdD7yD02XbsQiWR7sL5I1Y8IfjoKlR/VD1Z5vPIR+V070cW31AjJe8iRRruSqX6Nnv
3AWRwWxsmjlYbtKoeFN+5MetBAoQNYlcp/59UtUPgISR/WW1f9BALKn94SBYxjGuyJTsWsfX34BM
DPaqFCWlhFAZ1tsUdc4Nhd8bnWRIzUSRridt4hZxZ+u6Ghx0SX6YVbse7xJswVbvWveUobcokOP6
hLnZ9+NDIkWT73oXBXc1LDYVNOCUKIxrHXhPBElLrDrwGbiCXyipmLGFR2qrgeLeuM3wQeQgBYtm
XgWWISCN2n2cJM0n6yRyy3hyB40DKm5A3u6A+hw1YpYvVOxgRawdpZ3bTqvkoTFRtIMNm6+K0L1x
W0RzGGLwxSJm2mmtuo8JyQf01hYC7hnRiNeFuwJBK7iKSftvTZDBKa3SmVRKQgIzNNMELV5jAEcg
ayueicsmxES5s6+wxcY9BKq1xWJzm9cmuozOiB4znve9jzTSNbJyZJsqv/YnlvOumFagkdtgE5Bq
MGE1wXndkgxv0YuCrSKfD/CS3WrpX8esl5+xZCZY/ECXqENazBO5rYbS3iCX77OdUyXMfbSYgfpU
L1V74HIwfsNJQr1FoQGXv9vIuXpg7d+YLD5Ip8wuXgqZrHGHl+9UXrojhqAU9whANmvWcPSAX+3y
HLcoogWmse6v+iWZ7uAevow2tZg0Mp6dSuPmYZO/942WTM6SFOW6zCwEKImvGbmlrNao2XBq+eDH
c9JfWGmNVYTqZD+QZztOs3T3dafUQSXYkJnQTRcDkTHjsbNhubeVH7OkGNukhwWrhV1dz0Nt3ytB
ZbJBrv3ehq7cdi4eYGMurpqe1WKSUfudDSmnqqsBj6Ose04tkxo5LEn9ra8Wz121ZlNvCvCwq2WJ
TGJGb94ZRtjiBG/rA8rF762NfWbSifWIDKzb9eZ8n/djeZwXCGdt5ExqZVnG+DKWZfqd8lG/xSk5
38GJNQ+B1yU7o4n6h8Wr0h1i9a9UgNWt1Rjprsqj5uiHRV6yPKpyP8HjjnXRzmuVYLcYavNDt2Dh
kk5m75ZwnHYLph84G27aUEFgJISTDdjdgXCMbGfZtVNeXrkzwrfVAA9Wo+MAgochtP1iT6hHEzLO
A8oB3kiEyj9OmsjCwtTCTM/8q9JVb3M/tTdTO91O0Km+erVQ14gjBbjjCtJIaN8qp5XbKJHykyMB
IpORHw/UCGOSrS9NMpflSi0i3XZN0hzbBLZqJqYUzolfP09yGm6jQLexySa4x2N8bOa6f3ZFFuKs
D+1NR939a4dFjZ2boGBl5y2GGCgCG2GzNpetn94is0k/WGPTrKUpALpADilXjglNhkTGeD9l/auY
gcW0hrrO7LFa17PeUgcaNyBwxbZS0wZAK6ALFELxGA3jurKpMy0iuLGhKPObef6BwJ6UcYq4dl4S
JOeNE9qrempeZGHkOxE027E0vzR+vlfaGg6VmhHmZNLeOzDUtiFcEPa+yd0PFK3iysAhFFEeQQ21
m30oXishjPAYtYB0bQcpnlM9odGpN50qEVxob9N0Kc6kciq3YRqlWx/BQZyNUR47/P6qr70vQ+cl
bwE0MVKzzGYNbXtBLzuI7nkeQAjJcT4OhnoJCxvH17iAPunfo8Fgj86ML2HevthOeQO09DEd2aHy
2rqrpuBbWn7rdTjGCI7VyszTp8FX2aruxFF41I0868awF4XYScnrqjewy0TWNYZ94PHaCb+0U0DB
wa4xNKfrJhRj7Phd/bo4X0nFVbvQ7rBV6ALXcycQbsCm4wPK/AkCE75W2Tz3S/jidwX/dZ9KkXyc
Wu86s6p31/YGrB4usKaqL3ZNnT1ndgRMr36iR8A79D2Y22619mRz6/gANU0b8RFkXb1VI3nxoQAy
ZdNtYIMNCU50Zx/g4HY77VcPyDC8A4qFz6QdDr6eNyj48ZfYFgiFEURlkSV737LHuyZKvbtZBPLb
UFURSTPvUCYG3kxqbLsx0Utc6+Rz6QQczDnuPw0dEvzTIZ8pa3j+F6pCYldLd50mtbfrI7M6zmVl
Ql7SKOSyye+2LsW4dVaFaiMnLJnofmC6N80N5pFpLZuJWEUAVHCod8QG3KNY6rzkVG8Qw/DA+FKp
Xtt0jghdt9ksLd+bcysOAiN4DH3QtQ4yad/uP441ZVdEUGiwiT7rEqW5l7DmIwjF5hA9AP69cYrk
dZib29pPwORj76EHAxCMIqj6Q5YtSCrd5tkc3GndU+m0p0K8FdbYbnCVi1Xefg4M9xWfJTZnxFPr
WUg+Wl++CNtR9xTQ6peJZOgKiHa173Vq7d3FbrciAY4gOll8ykc1IIGAqKFIiByDBlLnHHQG0FBN
bBv0HxvrJH7xfZ7ULGijUIx3ntXBeK6ddrs4lfoezJlzl7cT0Z3vVLvZNNsdGosBNYt503BmgfHg
hkfdJARHwAM8u7/vBw4Yngi7t0wYHgzkROGAXx47SOG7RHRrb0xvAXoMd7JDwj2xdmzdKPFvWrh7
BP0T5+bcAsaw2NTc+1Op2fQ5HIdN/+rQxmALFdPc2XlvblPgxOtA+9OTbWARChokbLrX5i5tg/bL
xEMdgx4JpT/xSW1Lib1Ny4yY/da8FR0+0xRA/RF+OhikYgvyz74x5w6mOOWymxI+zIuk9voSTt63
ZILhYQMAjbPKMV+rsRr2DX1CHoUY+8+asX2P4tFHzuPgZ3YcIxZDNsZTPWWQpiN56ylZb13SOJsg
y9B7dTkeCU00DyjNkqDPWlQFKh2cnWnB/iMi88J1hccS1GYm1EHWFc4Us3qfO0LFlIwX8oys2eYd
yCMk2BPTDRxGVHgOueqCWKkw1d7vGg9nue9D+Brmd4qbGw5M/rZi+u6AfatD4hYOynxPb3q4CdBi
vYJosRTHIMjGk4HqQ0Yiaj3WfHFKo9HeHj1rN5FLQXKpVYx5Mb+BidofkHWAltDTLmKic5aq+6u2
QN9R5D1xJbLRm0grAtymwtJVWnozLkl2EMvYx2qy/biuBu+K35m3Co5bvID6xcWlw2MSRnRpUG23
cXKieQ5gj1razseyKQBoT8NXbCzwX8r0YxMsFVKkLHmt8uUrx/H+IdId5ui0N9Q6N5TcwW8ZrwxT
Ptu298rPymPTR4fMp8OGhCEARWue131Cys2eJHoDs+uzW9s0yA01PQL5WpnkgmrDIuuY+2vcYwyf
thU7L2uTFKi37b6qtLc2DEHxOhZs08lJWxY2CrFkhkZwjbOx+UCuonkWeK3QtGXiEy0VnId8zM17
+1QlzmaOhitAH/19aUefIaFGD+Tj/LUwoD+ALGvXOlmK9QC9hwSTCq5RQvfXTduVWz+aysM4QUQW
XeJvO+jqMZx3JGwUgFcOGAGwG+hmV16PuDe0Wr0umuWjlq65T5d0fsvaHmheUfRkOPzPwYTAM0NG
t6ZAkG5l7Yi7yklwvo1zfu2PnLTos4cxsTM/RK4vkN/gC9xPqZNdp2NTbLFQ5lf2OEIGRjYjFkTI
qqJjjnLGD3Nhul/HQnf20YAjE0MMcMK14y/Bm9VMJiAgHQAu71WWf28ZZMHaEWgwrrOUfo4L2t5g
XZm0jNiGBgrtjVv21Zv2PbU1Zs1JbxmWJ9NO3ViMFbvjXLobqiaPNAxizYz68kudIO9EHzptwmlK
t2aD572UwntOyuaqHMbbsLb6YxW43qot2TuYq9Vyg5w82ha0DeEpgkWqVdZgYR+Cqn3hh/pnWmO2
b+Vp7bTa+rZthnJXNAhHPHQOu8rSSBiLcGjeBRLB4+DV9nZxaTiycdsu2VseSAENivARBUz3lJeO
e2PWEdBCA5KOedIGzEZBll1WotpbAisSP52rTbcki78aZtoYBbXJ/otIO6xXC6b1dRpoY4vc80R2
yIxiXQ0q2XVBSi597sBQlyWbATpOZUBE6GS1MxItPvnw9mDcolV/Clh/blUd0qKz8fD5JRwmY8Wr
Dq/Zv7Nyl9v9Q+JJVq/ywQ+jGnwLaAGP/OVKRGZ6oz1171Km35DJGdcywVe6jMYtCfdglSd6Lcfk
1MzBcneGh1ypx44T43RB8FGINQrfNahxuFdT6YnVGHXljZeCai47+RJ0eZHR1MgxOCAI/5PPUWoP
ZsJe9/CVtzoaBLWyQT1wpERdX9b0YMIasJ06wV0N2RtEWKIbD2gevCozJvXxdZG2e8BohWh/0S9q
zoDYDzomUwuLJExQ+NmwfJ2T5qZR2IeqHM10M+AWBwTeHZ0wf4BUr7Z4k44JOkZjzWixNj5ZYehJ
ibqBkmF/ntoAdz0dPGqLGHzGCYKa2yMVKoYrRAgqDgIPvjwYyfCrX4xRjGpHvJL+EB+aUA4PqUZ0
EoKmvuPNcy4mdbezxj64I5bD4N+l4a5m9m3M0f42ZGmPKsaa7rwlhXJoRlXymRwsET75crh2DsB6
0AqSWjyygyDYYc3BhKfTDgFc2UbD8B2PvkWnLStZzI2vJ8qOsCAy1kwYMM/spcpDHlKRzfJmxTEY
/zSuhSGaRUvQjWcsDRHgLm1Q3wxeWTzTNyDZWlnYXcvU11jBThWXJDc+zkKspyrPtkCTuLrS8sHT
WKZrYZl3pEUCLi0j0heSjJ4XIH4E94ezFwd8h9odSNa2ztA3UemZ0Gg1G/zWI/6OajPIQq60U2w5
ASVr0YvvaumfEYNHz82k8WQBNS4QmTayRtS9vNXN9IopFl/1UNpoG2gdJlH+Y0dIsWzk+TFtyQlR
0DmkVW68SE0Hmignd0naHcFetuRHkUybus7c3dBy6upSr9iHNN7ZydE1SLxkvXMggkWcniNWw883
sCsigg2FJLWjoZv14YBxW2pcIziA8JFQVTFuW+RX7c40QLuuyGhkjw4cN+TQqj1gxDhRUjLx6I9z
jYlt8C2Eq7WkSk3Cw8fVruzhXjqNa7GAOXQsQABOS5mUQ2TPaaXdONBMj4Zjm8NqNme8bCHdkbqU
tKapA/+N51p2w1zTmgNgUvviLCOSUk4s1X1iprS+spbO+YpCl6DXEEa0EVFj2Wsyi+IZYzSLZTme
UsilkzjfXb9EMKXD0IgLaghsb+RLXr2pDN6GOQuuqUi1NxUSgQfgu8HBtx3n2fTSVGyQ4sIiSA1X
o4CuZPQ+zmFLIGOA/DHZ4UzGtpmTTvNJ2kExZW4VY9t04PPcExDUdZ4VU/glMQuBTbVZOPhHEtVs
Z+K/7LsCk1AXueXXzvDMQzLN096kMvKY116SbkqQ8uw7rf8Rw0Rw54mi+oz9IiFjmqZ3ampPbmYH
N6JUaf2p8KLlKGqX/290RBqiMjgwrae6x1shWu8xar1QnPCy1icpUnuv+2GsUXBm/n1pIr5DnCzT
e2NxT23NjJ2dJfmLKaPhe9vY7QtFpOS1BjPzbjD3t4bkzRe8TlqtEUnu5yZfXpO5zd5AeTE1QWEP
73Zv+J/IArsfoXdKumEtSAicPGWwEcIvJw18wxA5CsOFb1m3ICyCefpuLyE8e/I268bEdCll6Nbr
GfnOi+HV2cGZzPmm1zp6LyzocmYgUTrOJ5YWaWafOsaAaantk08LSRYmQFt172EzJMeFWJugeqn6
uCQAXA2yltkuHb0nNq/m29io9h43lRlTbDDo3eP16ZYwDwxXaXzMSfe0K+rwOEpY5jejlVZ4Csvi
Fh0HxkKWfToBtKK+p1xGM58pJd/l5RVBSWPX4nGWSNxX9IUCcTF7JCFdWxY39qCrg6vn8DAl2XDM
3VbgSskpDLbW4HTrAqbNgtsyr9B2a9Pc0A+mvWHBCOHP5Xw5WK99G3NMxm0y2h2n6Lb2QNGhZSyJ
s1Gvf7GKXn8gYa3vTTPpHuGlnaRTqrppzKY8LmB6vkeuF94kAJ2uUzcwjLVtjc53Tw3tt9Iutbsy
xla9N0hP3oq+l8GqcoLe34R5B6941lC6IMw6PrI+rNsZBdIn6dHjkG5jWKhWaL3MB6Mf3Jc0qOuv
Tdq/ANhCgCuJSMZZwFoKqtSihYTXlfeL0vOnWkYZfWfInSriKaDRAan3BY8CaT3weMDwOAbwkpUY
CTAMXyzmscgwcm2ywYJk3GP5usVS57Ubj6ora0TaAJUBXX6VFexfG6yPMKQWzGVYVce6Qv7IZmND
kItWIqSr4Ni5UD8YEvatqQISdsEwzGvPD9JPqkcZvEl7+eZa4Fw2NQ6ew1j37UPGhwp3bijdZ0mB
EP5i3QVfCY3ccRXl9fylSBtNcqUSQbEHdgDGl4rxPO8YzYWME4s9czX0EqNAEDX+RwWPEyEjIf9V
mjj62R9OO1vk6zhdDLL2RmNFxzSYP/d9iYsq4KWsOFozT4iReAKKCZbtr+n2Z57y2BN1nOA9rZbq
a5/qhJTl4GEqnJGKWNa1N5DCZC9wez92XB9iITL9yUbX3VPwcPiLJ2sYR7USs2s1W5E68HWUFbT0
ncpyUmfSQtAvXTpvurkHSSkd6PQWmPip8cx1X3q6D7DruhbbP6Wb+YqegNXa1IP/BhSb7aNIObzV
fVKXe2ATzlekh+bV3INfhqQ8W/E84lmlh4K/rrAo7PyKIhBDsjmAS6BQFlBMuwdGDAC5B5XYr2Qi
vyy4QgjxbKN/LYKs3uiRaKLNxHewRNGVZ7gR5gInuteLgy6Qx5bHuZf9zTwrY0OtljP+XO5c3zRW
BtW+mLMNNl9OzSC3wxF7LCrO/D4LvbuKui9gny59yuqa9qS2NABy1VY27qjbZ7tGup/g/80Phl+4
Xwyf1I5FU67ZttqvynOKZyBGlblfdBuR/HW7t4jd/NpIW+u2gvDykBr274QYf5e8RGA5IoeNGz+8
656EGj8oFrLSDLAFdeHpTE/xlBPzfYB57q4CKcC+TahKQxajeMbwzlb6a8GE+09yCSQoVEFt2jtY
4Zm+Z6GTZ5hDHYtnPx3uIjDx+7GXVBFMyvaOBheBSJettTWL8ate2FJ6peqdGEsMnHzZUqBED8Oa
ZKeg6Re6Xwmny3d20Dck9Wbbum9SDcjUrn2IkOyoy7733fao3WK5wQZ5CzmZUoVHbtBBqQWGSZcL
6woRMHt9ZZDYLu24nkoQsaiDNn7CWqZ6BWNae08Tne1Wnp6t+y73vxRNi0o9QJPbGSz4sLSDFtLz
SSo1hc5vXp39dxlhROPcyMVHYJMdDM5EbDVDidfnEq2joeTcYN67LviHtSrmQ2MhWdIz2gwnou5u
zWq+yqWad1G1JQo4aQy0vUlwaARrTM5NuFK1vy0iZzyY8IPW7WRcTabivFuVBMBOUeyxUQa/Eeac
hKRnaitgxqfm6yBi0TOEJ+XcD0MvZy8RY9RHsdmLgiNONC6QJ5cpu1qM4QG4PfBJNuf1PMvsaJmm
+kbFSx1686TWI+HmWU3JFNMmaQ90G78Zm/90cy6UZJDFEcrUs/ebksPzLR+vRGmRqKIUCZTMxNrx
m585tXn420uIwDmfpgBLu3X2O4KCsSsTEcWUP+eS7Tsw9lr3CkNkdbLNDGQISsASjZU0m0SN/kNO
EAqOTnflFZqd6K6awxLZDJNFeJixBkehBS+Txdi6ufkkhlK+/PrVWOeSRtZr0/I8848m0eR+zmSa
XdUtJCQYe3T9ZFFYsDGvA5PkYJGUAkRg5r5E5V1r5u07vassekLYCMzHKjvO7uxvEDPMXz16NP3Z
LOb/WZeR/89p5V9a1Qz9/PAtzdvmR7G1ddIY/1yi/Zem7H/0ITn9+/+VZgf/QozMmQ0Jnk/PmRP2
HMUFbcL98F8Ws5ODCb3e0ZM66Aj/b6Pw4F8I6iCbIzVl4/hDtS3/bBT+B9fcJSMRQJ2DLx79V9Ls
v44zijcuRxoP3vlfFwakMkkL+NvfZ9YGwpAc/yuZ8X+ue7bgRHY+Aj6fgu3gAcijljzPr5ntT79R
rf7stk9L9g/rWREgW9FTQ8fDvusxIvmLmT6lJDC+//D57v/Uo/6f5of+6X9ZMv5z+2fTLqqXEhsN
yVbyZXL5ICzydaRCCs9aISSr7ZXrIB7b/frHfvYwJxnpDw8j+fYFsAgSWCdLHnIvJ+0RU/jhx19f
/68tBv/zMGdbfxDB/i4iKqIKE92NZWm3ftRmYfrXNPBuiFIJ+XuceZ14+PUP/uSBzltvidAUwDT4
wbGKgunYZiqhhwho0vw3MtC/ruj/fqJz8XCYL9ocQFFj95WBpu+Lk9hrUUo7u/bKrLBvLFUq+Imy
QwtEw16X9k1mk42/21J+8oDnyuyqx5QB6yeIe0NwOBgsF1UKzUC//vr9nbUO+M/znb7kDyOCo4os
PTl79JtMR/r22khqHes7eTBab5K20SQSoDoY1y11wnIL8qKlEkBPN7v+TVewnzxheLZXIvCpx8oD
Ia9D21s7ffs98PR/t/H/5/HOFp2WhUCH8+BtCTeCN7OdUYuOqrj79dv72a2f/vyHl1chIPGlAw2r
dPL8G1FWe90YiEJ/E1P97PJnS09raI9So+fRoyEYXyxNBn5KsOpedvNnC09f6UIIu/O2GJkXcI+T
gUrKF2jzL7z9s8XGnlIrBIPCYtOivVvPPqiMVdcxUze/foLTCPlzQT1tfP/+uOcmjBoOCshnhP01
oJTkgRREp16cDjERAgxC9A8zKVb/N1afn32Ms6XNhlXUtBIUDZbhwL+nvpcNL/UwGL/ZB35y/eC0
AP0wlmRoUh2c6PFGx8t6O6cuyD1ERehmf/2y/hqf//tlBWfa/IjuUpXC6hm3OKbrne4tQGecJ6x8
g8PajS78mbP1xHFbKCXCoB4xkCje07+QprtLg4hpK/JBT7+JtH/2ts4WjY4ceeJQzYiFXS5PcCGz
O4w40dNl7+ps1dAl4ChNCBXbEOy2lewDWtG7NO15Lb0QFOGvf+Vnz3D68x++OG07Bf3SBB41mj4e
jHox76LUouX0ZZd3/nr5Nslnk5fjc5bsbCzzxeS++/Q5/M3G+LO7P1s+FLlGvHC+H48VXwB+KRIF
ZWB2v+zuzxYPldMzopqxc7lyLPkGczgZtNyeIQtd9gNn87mMgFhg4SdFYtVw/oTlNXrbIwjW9xf9
wCkI//HzBvbsSAseUxzJLH8JQinvpzxFI3PZ5c8mGl03cGyZXhALxx1ysHPOhNQcdb552RSj9eBf
7h8xdOcPdh/EOBqFi4jEHtGaK5euJ79+gtPK80/L99ksm9MiNWvNJ+6SWfSbInWC4L42ltE/Uk+s
y+2U2nPzVtHn5aMi49P8ZiX/Wcxz3gURkFkSUJtlKazCShypxSQBB4cyImoMB124aLOGYhkpwvmi
pt3aktJQ1dVO+ziag69+8/w/mUH+2QSdaV0D5M9I4jowFPoUHcRhUP0up3RmDfv3gu+fTVBvHCYa
IHVR7JiowLaLlYzDFqXZUu1F5ATzXSrr9jsFGl2j/wob7xYqrI3gDXtu8RaSR/cuHKpnczlsCk+0
OkdKESSS7hVL9E1Mk+4uW0e9s4mmrB4lb4FSIxVT+O6x/dxKipuXrXPeafT+sEp3TtoUhhGA10D6
VayVFSLVh18yy98Mg59MA+9sIsu8mz176k/NXXVi0wGm783Pk7CYEpmdUZlqciVQxy6+SL+IGnnB
he/tbII7uqn4ytQEkJfXJP87m07Qs3LR6P96gv9kgHtnE3xxl7JTfh9soVBYW1qJpBsqPsbmsquf
fvWHD+MD52yKblpiaqRDvDTwlnxSjr9ZJH5272eTE1NEZoCjWeLCxmBoQ47fUAP9nbnwZ1c/m5sc
S9qTBXqhLtVBLs2s1yZFYXvZizmbbphAGneq0iWmfjTcqJk06rbqMgj1l13/bOfM8DgKh941sZHU
0cEGzQ7gNnTji67+RyfnHz6rI0aP7CZXHxIIGdqhGIaZML/s3s8dqmFDBXoM+KzGYGf4mxHW+RAq
Lhvw7tlULpCTmTqRS9xZeQVWA/Tr6LnL7tdv5jRt/mG//KPu8sOboZ1ntiz0QY214X3jXFiOO6Ql
ookHdBUXPsHZlKVuj+yuTADJMHEfooHCveW25WXnZfdsyg4NsYpeKHK2ruefmKRqU8zNhcuNezZl
rYFiZLgUKk5l5V7lVR3ciKm68NbPZiw7aULjZGegvw+tStegiAEyZlOZbX79cX+yIrhnkxZRiCyN
hTwMxq3pWA7pcK2wjF44qc6m7HljSAdyfHXnITrOLhs3ztkeXFr52KXjqQtNqugTJrz3OcJ2ftG7
OXXc/HGlh1VdumGYjFvkuKjdpLKR1mCvvOzqZ5PWoW2LnRThyJs33nubAAxkeXLZZ/3DWv7DnC3R
xVC09P/31l27syGQ+pfe+vls9cJEhZk1biNN0tg+XR3U2KVXP5utpTmKpJJcfSqibE27YLXyfZrl
XPbaz2YrODL8m7bJ1V37W5e7IMfy9MLU03ktCyd+FeYpF6dtbw3YFi9HVvrTZbHBqYjy43icBidI
qhm/oDdAE5wATuLeSIbLtijnbK7W2K+a1jHVthkXCBRZ/k0Vi3XZW7fP5qlc+gH8s1bbuqSlsu96
7wblvgsvfjZPzcTrnTkzhm2ANQEbTf6J3ufywoufTdNORhNwDaW2BQ3YVn5BMV719HO6aDTaZ7Ew
jUFxjRsRtx4p60ZSHrlPAlrrXHb1s3kK8cSmeWGk4oUmH+B/YFV6G2MwQnnZmLHPpqrdTVGtRDrG
s1s3AMeA7MVC28OXy+7/bK5aeWLj3KvZWRNZHaNCWrREK+btZVe3/zqdVJ8IJ6UvTDxEzkfav32Q
rvPhskufz1T5P5yd2ZKcONutr4gIkISAU8hMKqvKZZddHk8I293NIIlBAoS4+n+lI3aEzedu79Bp
DyQl9Gpcaz0O4EwXzGXbBE8YHj87knierx3DebK2BRaxTxCkZpv0tDTxywCAnt8H/SEw+Gne6IUJ
dJYuSxm0MyQwXfKYkCn06+zRoU5xLWxHg7T8cy+3v1oXfSSxevBq8OhQpWlr4bfrAlfisWaGiMA0
PHeG1n5D71FYsdbx0gim5xKZSeEnNmMcyE27R34rjR/ilp+afZkkCWU1LKUaNBIEtuQbhEqVZ7Mf
irSCqDJZW0jz4Q4HClGB3WvEn25ebw/5zebgJgb4eU6CppCBXKfmckDAAtI96wgwsGr86PdZDyVK
ZjLDm9eiOzZQmMMD+QnBMZ6f9FCjOxsyxFeKpdQxvIxRun2WU+p3BvvjBPCn78nAaLUtxbODzryw
BfFmzLzyahKQ239p8MECr4uQ6/kcVpDVIi/zEcAVz/OB8FChEYg7yR4A3MLD7DWCbD+ngHH7DS3h
oUSDBut0DcNFKZv+ebgZK1XjN5KHh1mUjdbRDYfe52FfYSwlDyz2m0HDwww6uhihMCP2dlyBQjFs
iEeq/O5Bw0NZtnLemmXBS4/q/b5C+p588Oshh5KUWQfHmsBHZI34prfsOd253zgVHupxmVaxOcvn
0pkuetndTEqIXc3J78UPFUn7Cg5oEJhLE+Cun/QCKNDsk9+zD6tbIVsTQzIXQECP1W0Q8q8so34T
G8sONYmOPU2gy8K73PItj4GLOmVZsnoVDssORZmaNZlZvAbnib/TwymFEsOnTVh2qMgGmVhsatxc
LinUFhYSZKSX8Be/hx9q0uKCHJH8lYFbaryzcM+fJgr+ot/DD2UJ3W4IqTcensr4DV3G7y0yojxb
5VCXMC64cEozc9aKvonx7G1ZfZ99KM3ItgnS7RGCuxMaPi5p3d3DFcA9W+VQnY1hq8R6Fh0lhqsS
Bvn3kjdeCywE7f067SBVilmRofI36uauCFmFsCyCFVDrNbSw7FCgo1UMaZ2ooZqNX5G18xGXD++9
estRrLUC3aI5RbssSx3fIjfaHOkeidc6AgdCv7aMbtYE59EbXhxx/MsQ3m8rsBt+b36o0E4lkNuD
y1yCvPVKQnCIyP2E+LX4UQB1c3zzbFnBlx3lM8KlQc5uvBYpkGQf2iQOegc3hynhWCeFhSG5iFj3
j1+jHArU4UbBpOrGbJb8M4AJ920Sv/N79KE+N3AsRQprR+kiwArlkEwIHun8pAssPdTnECNzAQ5K
pFplIRAj+4A4JiBZ/F79UKAIgYXLM7K6HKBPkblZdPAAKrV76/f4Q3nagGJUhAmmJKv7y2AFt5n0
m9ejjwqkGRNPM3JQpQWv327jeA2V8uuHR/ERvDwCqUcg2+zrLXbN1uQUyP6733sfihPRY5XRmzAl
whAKwdyTAkP2vx99q5P/3VWxox/DBjgPXsdEAyKxxgtwELx7NfERQfIdWJXFf//IrV5+9yOHIo1F
j8CFIdalbOkX2bCPwShe/B59KNENkkTJk0qj/ldztxoNPP3K/K7q4Pb9dXSBmwJRnxTpcFC9flQr
wpZYMH7we/NDjTZw2AsdNqaMScssImUWhyScVCKt1+8HDnXKmrpOlxSG0X0LnltFXtrJby/OkkON
yjaesGHGoyuXPc8hElYp97qGYkdRkUxdpSag2EtaKYJcSDI/R7VtvaS48Mn8+kFJsobxCldgCbQq
oiL0BLugp6KL8UOZgtUXzBs862W/IsooXJPLZGu/02G4Hn598xm+wIVlaHIMjw8rciZlvPnVED+U
Z2bBs+ngX0fUcA1A6O4eMg1Xv1cvPEqRAFsEgApc6xKg8Tc0mh51OHu+96E6dYvbCW6DqTQ8BRoU
fCMxeW3i2FFaVG1MiXrsdMlvXjkw6G0+IWTebzzkh8qcaTcFgDJPuLdpwDMl4nkJsvd+7X0ozRAk
R9fHyF6sW6q63OKg4ryEAfdrmKMUCa55yMY6h7oBy6dIF87fyjbc/b7oUYoErhavIIZDcGSmSREZ
9oSZ1O/2nB1lSEvQw9O9DeguAyyKAmOtEwZxFRmM2V5tHx9qFPpZZFdsSJes68YmRY/DM+SKssnv
HoEd5UZOLMCGAwdepgjamIrVjuofpP8hEcbv/dmvY0wEvxuzWQC4dOOQbVxzhFCYJr74Pf1Qrkgi
2dJwDcdykZwUiC3TBcXu1/PdD9PpLOEiQWjHWBoGwBgyNoj4KtzW157PP9Ts1mqu7Ya2AaEQ6NEZ
mZMy8pvz4kPNSjJYFQC+igiddLxzJjQXK4fmzqvdj3qjlSJNBMS4seyqeP8YIojrjgE5K/wa5ig4
ohgnY+LwWZELPJlLsqSIW0YsKJ88f+AwreIyTgz9uKLlqbFXrdP3zST9zubZUXKUCADC+KzHMmHz
O2TmPAMB9s6v3Q/Tal05S6WskdTUZ18QBQ9MEdL3PRvlUKoTjszTYFFjSXWXfklwqXC3CLV6dplD
qc5hsLmdxkOJSs1yDulLHrggOfs1DPl1mEGsNO7okYBQxsA85XE03ov+TyqmH0vQ3+w1jjKjqd0g
r0vBz1w50N85bouRNA7rNRCBtcpqcadGZwFZN/JKAWnlAIw3U/wCi1syvQH4xuh3GbJP7wTuJYe7
TvQM2YmyxWF8vU0p8jl21k0aGWRI/CwQiNiLr0PTACrHsbAkpyjGWfs5GZdtOUmwwQGXxS31dl2m
IO1KkmwNu1ZDh+j3KMRpwickCXQOMbudSU402fBMC/TyDjpd1iBfTyIR9aII2faTWRXtv2wJEkve
zAwB6t8MMtanMt1JtpYatnNk2s17fO7CFemIfULAFOUuAUavjgbYwHnaw7gVAj/2DkQWm6+EA23c
Gr2X4ZCl7mKVXBk476yOzyuCP3CEDW4gIkXliKCkcAXjr0h1i2A3NbQ6ekCyZZddJY1mViJFqLZF
jIiL6w6c55PuV2THMsQvIPm+QnL5Oxl1Q+K3CjmqX6a+naFvz4Yyw2FbDrj2Y7PXfq4V5Pb92j1D
/GnI7RyH0g1jpU5DaIFSRXyk5+qPHUZ7tbEFKbJ0QAZ1g6RCFeSkppnfuHCUqVFWOayC5Vg2XP1d
MYE0/Naz0dNf2wWhnvD2E7x3vFSlAdq0iiO/k016GOLjFbKaCMdfJcmyLa+CDLFhEnwNr/HmKFHT
YY3YXtw4ljXpunwT0z+8034rVnoY5Dt4c9c+CQekzy3jE+xf7d1AZ+U3DtPDKN/wNlx6xHCWiONl
jwyLb/gKlvmzX7scRnlEmq7rOq5DKcDa/KDTacdNRI+cOb/HH/p51LfRHlB8VF6reDsT0yOeLQli
MZ28fuAo9ZoVcOBBMw8lLqr+sSO7jwPjZ7lgP5BLP92rj4vV6+SSoWzCDDqy2SQbKDZZR/7xe/dD
j1/jCRFiCxkBVMl24MqGCeB4nHYQPy0GO+q97NjLKNwQ9Q3IF8uXBDgLpI97LhDIoduPia26vcYU
jjsakESX6Ba+asPSr3EO3R40CGfith/gRJXyntM1nhG8qbmfvp/9CKn56eOarq8hZBowkvVLct/0
NPyCPa3zOwomh+VNsqlpVwbrVRxlbYgQRsRzEs6JZ6c/zE4EydNZexvgu1bVhbETgqxAhfar2aPk
K9LRtmzYJ5fIYqZ/N1Cb/72rRfkpP9lR9BUT2ndgs44lwsjW4CoQfFiElbXxH+4O/8X4xo7CL/hB
q4rLtC93GVH9Mop2HYoq6QGTtmYIXuAIewoCBF+dsIoTWVFn2IxemiCOB7+vf9SHwUgLlm6H9ad1
U5MWgeoQQKGASZJ+2+ijQIyHdMee5TYyVXNUPai2RnaCmxwCHb2q7ygR28NFw5JKkFdGoxYRQrZD
il4ngM7y62Q/cnp+Kj9udqV7xIWXbiGQLe/LRyOD734vf5jT5KzcnC17X466NwVylv/Z59j3xQ+V
XU97ZIxIVIm17UUScU+I8TsC+OFx/KlNVBCEt8BaWF3YipTlgOGqwe5v/RrlMBPPoD3XEVJUy2rR
6XlpkCiq4tZzqjzqxGyC3J8eX7Rs9RZ8U52l33WA6cbr3Y9CMdMx5JP1EXBNCoCOFQHZU/3F79GH
ObjecM/I9dCXZiNI6rpl8yLDyPpNYkepmBW8BWGMKsT+gWuMTOsUvK1kQSKg39sfpmCWgWvF+1CV
Sdx3xZSld4JFzq9Ej5IxDRBKXWVtX2assY9GK2Sczt36/N+vfnvF3+zRw0ORZlaAFxthfpc7m7Bq
Dk2dnWUI/NKZY2PUe62x6DGPCfEcVTXOWpaAY37DRv2VSpqP//0X3FYi//sX0BsA+GcxKkNGXxPD
jgWH4FB1+WSW9W9LJ79sAJodGqjFWhloiF6W2ZhWON0x6VVxBLf7vfxhGBtIt4A5iJcHIwF7/Aih
gch88BsO6FG/kyGe3sUGhx2RnSN36ltc/iJDv+9Wr80iMgB+bfsUIO4RywhZgm7qTmAuhm8GmKe8
xkocQP/6dMdb7MgtSCB1VG/DfRdG4RMhY7x4vT07ChtTxyuw4WqAihaK7HX0ou423ofZ4LdADA8L
RBUAgQWcDwbMmLxb5vBtHVVeHYcdubaIJAH3U+PdceQbnxDJjRC9Jeq9xhx61Db2GCEDAanqOUp0
9XZ1wfiub2I/ix2i3n79rrJFhn9IjLwtDNLnUdG4BEEp9Wp08Jl/ffqIIy/A4G4F2+CobJjS54Ah
6NyvXvmvD18ccN6LayVkK8gVK+CInT7vMhvWPzz/x2HFb0azo7AMSGGycWAfyoAjCPz1FEX9cteK
ddIXbMQWckGWHjenKZbb8Bg47AoekQI8qc8kouyycLIjNzdwcZ7t1YL4AxcI8Vr1MXKd1TS5ttjr
ptq/DZVrl0s/Ys4FOKzbvlPF2MM6dvO9a5E1SyvgFrMdIRVNHqqW7S9NBH/Ls7gFSbz0yI1GTOqS
sB3/VtuiCaH8fOrGJthP+K9BWqGkGtbvXo2eHr4odI0TuRmSwdGJuqc1E9kjaUntN8HSoyRuCEQ8
4HRUlGQL/+Zkes6i+o3fmx8WBthrOhVwK0q6Q2crwWogg/lT0sWtz/2uqxwmPjAwVL2DlVpOI8I0
rmDbSXvKkHSqT0iKzuorMJGy8TqgQl7frx0/mrKYszUWJWLy+ZkJKy/7KOv3fu1Efn1646oFe0Qq
ynVAYHRQ7R/njvypnW6N/bt2OozCUVi3i9CLKLlc2ndQVbPXaVNvX7cuCv5wOPhvP3GYB8MqS2oy
gmljNmC7kR4+6QnoOXA99mtr4Wj7w6b6Xz75UTUHeUKN/FZZn+t2FuKyxFsEdRjwqq3awRGBotvv
VIkeRXR1g7OTCvnZJe9JAKEb/4iByHNNlRwKOkDgCA4CelFGuI6bqb3MNHr73z3pX77EUUSXUGg5
d3hwT6KekvmaSRNfhjTDvT+vVxl6qQtocvv1n7aIMZ7N2zYJENOBpL+lm+tP4MP4WVtpcihs4zJw
+ZzubliV+QLNdZpXTeS3WUFo96/vDioAtuJL1JQt4O6XEeSNU5q1Xvs4mhwKOeRjJGUiq1O0tvdh
RXM2cM82P5SxA/zRDDMevQP/WoHQqVpS/nenuTXsb0aIo4bOIamsNdkNL9SSB6BsHibud4pHjxo6
yApvQbig54yAR913xsxlENN3Xu99lNBVMdBnjgJbIqLanMdRs9xlkl38nn6oUtAedRWHQVuC5Do+
QPX6caqdXzgsPWroahAQgpUsoJg7Ii9LNvd3IaDTL36vfqjPwG24N1QgXrcdoOcAjz4GiTZnv4cf
ynPrwmkxdMhOs2LtdiHEvh+1EH6HivSY1NWAYDRJ1menfp2ehBzKTg9+k/hRSgdW21arGgspYLVa
AKH6sNhl/IeR91+K6KikW6HO3+HwQxEBYw2aly5GjkRhvzY/TLBgujqzgicA15JyRV+PwwSKfZ/5
CdIQSP3roJgpB8+FiDMYrQYgrFNZAQq4CVCnvN7/qKZbOEC5CYCbJ2UBpRbPUAH8oWUOker/L3qN
HrV0jO8RwqnqpowcKD4PIRAFMBjVCNt8QVLSULYA+tA8mVYVnzlO12wxzSIG5jQZuQNUIgun8w68
BfmqEqAMyyoFq9brBJ4e0RAym+lO09gA6bbpS1zNCP0NhN+9Gj0m/FBL6C7FDL6ZVQ1UFvMLLJXb
H9r1X7rzMeBnsSDvItPKnB34WrkIhS4S4Tk+MfJrd4vFwgM6rea8K0Q02Nn9E+rGzz9Ej7KbYB/V
VEm6nGso5k+ZbZoiJLBvefXko2Rih/S5aoHYgLCGfANk8d0PgpnXs4+KiQb0ehAq2XJuQw2I6Eiq
c1VBOuP19KMkdAumCCEw8+04Sc/1taVhupwbAyDlye8HDrNO37YzT6MmOW264ZgtXQeuURPziH73
+4HDzKNnsewgXiznBeyZs0oZiNkZ87r2oDH9tU9i/xDTkarlHN1C6Gw8ITaAJV5ifxofOvyYrEBU
gKN1XoFHyaVhUz5I4ic4pfFhaciaBdEMCzCGpItAqBdgRuHE9ptfox+mnkGkaRhSABpXAkZxGgRw
E24s9FtkHRWhNYTPIQMrFQTGBNAtoesnmdD5g9e7HwWhzI4jjfg0n4MMV3BM7PW5dbFfwxwD6Fpt
owGqgPmMRFPypgfi5hsP98RvTX5Ug+5xY0HcwhDZ92CIIucc8USs+lMEz60kf7PiP6Z8yUhMRAw0
vfBKxiCnL6pVgLYTqS9Mj5gFvdr/KKaqVvAJow4DWkzS4LSSGLj0bfETU9GjmGpsKtDEOJ5e1317
SqGkKrLB/eX36ofBDADruIGeUZ/HbXRFq6buZFTlN9YcxVTZyMJZAYx3XsWyXlSTkhwJw7vfYEMP
I5lT2G7s2urz3OzyEhnxfo+62POTHkayvVFsH3DWcx5TsOWU3ACpbcGb9Gv1w0jWJy6Zk7Qaz4EK
dNHtI0DII5iHfk8/DGUVY1JHHR/P7Tw1xR4DWJciWt5v+jtqwJbI4chZg+XaAdP8sofj9qEL+z9l
vd/muN9U7FEFBm6djRaIlc+xBqEzuo3xI4n+dEb4b08/7HVBuMFxNajhFxbg6HwNvg+yf/Fq9KP6
S0QkqgC4SC7I+apkvu4Q+M3NZj75Pf5Qp5Ec6LCHOrvEo+qhYe023jzySPapX60e474A416wcBqz
S2aivMvIvQw9J7+j+AtBXNMMTlp2UYBc7jc9BJinfs1yKFMAFNqqSabsst+ij4SNWMGa1PqVKTmU
KQjyzby7gZ2QwnXX6/FNyP3SBEGu/XUZFsYQFVGl2IlD/tD1wSPr22evNvkfyRdihEDx7dmJ8EVF
JRslfNeNVct7v+cf7vX6MZo6uQzJhQ3RhoxzZtj9zar3pzzBWzH+Zgg46rnaQIwstRW/qDEwd3O1
rurJJGFdn+FTTaprDSJ28wpc4v+PzfWP3cHvfvR2FP/TUW/iSNWv3SSxUwB4eSsioFjJeBYCVScv
TbUJmU+DAk8m7+mEuX3rnO6T6yBH3gA0GNWdULncQaG/NpULqq+UWsjuenC0B5HTzu3W5tjwjNOj
4FE6vlpNZSN+3QKWTCLXu6yDNgdJraWAF87JiE3RwPHp8jibhvrrqBu1gLMoklZd6S4Q93xy2NAn
9clNq9WFcLTb3iFCzq5tHgsweBDz7drNgOuXLQFneeaQ3S7AaBcc2fQKZ5azyuErkAte0CRD/34k
CmvHLunSf9So8I/1MrH1xCH3peAo9iu4c6slbbm7ZeMa+2Vq+q8DDm2TJd90FEY2j1NeN5/7lons
u6oXkHhg5NwHrcAqbTv36SbSuxt35TagbhFdWFjbmkicEhgnq/OOKxtyDki1maJK0dOyYuXWxepE
1j0OH6J05dmljZddwRc2De4OMf59kfBx5a+6cGnTU9hSS4sm4RNWYalKT6lCAG6+TTWfeug3u6Gp
T3OGLVZS4IRkqwe82dTrJE8JT+AbWduyYgmWjRhLuFru8bWGps11ipVdnkWBVKdF9eTLNCt+Aj1x
S74v7e7oZdRDLJ52TVL+oZlIkjzRuaL0EQjtdKlPcodHhQEauURIRNh5AqouHBopvtfYtiNerg73
rF4uIVKNsRoDQngXd47TzX6bUtUOgHyvOAy+JnAgZS/RlmzGgWXJQBKr0+AWAykX2dsALpYdoi0k
6CTLupwdvuUADneMgzRy5aJPAbzmIruA/94XA9+s0tjAusCA/Ty41TyEiwFqXWOMeuJDvXQv20bA
xEV3GMhy6WhstmKoG0aQEts4ecIZR5N+TmfaDw/ZtuMQqInDZdO5HWcc5oNRHycEK6h5BqWyyGJK
u+dIpJpfELAitoee2Ain2uGMbLUd18zzWsO7FTrDgd9uOELWQrl8IzKAZ0avCRvfJbECZbOpTNx9
wzlIKlE0ig3ryXTxYJ7EEtb8BfKsSV06l8AmlA3hEN/vcUDEY9QA3vlX28thgWNGBwN7mlC0zbkf
G0euo4q66WMTqDQkGN5EzeM8USwbn8J5FtE31lVV6vKqzlRdWruu8X2oAWP+1Fnu4gKZ9yHc6MCJ
RhminWMuv1ezrQUI9JNIv8WUT+NHuMv3psDtEuYuWCUG9wqqPpPifx4C9n3o9LpfFXDN7kXsYRQV
Y4NK+t4xdPO7WpD9ac7C+hKSKe1ep3pJ+DlM27F5O4lm299YeCRIgJto5Aakp1sSMb8aO/f9PwI3
N81DxyfqymHoZFVOJIv0wzJlCSk6Rhn5DA4ry/6KrKieYCEP7nGNtH+HO0TlnY3rU42AoOC0teBu
3wPysO53CA+in2TWMpDVJZyOz4lrZP8U1VUbXe3QLu4cTE233WVOh7wEe1eEH0NeieptM2X1WIxu
DpCJ2IWZgQ9FcYD81t3E+pUJgU2/0pGP8j3IGtXweomzpLmEjRiS07x14NqDyprq5gL9dKRfTdnK
v0tkAvRFhVMa+7rZQo2hpBk2e+bxMOv6FOK2an0QHQKOL1W9jHCogMYKFG9qMnZV4zjyfK4Czb81
TdaNRd0bAeZ9CrJmCDgQo9vVSGXmE+CoYXCaTU+ivJe7HT/TOcMbnOKwjhBnuOEt2qA2Ou+2wPTn
/hbJkyPQbhdPk4Ux7RyP2n4hobMc/LO6Ry4nUBD8FZZL9d8VSjgpOtkQVXBl4+Gjm8BnRMCRUog8
y6nY9/YKIrK2Lw58Ol3lzTQnAFFH+2iHIe9mTNM2x4n3ar7bZaXxBzAyNCYEgbSa7K3EU24fcpwX
fQbEETed594SFefwfvZxKbMoE+d1ral0eR3N6f5gN1PjBHMD+im7CyuHNSKcbE1zBZ17CPJdt23w
jsdCk1PDOKjIJgQ6+ZS4fe8+6HCn3d067xYwWjUE1WmypHKPFHStN2FkuvYdTpGJE3kr5ZxdkBpf
z/eZwA7myeEUArBs0WK+m6sqnqDzZs32qOqwE8Ww62gu2KiTAL4FbcCnh3tuN9HbORQKZoyezfOb
dgsTcjfgyrh7GpB010756hgIN8gVzycA16NrRDMzv47NFPRfSbul8pED34w+1jdKNn9Rme7oCQqR
beY81Gm7XvCXbd05VoKZ91ysTXVv6rajV5houXy1gBUcYRmxhJKfwDKi1d87opKRaW6aLr4zQ1vX
0DbDxIQ+kiJH6b4BrXq8GztFoRkm0BCHZzOCepivs+vJO/xm+mGNmnn7IhEaD096RhrghCfEL9ZF
gPGpKrZq3N51hM/0Ls1GeF3ivodYVa06DQo3LjOYb3qwGwwkaxIVuFBImzd43Th+vVlXt3dBTxhu
jtpKBMuLUvvQ30O62+xYFfX79h2zhukFMlIBf32+3dTQsKDNlOyvdnCIlcFIvLvqmnb49Aia5SCC
PVoMyNNr0C+MvoZzk81328yz+DZzbw0yAWo0ozH5nKHKwVmm9b7UxdRa555ptsksB2ks5ZeEKYxv
uaC206/DOUqnr7s2I+tyOa9bfHWMhtsTQ+9vPnVmAyMGfyQdqtcCR+P2bSrQiPc76TS4uHSJ5zvM
/8FYo3GJWs92TxJbY/E0Dzs+pq7Xy2pFoN4nkZvVmxVttt5PHRR4r7u1bdqCdc1gPm1jQuLPiiQu
VTkSwsJ+REtRWf/VIzM1fIPUepZ9HZC8Ir4AiSsI9lcIRKSF6kiX3KlkNg7rtyZMwa6fggUU81xu
mD6w2kNkLA/iNTkZhDQMDrLRJPiGVHnHihCTenfdl0m8JAv691mEVvKi3Xbcv6ikZx9jAl1EQV1a
dQX2oiwBsnBIlpLIJOZrTjcQ55/A9G5gOY4Q33kZs04Or6gaLfjmHA6sr90wzdsljlq2vgaBXCN/
F/es2QtLe9tcVglSzpuJNPRTakB5ORlW4SggbYOZP7l+rJJLqDtLXuP+ifZvpUjM/hB1/TRgwGSo
DcjiIVRLS4EQVf2qUhJE9iJlrH7joHwJio23an1rdjvBEA3fK7EFYgwrAeJ91I6vhcEZU96oWk5n
6uCrlRdY1KJzWtG+P+mwIvgSbSOjV2wZbyRXbm6LnxRq36YusnSNyUktUxgtudg397EDx3qI813B
+PcywtxGP9SGD4+6X7DiKpq6C4qoQyqcKzC6r3liOZ0/kgWxB3c1t4AzTwl42AAKwMA7zrmjLJiv
LV4hfF6Gfk4KEvPpJFyz9KXYUOqf41Db9UISISOQSTQizyLW0vREJZSYuaERKOOYjOyc67jqzNMC
6VTWF4qrRD4KU7nXqbsBUHe90weTpiI8pyDYbJhGseQ46Z1h2LdyDeqr4H08vyyyita3vV6iAsfS
E/niZGXXorINu8NyDVhLARfNgFu3XG9dc9fMI4I1GHzVmGxpse9zduOsB1j7zjokdzXWAx+tSuhD
jSgllfOsm0zRRITXyGwdST4MrOP3qa3dXwzun+4VQemocu/Mnr2aAqLfhBYRr9gC0fmx5inZsXaK
mH6zBiOU5POWFBw28lc4QodZG3RRijRyOHlfOZ2S94MN6rMgHRe5Utv8sAqZva4tEvRPAt24iLfF
FqSp2jvGWPa48Nrd19Emv7h67d5lVOqiDfmzjLV6D9R0n+V1OBrIThYpxJRvYZtZk9dY7bqLA97N
3fGV1B94tI33c+fS7ITuzAu1L/t26XUX3zvIF9l7G6TJu1pailh2MveAdVcqWa3MK/TcFDZ514R/
tXPl5veAynOXr60C/b3g0Wrdqb3lAVyl23bEpqQ6ciPIutNkCPYxLR26U83XKLhfIwZDM+zTNrzX
TVRlTybYzHxZ4fMPP+xcEl5kjq3zw8LGuP6ClauazvFMAnI3tmPLHrttlaCx1v0qcxuNOv1AFzmG
rye60PGMmAbXI5LA8OY6BGsmPwcNWMJdEbs2bk+h6Zo5X+IWS9FsXpK20BJrFJtXNKBU5i52S/t9
S2M6Pa7bsO7fAKWyWA41cxqjd0vUVjzmHQxD3RkpOhUpdSrb7nmLsPc/Dz2j6jInGHdO2NHUyXW6
ye/OU6IIfQ1TTRc/QD9Lo1OUbXF2jWCb2v5p4Q9Qrxczp2NYuKxem3szGRryHIEiKW6k9o5I94yt
cUKwC4Zkc38wRhqMC02f2OjVqFCS7wQ2q/aziEV2ZeBtY4OsbPI5MlQEXxTutLBN3oYYlEIcQjcF
egcWSzmw6xjdjV42AOlrnX7k8PTPH1KLsf2TMVNGulOcTAHmq6qPg/Udt3u31XkAtjzN57nSqsgq
KsmT2dPN/cNg95d/6RZutnPaAfX31slmyxA4EA/6DRjPsdjO/Yp01zJrAzK84agyjIgh1VOK4anZ
EhwWNj3s+3cdDRt7R0UjQnViu8YSIJec8xox8AP2H1jxdVPh1vG2FgHGZbbP3ax1bctM1EJ/kCYY
1svQBXN2NSZbYnyxPbP6NBG5rV9EFsOLxBuRmS+zFdN6GetQBUUmluihneqKFxPuHudH13WsxidJ
WpgBDU7ZCz2uExalE0eczIdlR0ouggCm6nGoyVTaakvfTpS4GauDeN/H105KmWvwNHOYwuqFgi+W
dsPF2TR2RQ0E6XLdqcEGrcmWJDezHYIxn/+Pui9bktzGsvyVMj031SAWAhhr1QPpa7jHkrFm5gst
MiKSO0EC4Pr1c1ylqS6ltUozehsrlcxSke7hThLAveeeZfCT+yTDSebfR0SbqO1aEZJvoulyrsaZ
Q8bEIUWZfS5gzYWnjoUNu0pLZJqeumwxL1rhImyY9zysY1JgyvzskFkfoEpdSLCfVzzXe9QBobzy
OALK12lixR4tQKi/GFicyzwROiPFfTeKPIcldNhExRDjIRMsUdhVF3RzAYRzq8zD4kaVE1kTiwX/
VIWi2dZpEbVYaulwZQgQjGvgFUzcqXaOqqtptPobkJjPKD08jRCpEoECbpARQ+9bmqVf4WdRFpus
waZYlLa69p6gMlthMDIda6nypFsXBI6AQU8OhbSsvu49c/W1TQd3GrrOlK9IcPYfQV85t5mHALeR
z/K5GvhluFMpnO0zn54j1BJ+k609anXwmvwc15NsdhAr6yguuylDbQDawoiwOzUDr8VO6IDv+PJm
AqEfEYnqgvRA+G2fKxRjMRVgoB8BpWt3Zr3qgzsmQeIDKUi22XgcoyzzNW7KsBAHRXdaFtuZMFXK
bami4lPWIxt+G0Io0H+fR1qNSZADufoKuwMkyFqhHN+2OV0oHs2CPtgC/ch+aUsX0xIbaBePg0WK
XUaH/E2JxtFnNg35mCyNC9HtSF6Pc1yOqg6+FEWYflOX0uSgZqjMn5ao+/BV7TnKXd2HKGYbXg0H
jUwQlejINh9GYMnGCpEdCWJBCN/Wmqtfwb+KrbgIi9rC3zLlaGUQqr6bqZzk5y4LNPTHhU6BDAa6
gTOS62DFsUFR0kxXIjLmra5n2L4BucjL9hlObbpMqM0ndig9X97ROmfrydY0/WjyetUCAd3LSM9N
PvH+KUhJJD5CRGaId7SWOZCRMhNnbWyFvYPkS0KzsJ/urE5lB6kRZks8izJyVwRRBDQbpQc5iQmG
ojs92ohuZr8Sth2j0Y1x3QzzAzyRQ/7SWT1+CgLuXlQqwyeM2/26Nyn0FofAoDGe62YetxFXMPRd
y7F7wTWvTm1YgdYWlUjIhscJN0eTa90nomubKe6CtPoMpe4c9wI6ma7jU3SycxfcyWiaryO95mpn
UliMbGuxzPsesRL7sKvJkSPHGHtey9xzrjOx3HaZgXp4HOH3E4t+SP3DNMDi9Ss8ONCcuWXi+WdA
w0zG0bjgOtCpLLEtaBYyg4pDQn+siH/K5whFIgOUkGWoMkoRwB5WrsHGggYvtkJlwE0m5J8jp0Ta
tdjTjnTPsF8vq3uqDETgMxIY7gt8kJgVY9gNCbbtxU+xBTbGbrsqlzxhHT7OkzHpZHZln5Z5Qrns
pm8XruvRtHXTnGYp1xq/owrcfRXyqb5lmZxQsC0F2ynVBeYACqWcPgGKbrfYJtp2Z4Uo3YbmYx2C
Lofk1q2ZCDYR+MBc4V4Ajkg7YTq02xNIy+Oy+HsX5OWYtGII66sgGJt1D/ux9T0QiE2Ka0RDnrLV
zFg+qcLlqCayrTQfkr730xUzIQrOvGhPS5eLe7CXeygE4O8InANGDYzL9HOwgk6+U1DILE/AmeYR
B5Ej4btXNqMSGTjVCnjA1UPXHltMKIqv+dq7JsGdguBdVTkqc+yY9dgkeZ928C+HeZG+hkWakome
om44zob3iKtHbjayS9MxUkUcCNge7ibNLoswKMcsQ7pij44Jm0+1KVenp6OHKEPH1My+xjLGvOtj
wNmZHjvrSbYZ4ahNwMRsKA+fDUeFthknbfNE8jGC1sdHS/VcRHB62RD4zRefawAaPG7aIc+fyLxi
98iCIAqvIhk2Imk0renGAA0bE9OOgLZi6PLmbFNCx0Vueddb9QmBIMUYL3CB7rbDkgoTL3TlqGB0
F/q3wCJVIRaQeuhPyLIZ5T5fukm+RfhS04tDgRqdhQtrmfBaVvSuziYC0+QOTUFeuKa5XyDgr3a0
dKRZYgGx/QgAM2/XDI26B+SAh3pGUYhc87RHGLV26XVuSLEeQ07m9lp3wGnjqGMT/NK73H4QwYr8
hq5pCypISqr2MKgxoHeQqMkIa8qydcL8p126HfIbJ7sDuahrEkxVxPCtnRoXICBx9eoY1IBTPpO6
udyhCI3PJrS6K6H7QwPW3AzAD6sE+grvhhieQyE9kYgKNJfCB+2hAM9i/DbRRbtNGkWp30/Yr6eN
FV1XbWvGVL+hSKTxVdzbZsl36AZrfUo57NdAvqwv8WBISzObMi/0fJV6IlUCnUimxQZODAQLqkgb
zLMxCjXZVTTObEXN4jt+AEhgMK3vUdvFwGHDKoY2by03PR6DesfnIew/ZCGqOkDvEHLP4ozBxOR7
VzU19FwVJmQeh2mDOpEnQW31PqIdXeZjFSqmnuEZ3fjzhNZ+7vDFC15y1CAzM7dCFvX8EuDb6CDO
Q8/MsLu4WaMhHdU68pvh0kGf0sBUM4ov8GVhMLWkWXa7NKFDs2IHFmGB8wqYlUwwaxHoVolrdPtW
LOiuQadaZEM+rB+DHsWAFGiYjIfcdkRajbFXTptB3QpsHhlKRVWu71WOacTXspxMteMZb4MJV7dj
LcKSI1t84ij3sZapllzsOpRG/UfecTGp2Icabs2T5IN6DIHPFYh/Af7vv2nLh+q5CwYT3JkMA59P
46VRhWPBomqayLGHrzFkc52tj3mDuRceEt6xnZVofKItchSH/gRRaiamZMUMyaDTLaws5IaIyKvT
1GGSdEZ1raIzyiLuHtq6rOyVzNhkjsGAMPOvjJCUJNGlZtsNpgmGuJZ0Cs6GwODpUzC4ocAeBxv6
RKMybrfL0Ch7UzgPoUsjiBwf1xosskQRhyFPweoWFjM2C/ybilyXPrLJYfNvkW9QjutVsCJfGyUr
fA3r49RlbEE9hQzqJJSzHw6LaTU7WKDs076uopU8A1UU4qqoMAlMOtKAALCFdJNYtcGzuQLbuiBq
wa63lA4Ji5oyiLHmrqPOLRyzRgF7jB0JQa3ud0UQYt4TtRjxLHGNiDUVL/3ciY3NpeAHPw96PXR8
DkgLSzc6DRqYXoasNDPosDyL0Dr3LBxc1T9kxofmjMK2kLta5IN+mCaMZjZ1psoM6kSQU++Ktq2j
U5rVbfUwKVyY00JV5a7IgEid6xGflSJyfFnFXTnIJruaS6urJzR6RTomZEC13G9KoxrA1hwebQVJ
BizmLkjg/REt3QZzQKn0rgI1+GJhLL/AwZC4MNEaBpjNtsEoyA1HFGAWF9bLsrN3OKdbAM8g42CU
htpNLw8Mlx3iKi3yan3C9CSddyNW8k6vqzyjiY6CEw1SjcIuInCvo5cxnqJ7UkZRt69K2YvzWhuI
XEO6GP9lKgYN04pqgHXIzmfdvORxOEVCYsZJQboivVNjEgHYcF+bEZb1dwa2C47uLlavITCNWSB9
XdlVj2Wim2mqNktjL4ly3kU3wqa8PXKIy6dD33YD22Tj0rVn6uBTA4iUYN5qFiuHXQEQP4wDF4bB
DjNKX2xqlWm0nV3vOlRIrCnY6ywR835K16yc72HJwD2w9zy16ztrBcu+dZUh9ZEwSB2PBKhvfw2B
tvWPNSypUdu0gs/nkAdu+b70ouzOy5IFDgDfTFWyapQjMfDlAbOVwjmQ/XrPrwfSuCnxC4JDjxYf
odwMK6VVAm58hJk55xdG46h2GmTSm3pEMvATmarMXVu/hu2VROzdernbMoXWQfsF0e1O8vIbYL6A
bUqhgs7BrBX9TOJaPO3NFpV1hQMSG+mlzZ9sN93qwI4sWYIgtFgsqreQS3TicgV1B7gKlYQV+tbJ
sQ6g7C5k8T5czsd3OUCpDnsDkR17o5cwJtjv6gdmLfVYe5loeh93ykHoD4gJQVEyJwXZMCoC0GtY
1qc3NJd+2mEbhRfiWLfF+OHLuZvPZpWNeLHzEHE0L305XC2LXOcXJZtuvL14OLKDa4Y0bmB208eo
RrMLWN7NI85cDDDv1LJoeeVyKA1uMChp4MGA2ngFtNVXQK0Egiu58K8QrvYqhrCITts56iqgdrbP
70GTCFERjQhlvi/BbMS5iIwNeDfqUaX6WXZEg9zbEsyzxn2b2t74uIDej8dGgUfAEsy+7fABICkD
eAvAhvhXoBVrEcSRR/laxgK7rAeGWBuoPWKY1KPv3M2QhyIcqJ15lH+BwnoZbDxMCLHp983oRVEm
Uw//cNShJJpFuLEsB5Vj8x/OetjzBkLtMaliPiFgBLk4UL5PExglsyeGVwenccqz7qjzC/abof2e
u8ueydNbQ53dAi1YB/BagzQ4/kc6zGReHK8PMOqe5w2JSjPE65KLWwys2mETpRB//zUG04/OQtHC
28a0rt4S/bnkj9H41/jMPxoKiZqNGNfgfVlxrwBaFOIvSmh+DJ0zMDzUaSHlDsckAYikR3LtsFu7
P9Hw/oFhFUYGv2f6AAqjHow0TCYCrL8+N4U/NVNgYCPobAfAiY4lYgGk7und7ADdosEqA5KYYMZ9
+vcUqgur6H9iG/1ALMswopmLwMqdQZppvSmgI7gGebBPUK9h/IhZnPoT84s/IlP9wDOzvcOjBk7x
DoYAvXzwi0mHTZehzt1MOJngTgpHkhpV6by0f3KF/4Bk+aM7UQl+GE4TKnaRQiaHh+3MtgfW/Cdf
6I/e/Qf2WYdEPydzLcAcab5VNnyeVJf+NeIs+YEeijK9b7osFbsFsR9xbpdjMdTsL775DwwzH4a+
NUMkdsCgtxikFnEaAnn89w/UH12VH+ih6TwWXugi2mUkcDjTxzQOc5z+f+3dL7/1X8hxtOoY2EG4
LnRt4M3rNVImV/Pw79/8D57QH62JIhs2UzeXeFxyqem7A6Y0JSRaKHKFFG26uBvAxj5AVyK6vxTP
x350hMlVNknYCIkd4lDFC++tuylDwKv//gv9urn+D6v7Rz8YWS4MsFDGd43SORBo3S4Thiv438cS
+uiZo/LGf2l52Eb7oisfy7V4DPGkiUPqiiFHr5LlW6Qzvs8jQ3Rz7CVKsn98uv98m/9X9mHu/vE5
3N//C39+Mx2a/Sz3P/zx74+mwT//dXnNP//O71/x9/2HuXltPtyPf+l3r8H7/vZ7N6/+9Xd/2KIu
98un4cMu9x9uqP2v749PePmb/7c//NvHr+/yuHQfv/z0+t4U7QZNjy3e/E+//ej4/stPIXBDRfll
1f7nv/6W3/7K5Wv88lOS56/eFy57tfkfvPjj1flfflL8Z9jtcCKUgi2CBgjw09+mj19/Qn6mQmgd
ScLBaBSXn7SIQM1/+Ynyn0NCQ4KgWE2EjC7cVWeGy49C+bPkSmsVwYQxkhKC/P/zIX93s/775v2t
HZo7U7Te/fITxtm/OzokglSE5DTUVFEN554fXdpIWo4V/j/vJGADuptDmPtPrqSoNnULbSvrVldu
bRWCtjfCGb2MJTyy1w2f6RzEPvI8mXREz+0EpMEMBhKEAcPBs5CyfqiKKXgUYZof4cg03kVNm58s
AssyoIIw44Mbid5KBkN717r8fWQKIzC91Crf+Jzlh3SO6uc1A/SYpGCon7KwBYs0p5FKwildPkWz
gWTYrg+Y3izJGhyAUaJDpBft6gCVxQkMgzbB3JDQ3WKGoUrSOfM+kfUSTHuQBfubwiwYGQ31Sh5S
UdSfGTTPD4aadhMRWn7r1ZJdL3WPtKwlwNwxM1p8nXMuMWQb7OtEQZjVYXUUJcVmhoEHAIkyrMCA
q9MWx76rb5GzWW7bAFenpfMpI9AkhBBBJgWzdBeSOkvAkek2q4nCbyDlzE2M7T3FYlVFde7zqPo2
AXKe4yqr9XtmguyJRiXLkQWqUcyCa0XDTUbHduMFmbaaVZexXYGSvMzoVYkbkAwViD2IIx5Ps7HP
S9GiE5F0LqrN6kBRrsuWmGSd+3ab87ViG5Su8nqIpvK1aHnzAWdOovcWXRtaj3Z0MPGBbcx51ej9
OuECdCoNlD+JHj2cvKMWGQ4ZuDJ1TDFFvPZq0lezbrsvuUudTzAPX0gczQUk2UxirgzaZP65qRue
xdhh8wOGkAGwFtZi8G4nsCVA3upbzIAtEiFMavUJYD3G8DWK5HfgCqCPMICEhwEZ6QBcYWGG0UK0
bGkHaCSWTFXdtsZj/eQ5o3dVUfJzGg3uMW9z85oRlpco+Nten3yGR/HCx+je+kYsX5zOTbgRaKbA
JURe6tdwAJ82XkPw0vYQrdiHUDJ9x3kIBhqYcvpcVsbdNXnf94CHwVxI9KzsJ4UK9NnxoLFx2pDg
A0RBeHCpMLSfQalrvkV9BCPkGT1zbKieHuEgx5o4842aQeAu8+UwUZkH8Rjk7ckDgQQaSac9Eov6
GGkl07NGK3kvwDU6srC9rNuqP2AYF4wJ70DdjwkU35s+EzCKSwmtvmVYXJeXpjWYQbau+wMpXGm3
AJHVcRRFdFcHImhiyuuZvGT9Qj5HeOQWIAFm3esU6vdYDQafGpQgEWPwSbLYYdgdAlxT2WF1MMDH
oBbMQ7p+mbJ5C7lMgmRm9mZGrYqEVKX9JmAZg6FPyOcv81i2yFzMZ8DTbnqcp6E754qlB9B56FXb
1FMbi8zjx4AYt/0yu5cVPXS+yZznW6omcBRnb64kWUH0ZRiZJQB42x2o7JGLZ5UeliXf43OvWwM4
BvErM407hrynobdtvFKZPmOk3iStZ4DIQGmOkiAcHI3hkdz1aNCafpOvLcbtfC1ImDTT3JgtTSve
gBPSFx8laEFPmLjmJ1KFVbbtPaN1HHA6AYjTYbjrKbMgB/X98KVhZW6xRHwQxlUBvhp4QqK/65ai
WXYgCBkQA9du3oQBmD9eohyLhyEabvq+WpB81YKC7RvnPjsiUyjt2nekR5TDprXYp8ca+FWukfK3
VUMgQDvW/RPxtLwGAoS+Vefz+MLTzJ5ZmudfwlGWNRC3Zt0OGBo7PLApuH0NUNYC45RVvoHnVB+y
xr+RvuBdotrRXOEoEchkKOv+nQeY/8QBYM4VF2+argHRZR7M7GwRGxeWcMgL3IDBMAfUqWJ8z0ge
Bl3nCoBAFrJNBaruB1inxifTLGMQfXDK8LE52Mb2V2lUtLcNrhSJi06sBfwQoODfU4c4wAPmWnTH
CyBoh2YFWJmUGbuAWnUEGB42/TW6YU24A3fUYm47LeqKeIOgBzScQ6zWGZuTrtuHNsByc2tRzJt6
6vsvhXTo9zut1CffWfoM4UWKRQe+3Znkhj5p+It/lqZUV6qsMwwypA+iWAEYve28am8RvCGf4EBe
4XJDPdcn0o012y1dWDUbV4zXEO1Fa8Jnnj1rWNs1m9nI8DsBfUyd8AlztolGUdM4V4v64hG9Y3BA
UXeNdSuaQ8qpwMYwiegRe5M9j43G2Ds1dMdUCDF5Cn/LZA7susZ1UAR5Ag5/uAt6U5yBtsuXpbxM
YMzc3FalJklNgbtokKvvqOLQn69heFdiR0pCyCKeh4wA39Ss24TL8KUjkj36buR3FXxYNkNVsgNm
pOSxJyb4oKWZUyQiUDSGzLBjSUoZJHnB08eGZPJOmuLRgPB1l5oFUNgChwtgd2V1F5QUHDLeGURo
IAELzFsgmTlU/W27xB6XLU8WWfImTms1X56EmnWvhWrTHTrp7NLBof9EIzEdQJKQR5+hdBjraX2r
wYDYBBiF2ARjvPwWOhh3Bjolt90UFV8Lb7+gT1v386DnfQpJOFikTfGaIs8PY7GpuldyavcBonLB
78zbXR9MKkoU0j/Bb+4BZw85axPqHLXXEBI0SEgc1zpWIZ3VltRVWIPJRfixRiAZ0D2m+HHIC//Y
r5M5tAGiVHVFoDt1C6ShMivBZDAgKxJ02nuODSgxYJM+Chwtn5C9yi6m4SDTx5fZwBbhFu4VQtXp
WkEoWG6xI+TH0aT5DYak9IGAqHgXDrocY58JeSbZGD0wkS99UvMq3E+OIZdbzepmWTHwObUuxWRR
k7y+jkpZv3aLTr8MS1Xdgzelv9u+xpAaz0BlEpgJCIaRZ4X5cbjYoEtENrQ1aNEcbF7BcItj9GIp
ZgK+gAE/N8sLXQHudNXS3VUgnfqYOwnHM+ZC9hqNKJo3vszy54i73GJCqkxwMwubn3hWIj5FAHzf
s1w2cCOFBmA6gjPgzMEvZfQyBliRbVOM9zJDpIoHKng70Zz2iRfOpzEoJuQQtTLbR03tv2RLZT5Z
gL56Q7OhuMJUqT+BbIS1umZNeZYLW8426kFkDFgwfEIBO/UxqPj5Z0y0QDOtpxFsFF7l7JGUc//C
aNndaVcCm4/seqPACxxjHFt83oje4o5aW6xNvDTy3XBMGmMPnshNMKbtle5asgdqPo+JnXywlU5G
b+uqPObkli+vHozJJXFNi5T2pRu/gW5WAmZmDmO1KteHclinT2PlQTr99Vv2XGLewvvxix7lI4K0
aQw0VbxgcSLXqS/a7k6BXwlyPxiKVX0PkmWxmevMnXWTc6zZlOMB5GOwbxtQjJJg6TwAW4obD2t2
/dKFFidIChQU6TScNkUsqWLPJWDys4YD8L02Jrofm6i7RvNSn1221J8DlQoMcBqn3qplzfdrFQgL
Oq7EWFxFIwZ3CCf5qoqFLFdmZuNyqHSIWLccWghQh7NsOXiIFd7SGimHaUsiHFfBhOIy62RnYmqV
vmn7bD2EOLk+gtBFH/A/tnCOKKu1jIeVKLuJoB+Dlm1ksACjRhdPo8b4IjB1+XkNgvWe6CZlmKEY
jbMtH5/DSuf3kPLVN+04rHdrwfwH+/XwtaDOxrjwBjVElt4v+eK+zUa5axAKukcwcE9hn2URqMRj
9ApIsJ+3E1c52148/3RCI8QmjStYh+BfTxsyIW4Og/AF5hmuxigyJi2vqsMwlOsRBHBQDhzEgiCl
D1R8hhakn+Oh9yA+IuoGuYaEdG886P1hMra4NoM1SAud+hcLisq764U+YJAVguZPlhXzyTk76hGE
xl04zaZImha2JoHmK+z8254cKKKWTpVFnkssltx/hcweMfLIOx7ORQ4uN0xMlVcgW7nyjJagOER2
Av0TXtwVZC6l3oYiRx26jCO+0wDl2YZ1zdonl/AyhAVIUMHbyLirpinTKB5n1HIbTHzMHTzk1wNg
i0t1w4ZyL8AHPSjRYpQxYf53n+HJPEDj2H5TZm2+Xrpsj9/AmnozcBY8wPZ+uGvq0L7AC3nBnJph
htLjwEeqUbomXegEfjISlBjgNp4cWbqz0Rlo3AXLTZqYGry0xtQ2P1BfZLfUNPgKVdVJjvVQlp8G
3Xy3Ht5bWC7NfrJ1eRdAoZLFC4QxiV2FOGU5mMIx+kryWIpU38+0XLccjgg8qRekBp3KHiT32IBj
eeUgpqKbaOUcchgXgQjke5KMoi0CtKZ5eTmUYct0sN7h1qCMJ41eTiMmQVceJ9JrUUVzlLRF6tJ4
BuPTxW0oaw4fSYhcL7PZebdOvsRID3zbMbYlzNdjUkVbaETzk6OsBO0RfBpIbYHnzjP4QSgjm24r
h9wqCC2q4gjXVPcxZ5W5RoANdpIApuKf+lCSp0ZcegoQb+tNqXCKJ0SF9pbDkfPcRD49UDK2hxEM
fVBnlrzfZbD6eMY0lJJ9U0YYYfdj+tVbBRf7NVrr61bznh4xkVqzFznMmFdhfOJ+c2v9DS76HfLx
TwjqL8BU18Ub5I3mu/8Rp/odtPX/EZjFaHRJhf1jIOvxtSnqv928vg//CmP99rLfICzyM/x9gF5R
LZRW/GJ/8g8IS0Y/A6WiOorgfiT0r86Wv0FYIfuZX9ArmN0ApqLQW/0TwlI/EykoXsU5LClhAx79
v0BYF6+1/0ZHJZeaIfQM/xL4bRSo2e9BZdszHLo4fLdFhoonhUy4CvqvDUe5ZFcfB7664m7GBuOq
P0vGjX5NFPvXXw4vHxkJDa2ewgQIX/T3v3wOQlJOsqsBxGMPS3100U6B3GhnN8d+kJC51CU9F27M
90NHirM3IXlrQSffQqGSN9vcc3exTl7nG2S/oVldZ3FqLZpCKwp21Vvdgm/u9DWDqnMz2GU0oBev
OBZT0m1S20nwT4iowDZHY91H0SPLmQYRlOINwXEFXjFP4S0k9jXZDBGaiKIBFbKofGJAldzVEUOX
KWrHbmDPHDyGmPYvMUy210uZRM9UueBRrhzAjjL69iKoAgDI+HVWEeRGBMHyVBY9B5ceZhVhCU1V
XkdQBi1EnHQ16r1AX3XEVsdZMtsA0vQLllEduOzp+ULgwfQ9KIYJ24Iw7NSnQd/tOea0SMG9IGpB
GkGWly/qq0p5yZIKXKR7WNdD7AlikM9j0F4d5C3LYRlLd/aZDQ5gjefNp4Zl40cDaeGXljtXxkQE
7ZKQFW6A0LpN0+fL4QtyFGqiBzA2X8CUEFuM7/NYU39SLT9pnOmHrLRIJ8d2tUf079doIOD5DeCe
buoB+EsNrg3FUVEOxQkQyewPazPPN0PXr7hZVXUaAejta6B4e6oyBbp2r8y5pZIe83puDmzMp8cM
QgzAKlMGY/Zh3Tmngu064HZDzk5e6zYi26jtXJog3nDeV4G+bZZ+OuuqyHZVZ7trFlR7Q5EmEQvI
qJHU5dQh9IADgPqCMAa6SHheigkR9I1oJCbf8OHfdUGN2w+J3Q7UPn7MAHyhtKJ6N3IKsZgf3EuU
heoFXBVyDeIbnukM5MewZ+DC4zn3GewOewj1rtli9eMYmQJlz+AvcT3w2COz24hGdyLO+hzEwkW5
R0lhfh7DyKd6UJnT4WYUkQgNEKsAtjKV6VHKOldMX0s1sHDXQcNDcIkJbD7gEllgtYQT2IJ8vYyP
4OfHYQZUFKi6W8m+tTz194S1sCCXUKyCf62Wh4ml8mPNqH3AmaKfvHe0j6GaCr6WBZ3PxdDwR1gw
kxA9+NzLG55Xutm282jsJh1FOu3CADHVUBiWmOwTqCwvKXQZEBiEJn7rlhnU+7Gk9FxaJDB9Vcot
+1VCP6AFNIVY1xHCHmdb301NWQGDG+pHV1BxaE1/xIRKHFQ9IecGwoLGztOuahn7nhnZvRczaqAF
lnzXfTXkxxVmbpsw7VCAZz0bbyIMFk9EFB0W9Rz6p2ii+q1MWXoMTLRuAlEHSYtuEYoSh0qiIj2M
TQsgH9draPMt0FX7AnuZflsPU3gDfwDxmq5juxsABHynURhup3Zq79tgVA9m0uErCDUR+sl12Kc5
2BzLrNwTKMIIAhkdOXsYhX6GELV/NiVjT6jQ+DF3YLJ2UGSnG1GN1ZQAf5/2HSBxFCYtpNVJAVm3
fasL2mannNnMxU1ZK/5EDbJctgKv/GzXdJ+WS/49TRmQI76QYd2GuTDrAYS3Fd0lrCC2gCLB5s1B
TNNiBaWrHOxMYILQAzEW8xLFLgy03cwQW77iSZuXuE3zBRuS1CC7BAV2Y5CFbfa/2TuT5Ui1rEu/
Sj1AkQYHOMAU8F6Ny6VQExNMCoXou0PP0/+f37iWt7HMSkuzmpRZ5ejmQCGXOw5nr73WtwLS4FG2
dRpkiNA0h3KDfcvxbpjDyuPKwbjbtgzPse9qwj1ErWt8t4lanAe1jocWOe6FqVpFYaaNk0aea0o1
iIQjX5sxheSBubZgluo9HNOLPT0PGUm+QyQUvN+WceXhCkTpAsNMxk0Up/N7hdHmrldJJ44JO8DN
qC1vy0SqNlxi3hiyVtpjRb7qZxsteJjXOtlMjoDUoA8D65plXPo2lEtZvXLxA+QoV7yFaCy5Z+7y
qEdoHGzUXTLLsDFQIBgtgqGH90mDUWO8zc1ohmOf5AbMLSYTXzJ8vGnVRNzByRvrpbQa/bVNYxRd
ukl/pEMvMFivXuj1q9qy2ujup1l6n5251necyL1sZ9q9TrBcrhzMC9AruyWeRxvtT6antm8ZrBjs
zKdogUuE04UvvV9j8tovmeIFlPkK/qBM1iliEZpxVozzjBrOvMubhnumxf2CZAaFCzUn0x60gj2g
0EqTTJ2bY7jaleCxqe28PndcanKfefREuLgwraO2zGPzLafDlSkoAw6iRRWAJLcnLl7MN20T8cCL
r8k+vXX641iPbI6KxNRYatRldW6jbgjIn+o3jZY7gZEv9plcZZJsvNIxSfqO8s4gIBDE9BPclIua
uJuuyan02mmX5CysfAcqWxUwPXuEABCoL5rhGbBB9LXDrTtO+vWLrnFI6JXYxLrnfmasDeKAjgna
N8nSd19q0d37lTVOHej9rG07OjSJqGKTfS0tSmJRE/sHLUe77+V8TibDu6z5FD8bZOfYP6BERUrn
gN8kFBri+rEhoHjqpkviBH9Zx9dWSM36VtTt+GNc0pzvTKpI2OgxIBZ6XUgbkTLRfeiu6pZ9HgGf
alOokQfy0HY7S68bThAieRrnbLobV7L2tCu3+R3ACuMMLce8s2aDVDGr9fQykzDyF6vXT3A1NmtJ
Xd5YF5dBY67RasZKzmRbYoNVyAH2B9qFHU5S3edLrOOfQ7a1sobfxw+CCCE4eezrqUaEoMYcPkOy
tXCO43PIKvc8gVJmFYQkVYa5sARlILKpT1eg4ytPOcgKNRcV5yAOQl8MiOvd0jVzcSCkvF4kwVHI
NiZ2aB9ujh4fBOQ35YvcQrDEg/ZzWFB2dhim+x/o4WrZlv11UB5V0+ydUeg3eVGNAm9fkTZBVrLG
4tZqVx2gmDKaDlUq4UvgFOO0lpdD9cjw2J66pV+HYCwsiB9OjA1/2wzp8IL0JV7woRUbJ3ZRn65H
FVAUkooQMkCEMDZZq6M1NbnzYKloejaYxEgWjWl+jF2wnkEvOH1tVKfX39q47NjgUEIGQwXm2Rk3
5nqHbjnuVeVYTxlW071OMIwsiHRf5w6IeTBjQ6hDdMq5OUQzDB9etOSVkIYaAGF4DLika3L108tJ
8W6RREqTJ3q2PNqoPQn64MzkXKFV23udreXNoNGqvFniur5JsrL56p2YXxPjPB+vnwsL2QjtsAgM
aXETS8fJ7m5UOxXTfVVaiEa4m5F3i3IcGctjmlDuY312q5AlBJ96s6y8QVnuIUnkHIjtLQqIeBxV
pLTjEDmxjhNaiPHoyRarp2HkHDrqwjsOo1O4HHv0mROwjHQEUSs/Nqgh7FKYip6adRIvmCrlC1/q
bDySRzZPpQFxYuWmAxWDW8W3pYnG6oSbO2lRdqZ28vMZuE3opp7iyApS8bRWhfbuauRMwugaX/Ed
nWPUZhJVlwbE27px2+tyUAGfiaeOZGCjl6IYgWUsxZjerEnPbs8GH3MoajVsE9VqP3Uji455ZEAL
0HmqHJZ54lZcu0n2ak6WjjySa/0Ln3Zzaxlrhqu9NPuDzc0cf0khTqsVs/UF03xTQoBJA7ILYEL4
0zdo+96AymfNd8QUiyR0kjhCOON4xHLAo7W7BzkDL+FPk+vvM/6f3Qx/8+Lhi7CFpxvSMU0mVcP6
O0C6EkM/FCmO3IjF+qHu4w9KrB5bo3k1vfIRcBEPVkxfIYfM7x3e9v+KlPbr10tddykbN7B8/L17
LY86UeaT1m9U1NG7Do7xhje/+A9tHr9NtH8ZOvkrPXGdOHV+D5yavw6dS7eOYloBeY5xz0w4Dk0c
OMjV7t5K4OgE+dhgixBelXxWPJ5EiNGBcDad5tOrgbH2sGjVcCObsr/AQfFur28Ziq4u7rSpWV6F
YFBAYwKHNfBc7M/4AerfQf7/X4/5D+YixzJwMUidzw/NRAhklT9d41cz019sRjfvn+/5XwxG//If
+EOnAQlmSmKweDFx9/5TpxH/sLlaeDR5Fv8hUIR+l2lMBzHGwQED+NvxpHvtJvndaWSKf1xFH7xJ
fJ2461rOfyPTuL9B6/+4bH8nzusINn+9XMlx1ezE+2T/bzK8Jj6jk6NV7m6AW8GO1naONTo8k9W/
TPTaWjTcddTeP7NV83hKsApstiovQetx8/QuZZMR0c51RAsnI0CJz+S3sG8Tx1BSm5FWNXL8BK26
rBXxx0hArGF1Vlu3nbDNI2aR6X2MluqjSXJg9IozxI4DHuS51WZWCBh5pL6fFim/qyUH+0a7w7zs
Fr3XdV9w12W2g0qkBe2SWMQFGjBgx9+CxBBeYPpmq2qfbGcoHwfXmbEbDCOwnUXJN5hF5XmeIekE
v3LGKluLYitg3THw2on+1mZLjunfRH8mEt87lxlHfu3bmTn+yGxtPnpZaR2NIY4vjCY4Zq+BZGFn
w4seKftcwl24OGUusY9Y3t4qmhVs0FxtIk060Q3zuBkutQ0FJZZziIFHc7fjH+Flb5r5HLWiS2h9
FHIcOJFP64mOJ/Nrisb5UWcV85MePlS4KG7at5UD0L03LJkBEDGLVAARJf72K/A8DGV/ThpPv+NJ
OCOCzc1qg5BYxl1epDEOpnicvjmG1J5bj+gYvhfkZ5cuGuY82S45fvhCP7syER+ZMREPXN02MASj
ObiNGCdOJTVOcYR6nU3ZRN4pM/P+Jqt4+Pmtqao9TWhpd7CI+IEgNKoe1TDXVGhbQ/czLqP5yQbV
M/md1RNM+RWwjgb3tm6U7IKYSGwR9p5FJKjNOu+e/Q0DNVtJPFW2N1oJlrGiTm8JoJNRR7KpLU4R
uA3gl67OzypjrREmBcUBQZNVzbqht4ys3K8wdm9jOFqtInnVBXsu1tIzTgibqA1Og3Lpriagctrb
FQkPNizEMILUKlPev3EgCG7yi+Yw5RRzsY2kVbz7Mn4t2RR/pVnjLMffctt5JPu9m7WD8aMh7lhi
VZbGuDPLaOWSmrEUbQnxJ/V5LIRxM3hJFbGDL1wooFP3Y5DJvNFUM1SgEkv+fyc67cbQ0ppjzTB4
3+nGWLNzn4ySiOQc2YdsWspvbR9bnwtmjjfWCxEswD8S4AZovW2mazn0VaOaDk3iJLWfZNLhEP1b
LlxUbeEGes3WM6CzbMBhzTbnOvO5P3/lxEH54H1xCqaZce6dB32IOgL+/4yNa2RIMcba3UuWJTqz
xrpubZZidQgRSrp+889A+aRsGxV2qk/rarQwihydFYqbQXVLx2jclMLrSfVeU+aCznbei/Iaqvo/
pMxZuGE8MiJz9X9FzQt9qlmW2aONigR7T3a04HlrgbJokDDziB2t/W2B2+KCJ+Lfxc6dBg4bM+1g
vBFwWD97rYvlRvT6cquXvXY7cPq69Tob/VvUlnMhvJk+/gqlF6M0Dvok1z3AfXUhojredzHIL19M
FdUHEEteYWA5mxFW6raLouipp2Y8xc0Vr9uMXjdSu16Tblizc74mc5h9r9Kpvs8KgukdeVXOg/N8
GK4RrWExazdgIK6N3Z9T70PeJFQ/TXHz1tRN/ubQLjId/3UIXl9i4x4rGQnVom+Xo2bPDHATHghv
V4PvCKNUw+epd+bUcK1m9Udhm/KptwYuwlYfPAEUqM2+G7XVvNrthEbVwjzDrDhYHPstuYokqPMM
Q8C/idL3YMrOdJdabWhqlS5OCeCOKRx5+9cNCVFtJo+8jPNekKiyDupXwr5t1G28onj5RGIXKKWx
8O5IABYfM5P1VwJ1M2w6PX1Cq+wY/guTx41T5C6y8zWKX6AKbqLFaK4YQQcIUaVDAtXqdj5aYws+
11yi4jgg5KyBDYqnC4q6R3TJyC2F1D0RlXKj+Tw1LUwIjZrH3YimczB6YhwjAFErmIkTz9vWNLMb
UxkaLsoa8JuOCrEb53tF8WzsQyljo6C6cQW/guIylHRFIodYes7uocw+fsv964UJ4C+dBh++Lz9V
8wofmtrpXuDeTUd8b7oZxEvPnNeR/0N2+BsQoMyXFqtd3+0d6e56+CjSX4zirXBxf/YS8TfLW7JN
SeUVx8ScUOSMTLU5bu/I1jGRrRX3ISgJyriY7vwgjNrzf0MIFDwNeFDjwfkbRsCquv5Swd35QuxJ
d2bcm0cWW++OmmS44ljbr+w+2A933TdztiHi5RBUWXbAkOkZRX6CCCEDWhcjcqBhmNu8AM8XrI7b
HA2qLDZkQ4c9zKYV22uKNzmc0owh0Gz7myqudWJrUX4LPWoeNtlU4ckyAMougeUaxHt7CRQ8SEbN
2HXZwsC6pm1+WNOuvojMKo4zl9qN6/bZaYWeeRqSAfE5bYbu1eM6w0FTuT8kWKTKl5XV3ltl4V6q
UncgefSVgU00wrg1a+ITJpMII+JjDxBzyaYXa2ptShLMe93um296pac7CJAr+/MWQSnJndKfRL52
fgq8wzeczLmrsE/+MFLsyBuFsSyQYNhZ+AIIWdEWn1rRdT9m+DpniQIFfwb4VTDlWXzX2Z2zMWsn
2U02jlRfKxqTBZotnO8lxMclqIdi/iatFGHFnkrIlmBi7stIM2/wXzrldbxvycc1vQGKF7/322gt
zoZItvuoWeaI0KlH8ZujX+fsOB3n75pMtO9X+EwK5DKbn+HWyV3iNs49S0vz6M1T/sXrVWcn7pYP
bx1SqqqapeN4Bu6YTbVy+ycyGGVLpnmysxADImRnaYMbdGPlbpFxpufVkhAH26p894TkqNF0CG5+
D7cZhVL1lQpEa8Y7Pqrp5hcMwkkj9ZAqU7YcXyRZxD9zIRq29OnRyYig7/5Mh3A97PLbwkiMu65B
nYXzMoJ+7PR82aZUPRp4OVz8iimmmVMaO2sZ/Jkh4a76agYD0qgXRMuk3qY+VVmo0gR3eLoW0e0v
soQNzeXAFeKt2NPS/v3a/YjTiHn8ko8O7z8EeFgzuKmGvcDi+2xZSXtp2oJwrWIeumSwMsPRGFmV
Ct05pZ3t3hvzoP9MDdQvn6ugEkB1pooboBgKxBBX2Y9YLVI8gQtHAn9ScFkptVybFJcsI8wZqs4Y
bZEvrL1TgKEK89xqXL8YK9cMax4VI7Q4ou0Y2EsYKnBHnZ2ERAq7VDRtCH/KXf2aMrwv5GRWZpWn
Gd88W1vwGWr6p+sWw7CvpxVeTK5wxHBYpRjbbwfC6BjoMyzmXZ8EiVXEXyKu00u/Nhl7rcZIt5wx
Ub5Q/jarU6uHwa3YeTqKW1TVgaJcOLVlIZonEOTEJUitD7nrS9lF797UioteccTYcOr1tECVnl1s
5gbwLefrQvsqBvZ3jhrUwVv5w/0V/MAW3XreKJa0yrd4LuOtA/qwAQhRv5te2wDDGONiA5QEwk0j
5jORaYxmVVNPRMUbFbFUVUoEpDiSc1Tk1sHM3fg+10sc6ovsQH0Wo2hX4g4TagMBxyZmCWzxmgxl
Ns/N5LhUDntR8VWz3LmQigDFWmBACYuoHUIto/YXpwcfspo17F2q38jIRMSIdE6A/oKyF8Kw7Te4
t7gWmzS3CePGzXtSaOqUzytE09lY170GpeFrgeiy7CKtdOZbI0u1p1Eb+VfcpLOvS82ckQxulNj1
5hAda67pH0vhcWheLSO+8ORGhTJRO09gUKpDA+e18ee5NncE4JBWW4d9EM+QTaxEu5EiydmSZs56
ANmZ+ZruDBsPsIM/LN1wy4u2jqQM9FfOAe0GDw0edCM1tdDuC7geU7RGvje2BeGNGO9dlg+X2hpI
2pXQFTo/gurpY8VKH3Cy4ylovIQFFivck14KjlN2Hm2EjD44p3o7ICgFmAP6zCzPi78LVfYfcHRt
09dgSIXxIvLvcVc7D/FqYEZgOsiOU60VOxqvAZ5gp3+a5+iM08t4Qy1LHuxU8b0UoN78SNrz0W3H
aQ/1Pz5JYte87zI9ulBKEvZmqc2GRRcvrVpx8bKvk9cTemluE50lqe/8sjrGGafZPNU/7HHy9inH
UkA9c9bdTlUxcBFds/RsBji7amkG74t+tkONpRd+PZTyJ1iJ7pYjnDwThLYeQbyZB0d2cDc6DKgT
XjL8U5kcn1qtiYHiuwIqeey6G4g+yRNfvegtoeE6CdxoaGgtZWHtd8OIraCo9PKOiEByxAYvz2y8
IV+2Lhgj35R6fmtr5rCnzNq8S8U606daZdm9gqO8hDYwupDoCYu7Ml6gu1Dn+ohVMP02FMN4hstl
/+C7a5yNRHk/W6IQW+WBS/SlWBLN1ybLeBHAzG8pFcoOGCCyWweA/uzrI1pG2XO/wkMvwCG6ZXYo
QPeEQ1WW9Oy1pZ972nwQjcT5UVjzSSv4Y/Ori8KPNOB8WH1rubEpc3tRPOoSfltbbKHr8m/qffEY
icJ96tl+wyMYGvq0mmSSW7LuTZCYYr6tWcEYwfXkYgcWFJ4nA4L5Vlpjdq4t8eUwDPJU/i/YbcNY
95+5NS/B/2Y4L9igmcXeXGxONP86s154sG1+pU3/b0uN/y+Zuix57eb696YujAzv6n+d1fvnz+4v
6qH56yf/GU10dUMgWEMSQFG+Nnz87utCFcRRZSAhojMLDOt/CIb6P6xrVhEbmIm30L627v0uGArz
HyB1dX7S88jtXKOO/000EVnwD7kQmdMTtmExUxO0c4Rh8hL+HBbuq96TarDHHS3zHtw0tdxXNXmK
gGoL9aF5a36adJ49/yGbzEIIyfNvv9mysDgQjOQPJx/5t988dPC3EVrGnbSGaMsxzG7eSwGLjrnf
IIaAoEckAQfu8FpgjFk3s8XYGiA6mEMQgSOTO56oxL86Hn1vURulEHyNCtu4wW03cJXZMqA2URLk
JTtj4l0GZ0DmR4zxxtSb1DjU7vJh4jw3e9pBdlcV+a20yvl9ISH2XOpZmWx0MY4PC9GBJsx7tuco
ZBi7CLFz8BgNMbxWlpNubcMeKa4oT1Zac3SPwVuukrBE9YGdCaKUOZI8NOqwi+ofY6GMm05N2YM3
5M4L5pV2B3Quu1FlY1yrCS1iIVoso2/aCF11s8ZafVhcMQdVtPx06KzY6TwCIgwxh17MWYj/5IyO
62zHuVz9igITYlXVcwqLOSCrrfhrWbK5muOnnrgsJc0VdlZc13Q1xZyead1XzRS6sNQCYcI/ixk9
gkm19rZqaHnjbMNA06gMa5J4x8+EOcazsMUQ+WEwg2ulIH8U2wkwqN9GKytHVAIJ1z3obHAJXVKD
9I266X4iwHTDZrI/rJEiplfgsWeAKMMa2hOkaOhCQwynp59SZ5O7phl2M0yvnuDDQQDwIYZk2gcL
r6BPTTGxfDUMx0jvGCQnop4rvrhgsCuxJ2o7bKMmLjF0IMJymotAKy8UoUxK24zCooumM+LiUFWa
9dlwSN4DctFCR5PaHcpSdTDqNr0sK6fpEJiyRQRuSOkUmCMIulmmmzB1XUDWoeU6HLPZwGImQYfo
3hdHEt5omDi1IE1W5y0eLPfWWVLjg8Vz+dk7S+YEpCU5QVD7OlziOr/RZ1zyIQ0e6R0J1/bQs3RG
+tCOpdk0x4Q+0pfyavbnOayIbdKykKzXs3u6BsQniUXpei1hiceyxqGNjOjrkc24btV5FQoONXfA
I9brvtgsboquNHYzJMUSk1viPpa2poD3lRbpRUkWeWNrBnaAFVHgVkeXRJltl/FBaDBPLci58TGO
G/I3ZDqcN7i9nDojZtO71jEhorVE9S/AXfWD3iOmBpLFNkvYWmAYxw9HTQjRRYwX1lPNCT/yXZh9
OMhdKK6IK9YEAIz2CLSnenz24hbxwvUc+L5yFiCrNUtNG9ee4va4TL3xs25BgIAsMp5zM2nhMpaG
9VXJKaIzzBSL8mkDYD8Er8XWLldI7lZ6LcaTzs1yLNxCmQEHQTYaZpElT4NIKxivrXZSjY4xjv+Z
pG5S5zKsdjXx+spuW6zafQSYU8b5R1cmN8aY7Rpds7bDcqUJjaLYj4ln3ksLhmtr4eoHjQ5STeY3
CJk5wdarO1NvurCEobrPmvaukmt3ZnD4xAMkfUX5ThD1Rbwn2dXcVo4DuQ9fOFNu2Wzj0knPCaDF
HR0V7gmMtdj0BA0+oIpTb1Bq8k5fMo69+DKmm6jL568S4BURZoqATow+OC+zzBVRsFa4XH212MaH
k03psWAKPHmOcz/jf8Tj2Bm9GRpMT/InKHsalkC2LhbZRI183ay99mUMMQAkWyUN+xsIOGfbEeR4
QFHUW+IWkUtWOh2PoLZ/NiYpnaAjm8NOvIlCDwcMoC8LI0++smiZoYIjNaQsk5PyrOmgjAIbpjUa
9BRdcN3nJgMH9jxfX/L+QCfE+KPXShZU07X7JqlBc8yQDShXGYmxkT+kFc2cAb/beAu4W8QfLsbV
UKtsd8+cwR9mOwQAcGuSaRXimwt27WTzOfrljJ0P451+iKf8bowsKo/iiOAEvR51aR/7InFuGyGT
4yDtL55O6V1Ve82uUG2MsYUrpTuwAaGuIWqJqBIQ1Be8KYTqEQRb9ZlqCxRY6MT6jSPJg/kiypgu
EqVls+/aY3w7J+MlXeL8hSkKiiFz0U89MYYd9E+yxWwX052NP2LcN43MrM04ju4dbrLy2eFzCsbZ
UHsg8dXnMErr3M1t9AGD2bAeO5i2Q9CvFdBfREedaUVJtIeG00Hta0asNvhcV7zLKBTZoLOYs+ut
XXbrjsXEeAIBTYlu9arNAxQtyvLEjGE0N50QPdQ0dmk5sI9HEKBbDCxm/zRh8EngpmTWHamrad4s
UgnUgqk9L271gEBfETChDrlrSu0MfDe6mzlL84+SuHWtrd4plIfKMkLBTECh5qFE+tpMrqUIevBk
shW8Vvy5/AmE/Eb9s3XmH9BxrcPUORwVdAETZmWU0uZW7DVczn4a04YjRHHTuOwS1kHZO3dkBx/F
gnh5EvMhU71wyuz4OTZxLLaAqIMpmrg9x8hkE0byMSi1NbmUc4MnMku32hRt0lIa234ZxE0yw8Mo
mJmBaQEIm2PRBwieTCKdiypE0sav5zkPlq5FJGcdsGNR1IR8QtOGs6AZIPro4Tiv36ICMUmUNaXC
kje2aKvotnbHehd1zbfJTrQnr67Uvvfsay6zcvwMDXBX06Oz4w7knmK7oVQqV5QNDSIP7cqSe9zT
CLqZd+60ha8viNP7mc+dKgqgAUKNs7XTcplu8pksnyJ44pumwqrVpZZ94rjQvTH/8aEmnm1vhy7t
zjJtIJzjg3YhwEfTm+foxcUBI3zSvSL/gkEoDxqPnIMByPsla2hWGQSYii3qY63I57LYih09+qKx
ZNij6bkBvmLRhDxmox3OWCp06tRIzqQJeXLm8agfZWzNO7I/5rtnKGD1upjvsannZKSbClR2NAh5
pO8Jm9g4ZuWRsGz6GHsGE747Gk/I3tHPosOK6zeVW+7g0aY5NyYjOmS9bh/pp6h0UA2ErWJTS4GM
zR3DMivTeFfrbr4ryUc8m/BDfAs32NWwNVM3IagQGfJKH8n2eE7Nh1CVZ3xt2pNwZLZPk245ZXO2
XlvmxlegayU9TktFDw/HB/o3qm4rusGrjiy4IXbYibk+5dmy/BwyRP+wcYmJKqqiLhATyDvnqcTN
XUbEeTnab7Mo757dpdbvoqSqjgnenN0iUEF4+DkIoVwH8WtqtVZYlnpxsmdtfhqn0tqPrLYfNA/P
UY/qcTa72mVqdo1TX7nOq1ZMLB3itn41rYiFOzBU2cd3ys0kqYVYWzcthSeS68wqObknzJXc8Qzm
8DW9sagk82dHqV2tsfP3pyjFLMCaGZpbN+uFXzA3kAGzo/KO5F6yIyjeAhapODCWEIplr60HfMJ5
UFHn9A1Ozwj9hIzYUxRNFFasmsiMM48Inm9D7IwLNzCMnMQgKbIpYJ97JNa30qxw30urvRvImZH9
8t6ztDE2eCly7jPVshNjxoDeNsknh5Zio8mGaqd4LVDABkhbu9Ke1KFpx+6NL+160cg1UtQ6Uwqi
+CVIl4IWPjenV4jSN0kk4lzPStxNnT7O7zUzf/uAh70tHjU5xRRhNWsWMYkw4AURVYSTjzo9R4El
RtLBrJo1lEnsEjsKcbJLycruaUZn+Vq1XOy8Rcb1Zp2seDcovXtoFmG8DbVnPQ3zBA1hUcJ7ZR/k
rZssxZYVY0b4nCeZHSkVNN9bC56aTywY1OqEwnkBxGj9VNSVHuOpNoEHpHN7WZTBvWLFQcuBrTO4
q9ngtnYtMNmKxRTKh+Tjfs8jx/pmSyCvTy7+v/4uqlvL3KwZhrmN0eGlRp8GOW/iTAhcaAVwA8sY
3nY6GEt6aAwuwnCINQpvBhvyXl8u0vCLnG+vtVCwFNY8D0+1kcGjB7jW3MUK+EM4aaagiqRx4Fg2
jljI+zVX8uJgvlHrlewqqMksGcTwLhiJghbE8kXZ1kOqjWE8Fx0rQNc99UsMJZPr0C88qb9nTjJ9
jysvO0jKMp6zddRejaa23Y2kk+NNpst8HPtp2cLWqO/FasqHGPYrO7F4jvZWdiVmNPmBE3Vyg6sS
DCewuP3AW/g+OvFIJEmTZytp1LbUnJ3R1859Cnvq2EvIMtgJsktladath4BKvNvr4V+0Tbr4s9vq
DTvKJTrVakVrtp3oFsnu+xAnn1C75wcST1FFYaKC7WxCDPU7OXpfA/uV4FqhvUV2Yy9JXPuZGO/w
MmV8cwqt6l/gKsRhNEvztiJxfkwLq3wAYvMVW4keiKb3Li3H2fN138PpKm1+0je38gQlj0rHmnxa
R68/rjHgWVjO0zOJ0MzvtDy5Yz+IlrUqc7MouiJAlDf9zQwbnxQS4EUZl8kDEVlJdDW9bjqzqTkP
zKQf7SKsh4TILEVd5HQ7t1b3JDIBozvty6CDswln+PdXIIc5bObacwM1LWKbD/2K8Z81+XXFgbZm
cgbqM/EKblvc4kbNT+QtvdfUaaPvUco93445p/FYHS+4XZfvKWexO4wD62YFXcYuP88fe0551NXB
+t+uQCWPJnLrbQQR5dvYcb8nGD18Z8eIq2ft0/eFGA0oaI+R2qhG59aFNKBw4vLtQnXVIf6nLqQM
ninuZI9BtjBjmVG+haed3VbmGD0Xrt0dbVytz1rNddUlsmQSBDnkNqyyy8Q0zg7ZvGPkjFOojYRc
5qURt4lWVl/WNLNtg+UgnqiP6u/0kmceFJPI/KQJgwkLd5E6Yde5bjWjLN5rXGjGxqRpyACylA8E
s/I+DqkzbF76uWnZ5Hqz8ZjbS/PkKNG9Z3BxZh8GRFuFs9dWFKQU0fvU64jpXsz95dTVSp4xr8bP
q6pyiQWIxg2f6iNL4WFwo/e4n5iv7CE1P0ZZyWe4C2uQO079TngOLH+kOy+1RKSxy76+IWDOpDRx
7+AFZbjFYaSwYXOsC4hPY2NIZe95J7t7ZXTjLVWuQEzLgWj4CPOgEy72szot9stgLts16eqbzuWG
gXekeVWOnm7jvNQudpHb+MB1AHxO0HOLrwPIL9VnTUvQfIfMnNh7Ta70pOInWPxhio1nUkXYSZp8
Tr+oNIEVoPRls2RkKfxonYia19WyvOTMkCGVitTGOfBBIA1NMWcCK2KgFklnlVtOAepm0cfkDaqV
8eRkFRdQaqy8Bo2V80LgfUYIiqtnvFNfXQ5rG/vzUtGhFi1fNWfQQ2Jr3IawKodJ2dahPWraTs7p
Rx4jbNER5gNqei9mewl7Hs3B1PdmMBF9vh7GnrnJ1MdFdY96NIkd2X3tFGdEz72Ytgx28XaoUaaV
D+zz2HRfwLRZ92SfoDvHFvEIE+IuwfUILBdVlafJquQBLiWXg4bod1yhctchwY3rY6rc5jUhGc8p
fB5VHd80bT3Nw+LepvGShIgeamd4kf6RcPl8NCxKaI2r6pKfL67kCN2+HZmgttT79Ww2nTOQA2PH
s3m65GjySPKGqYJBs4Fjk7WH4mWqe1vo91dN6I3uSovoVzNdSThald1zsiuB+XK/uk0Ig6B2dTY7
IC+xCHlkDJ6+M68W+tvah+acFM964RQSfouSDxwNsHFADo/uaWnR/X76H/bOrDlupL3SvwgdmQAS
SNzWxlpYRRZ38gZBiSL2fcev9wP6s6f9zYzDjpirCd90qLtFUSpVJd487znPcak9BjkNjMyKNlaD
O1H7E5/L1PcQ4MkV7Nq5xekSdUV9susFQ2J3pv9aBZCggZg27yAIBd2yXYLhLIQk3di9ulpRV1Hs
QvyvqCr/PsTOcRalkSOcsVc9dZ7n7i08NEczmpoTK7XyFNmRfqBmvNzlg4OSh48rf5uavr1DXGva
rbIaRhrQwcm2IuU0UDpSxtvAnnBDEaVszYDGsMAUX8YcJIeePdqjw8m0ovuWnEBVAqpzZp3sgrhb
2HJivvPweN+EJmR7vCGZPo9JW15nY6QHC+gH/8uw8r3DSveT5ir3WKoyfgYcxCk4Fg0AVYuNUIl4
JVd8qMkxKWG+OCGA8o0QPTOXa0Mq42HWFv0qcMm+WPDxWXAbz7rtsbpPQKnkxLJ5JUp8cvGYjleX
Bcy6mrRxaFOnPBpUycJ0zqsPAd9+Y7A33jQZzJDZa/Zc128SmVV3LDNb3K0aVXEeeZDyr+rQ2jq7
TUd32GGpKd1NHsascCnoa7e2FfIZLwiXENmd/JsuqeplqWP2F4n37YWeKfmih5weYXyZ7IhskveU
59B544KL4J48ROVTQjmD2EWqGafN7MLn2uG1FMWpD0MTSbYsTN63iB8dNJrAeM1juzlqEZKSZL9W
41UBwv8AjLiOToXrRI+hOy/YIc9A7J2Vo4YN3svuO3Yp95i7wfmgi9Z50Czm5c4l61Bt49jBzqAs
toDgpUN8E7CtAMZ3nrYeGmzLyXrwIpO4N+WUr51txb96QwC68PQAc2dsat85zp5tP0X2TKWR5cNM
o2PtbiSmE6wCVTVX6JqwuU0g7/flgBBn9XZ2x+PmXUmQfL7GsiCl530YhRXuygmbVWS51rGBJ/oS
N0v+LNcjVQRYUMk8yBQhpT3wKszbhtTGxYkal9bMwise27YH0exP8xPypWK3arr3gMqQGOJBl7dB
N7MFbsmyf6EaOAqTl4n/hjpgEuzjaNgbKpbqPRoyoK06KMa3SDs8IJBQp3Ob0cjYhdeodLuOzbnj
PSWtn98GNLnaiVMnG4oax7Nv8iTY0ypaZquIQMgvgh4NePVp7Midw7zoV6jO6qpLyxpX5cCafBO5
kwFKx0Kp3fSFzhNikUW84zFi3qe2114t2kBeEc6HKw1q4Jo8md5ADWxwbZXWs5VQ9UCext5ioxjE
rojMiV4VFd+B+KSXqICn9NFSP/Me4V054Qzr72ualSskSBnapwosHq4iuSADQy3VZYqYstata/Rv
OCNBrToM15REj/GNCKPxbvRqXA+uzeZ9nfBCXGlAng0yhWbw5cuQkF9kS/kY+EvCLspE9hhT37Yd
DZ8LNIx6jAY5VZfEa7lIjZmlLnUhmwcSv+LBHKz8jr6SPF5NfoS3edTRxZlBn69wGDln0RhLOVze
xPR/tJV8dkLPpIfCIyydVRF5mqZD/yRtRg4tngz/d5Rk82fp8eHZDiED26oX1eBv+jkEP0mxSn4z
1336yrutpw4njXgSoHqOd42w/N+D0S4HHB8iRbLj1XUtKBqync/CzN1jGNIxDIaY2i3k7HXXeOKr
sbs63HgAxm6IQhrPjhGVV8gJ7nEM4urWHtr+MFth900FZ3Tj8LatcFZ6lbuq2nH847DF3tRpt+EO
kVIECjVxT5+De1Sc25gIi/TRJst5NEyw9HMydV95XEFUnKGH31CPlO9junaY0aDpfcpSNOE26Nzi
gSsS6neZN89Jb+krYbyUaJrrPgKV5B8151ATgFwLWjlxxVsQpBpGm3FsE4CXHa/hI5HU9jdPoEyv
YnfwnoxZWv46p4ch2hZNeN9lbvNATAxz4MzZkq9smjVOHjXc95nlpqdS8kVACiP6Yx333hlz1AQx
Zd3HjKy2PJB786w7OgF8l1vJKsiH9AEXWRKvaXY2y0ffL+brmLBiCxlubjFBOFeWW/khFTJ8IFZQ
rs1kVOu+r7hq2EWN90WGKzp8/busn5wjXxbc8ek2fo2SiCj/+hb6fbKVUTF+cmXWl86d5/tpzL4q
qTZZstTahthpzdibzk47ZY/RYA03deEW6zj0HqeoMbeJk8IAdJAuD20jsERb+DK3sSmcpeODucJx
+fBMcJ7slM81uIVm2PVcX9nQdCgcRpT5B9g+7QdGbOfex0qAk8ka6webgZ6bQKrwvtBJT/PtSJFl
1CtYehOtI+9BMta3bFd/0/hlJquybdRdGJjueXAK+zoiZ3zkOLcUxns/wPvRsb4JO95Ngwj2nKr+
grTVhLjRFJK6M7/L3Ke+qhEVPmNZNEa0Rnav5SZRuMrXihHh1Blu/moFPLJol2RkCVE4E2kOEXnC
yoKiJ8sX9qntIeP13YZVW+xHiDcb4VItpgnOFjfCUjZP0wDATtS22Ydj+c2Z3WG3TZ1JfxP5bU6D
kaRowVK/C5J9eKK6FGgiTlbygL5ikHUxo26sueMGY9IRf8IYj5STVST62OYg95bqs1R2bq/DtDUO
Pp3eKxuNBEYVOsa5HRWHnOdWJQyRJnxUOTsfmBfDU+SO9lcxTOOviLH1qRo76gecZGnk7fwl0+XF
GociENuPKmF/ueJUCF6QSBlN5ow7HjZzDuOe3Al7mASy1jogmXMeDCF+wY3W2XYo/RYlZeLBNeWe
c/ALlyK21jJm3ur1SBuH1R8mBWiDgDsghLpRJfCwwASNGvvp9FrpxGRvE3o70yx55udU+W19Ryyg
JZ9ekk3rRvO5i3xO7xbv6JFYUkMvNP0r1IFM7m88qOQYHLHQh5Ox4GllRqUPU86b1KXMIuCZCG0J
sYeQp9iKlAeQO4f+TjBkOLf8Nd6/gIRiUXjrzLHlc9rX7FHMPDmNvTtiDfUN44DInrkbVTfLfxj4
0FG6GZnP7GwpHB1YiILky5X6IhSbX0o2qFceXswudKl2K1/xaD+0IpM4uXEIvaE3Y2dLYuMpWG5X
mQat0gXeSJk4+8HtQEvZZoxScdZeb+KIKZaHWOph1Uuo77IlCaCdwkVAYY+XneZMyOOYV+OFuGy/
JtCFSJ4RhWBNY261diSfrN7cGvEAGBBlFNYCt+vmrWMIpzc2J5VsgI1rYXVtKEHp/8hSxeeOceJi
LqdzQF5i47oivzX6Eqdfz4/mWLUUv3SNeBPkTC8UtCdnCLzmtmgFTb7V2BM1Jb//FnblfK37Pr8t
EiiITSgh1Jl+dkjhQ/1OS/iKQanr22xhLvo/+MUyGqINXs75dxNAZyR06x7qhdjIvI5M/INx/DG8
/L92/fx/B3ySfEqpBPi/e4P2n/X0mX/+nfb0j6/5V1eQ6/5FpBSukYv9Bp+R/b9ShPZfNulCDnm+
hbcYfP7uCtKYl6nfXIjk9g8I6t9cQe5fDownz5Ogon4QUf8NU5By/xn3JMEsWdJTfBfBgv2fbUEc
56GZ0Bx/E/eGvnMFZZY78K/ZLp/j+C2AW/OudImBgrp4uM0VJG01Iv2KpCKw3pveIS7r9tED4Zgz
tMTeS9Fp6424i3thP2A/R4oTfzCFdZgg9f4qIsO6dHUwHnL+uXeyZT2rqT2d1pVs7a/FjooeWHXt
xUmF+WS78JAWL2T+PS0iGJ0y6ZPJDg0DIhIZgVx5z8Mo2XSLgNYuUhoflgAfC/JatghtNczEFy6N
8TmmQDZa5DhteAyA5NS2NJEx4yyynUOqhwOTJ4UVW/JA372PJUCRHICyF1y8yAJX0aBLYsyl27Tq
ki37ZcaEFuIC8IX20klapz224TpU5WqKHHELpwmcUBgaRApQFzl0+gviv70wVpPHvhXtmVQ1Av6i
Slam3RyCtJFbd5ErU9a3h771BNV9AtZxpy5+V6cXujx7BPrOe5c1FKjZyPtj4Jo2a44quUsXRVQt
HpC2Lun4WvRS9mMYH6K43IHmY94Maziw+Ju3uOXVsSap/Own5XeetzSB5W1dRczqyfAu4NC8tH0w
vE2h3zx5fuf/kTMjKu7rGQ9QVEkYohNLqehANRaeCQCA4h1TNeRL/LFRCRbYHT/iqRrsXQIP8z7X
vX+LLDuePINrfF0OeqL1eNbRpkDo2Ew0Vdtr3iOE7gw7ZdsPHD+/1X2XfctppIkBL5bg0i7h+TVF
fmtlNlCYUVWPuKLTjV1lYt1E7veEofzK86w4GovunSwKeLZo4eOiirOx6F65hkcv0FWppqyMByjw
5SlGPf82Rp6XmMJoLI27qgOGDYvjCpHhK0SNV4ssz/ac28Xo+ieTx/ymG3JFAiEusHv6P7q+65Yo
WYvYz1ApN9HcTMcRAPRdVhKsMpLnMcwZWIdlYdAvq4N6WSJMXAX2RB7C23pZMSCUb81l6VAYDe2y
1rKKWGiud8OyniAvOx4rdMv30KodjKvLIgMncfQSlGlyyJNh+MiWhceSJF2FCG6bYlmHUF/VbGhP
3ySOukajrLimszwhbdl/xlZVvaiRjFK9LFnKZd0yd6x1IEn6i6jKNulsZ1aElGcta5pGsbFhWxCc
yDX25HPq8k6NbIsjXZavvqcAhoNzILpQmUYMebFMWGAyHPSYV7DE2/IhMGieWiecDnempUZK6H6a
M6kJM1e9KWkvziL32BXFtHFnozhTTlWxmozNu2iGFFrmmPFhu1JX2Ls1uVI3VtHawTJxTkJSKVs/
xT/EXCD/aGeiABRV6mxKdyQylFUgT5TZp1uaVckt5E3DSIaiNjxHNfXcN9LRIl3TnJq4G+q+PMw2
MSES36LivML8v5iJe3Xmhthti9QSu86vOAcLl+3yprRzKgPzOKSw3XL7aDe7hr6Qblq8/hzF7y5k
MOpmRgc8UqJAh60mPIBcWNMBanMd4aU81uy5bjFYLWvZxbSA5ae7jkaffzXZ7IxrPw/MD7smXbqC
aRa+j4Ve6LTUoQMuw1nPHhW/j/s+0e02rFDp9DMEQnVJKjnQSw3E/AjrxnJAgxbTAVFB5ZirtCUR
hiKDgoYRckurSvetg5attx6hsXtRdvpsFdNyaFMcwcE4cp3GQJiPu85kFXIDaQy0NKKL8U6sFZ9a
UrACxLbZjFT+OgDR91FklvXaYji6cP+twu04thbBAFMiOjXGENcLcwxLFZ1FxWPkLMAUYiVI1pNf
N78EqF+AS53jhCfuSWb7WIbCONHXS7F1Vrb1FvxmMKF1ZdOjCBJsnLaZdO8UM6IHZdGA7jB0A/CW
pJmwjnYGKU3RKB+XWypj3I4W4WAT6vRxilPnQE8QxXINVRDfteHkr9BhGyKSzZSuTRujGrN1lT7Q
0ui/doPXnGmN/q4mo/4k4/5gjyMZilkFgFXGtHB2YMq53ahu/Jh036ZcD3vnw+4E4JmAuN5BOIHr
00aROjeB7N0HP9Gzvifga1DdYGfUSCdE6XZsmfgDsCttyXh7LUgpdwI9xX4vfjbwRZ243gcvwo7Y
thNKZCEqBXcImD7DH0kyZmUtEfS1w85gG4aDOhtJ31DGYUuguG3WqYNhpHzu2RLrt1KlztPUAl8F
e8xeIKMnZ8RFA5D6ZobLdcOKWz5D8AvPSYYrEQmeq8c2d/L4Tbk9v2fgLtnRsenQ3Mw/4c0m9Jpj
QWXCK6SmzD4si9Jy7dPYqPAlW9C72Hxbt0nOX5xhpTInItLwG2RbnH5V2GZD1qHxfMmNnk8MsfL0
FbmjO3GGyk8h2+l1EFpj+7fZ6fjuHHP25rjRBn5pNMti7N49vv7a9BYaPrC64cZVyniH7zGezEmL
Z1aUPPTwLwM0z72XYB6NZ1F66ZVre8BtAGMzoFgrO9P66dM44fPKcui2d/RgQ7D14rB96Xt7ajdg
j4sPSFH00ZkSwwpajvWoIuqg2Fgkxq+8Ip2MTVLUYkXBh4FJ19eMCoRr0s8oBBuDSaZnyx63VFKs
4qioq5vYzAQGvbp7LHJBKWeIkP0qBx/ifj0N7kNsxWGwc4eJV7KPabtrQaLfeyGgLF4ux2zWdqCG
k99yW9QkuK9DG0YYQWnB3NTcMSTAhF/8XY0xNhldviAM8RToCWrT0zE/cNuCtQcciyhTUMmlebHM
i6tBNzFRucoQMCUQtdegxNxbGE9Oxh7JdYM9jjevuyW1W2PlAPLdbnycB3ewj/nug2suFJ4k9N98
ByRUBtMbqTjlVQ1YK7+wyneueIe9TVpG/L3DMmvuZZrN53kUnKgQZZqHju3Iw0B3IX9mQWENhVZ6
IT5F2SEKJ5aWnsA3bvOE452hJndvxJ3cyUICVLL6BFlnFvRBuzJEaIzr+A7zI9iCQOcmnHi3eDEq
j0IU6TTi4tQjrwguKFzPYuQVKu0y2pM41Z9JlFq/Mf7z2wq8uKWhYFwQCCHLMNAewW9un+neSTvv
JRJRcUMxtsHh15oX7JLxOZ2UPy74wfkmHmK150lb4kpyJLTwLBaTe1OASrj1vVGfRruFVDqbbhtv
IjxIH3Q7cMdN88b6Tksv+0O0xjoq3wh+za05TaAMZ+/WHK0L3SDigAeax/z/XBr/a5VXDBD/2aXx
9FnnsGmS/3htxADCV/3j2qj/UspkvPCchU1EZuTfwyQ2YRJbkTzjrFZggrlQ/hskWP9lK9pnBIVb
8ufm+O9hEin/UsQ+KLricOEHjv7vhEn++dboUL/lmtBLuLc62tLL//9b85zTKPw4Lb3AqlH7KZ/u
HD/5ljrf9XA1Db+99gVJX7ut//UNBQ36/9yvhan+n8IkMHe4+CoeTo5CtluSNH//zoy71oK57og4
evUfn8DLCu2ZJQUOAQkmTswcrZHLxXvFNn5+GH+gcunCl4PXWX7bygM6h5rOEj/Hs/dGNKQ4xT+A
uiri0boJAsVgIZpJ33MBGRsqbHs6kZRvrkPsUzez07tHI2gp9Ws8YHj5wsVLF0Ie2v/dEOB7dIDn
xQtFj+jpLub+vW4Xwh6ZZVIZMPdaAGgOad1TGzIl2WMdP1g/kL5x7K2L/CH3BTLBTGtwuewWsp+l
46fA03w/WI7NDRNbdp0UWm4Z33LIN2fw6stzY5YzrVyCBWr0AxIcFqZgttAFrYUz2LoLcrDpZIAp
CQ6hWoiEMppwJzvQW1clfu212S7SdhoHL9EgvQdH9SPWl7Dc0N16gwzfXSfsXxt/gSC2PzzEpLYN
nDw8CDg70REG6m2//dH0SHcW1OZBlmu9r7YckPWmwTFWQe2JZw5rOIwk6rHy+SV4xqaouBvwsE4I
rZgBthpmoeFGCx2eSKwMJ5aKVB0v0EfLUM5ljDL7juAmSWZzwUNWCyiS+UJAiIbg0pUjpWHBgCRG
zSYy7LyAJhk+YU6WC36SsOh428cgKcMFTskp7+3iBVgJsbZ8rrBFdizDG26I7gK3JNJPUTymPQN7
zEK/7HTvFfeBuWj9oZ0QWwdOD6C1z6tsbTel14JX7Ow9GhAUwiIU80uWmiJhs+8GFKeZ9A6yGkz1
dMfPI5+EbCL/KMMl6x90fb5lqvHuQ2cgKyN6opC4exwSKSSbDl3T29TkkOHqb7DKYgFphEnPCfHx
clMEpXqhOsDF5hRPjr9heoY1M7YEosnrxDAi3HIictm4VEsVqjx3HRUFVW7yRkoq8RaIIvzjt275
m1cmemiS3LtzE0UhSTWlU76N7C58A2cJHTjq4CabMWMVIjMLR5bKfBe4H3KP7clr11Ba7Y+hZKPN
dm+5sth9ymzbx9yUkG+oFotGcxc36fRoFrP1kEvNxnKAPDRv4qwScKK8fvxdZa4TcBcfymvvS+8D
z1j4WtNeo7e2rouzlzKrL7FU56VfVlssb+W4ZTk9UkbQNs/DgklcmXntfFZRzNKqdA0gwLLmOuCk
MfjDSlbyj9FE8pGqkOylV7F/dUbLfcsJBfSr0EoXS/lgiacAIiEQHpo1gHbQ9/RYOEC7ofE5JPWr
AI3dj52E3BTQW2vHjNeSGKhTQ26c0cUNHuIa2IbC1Dcy7KEMhoSKV32rxZ7OZ5JyYRLWD9RfUFDh
BZh4Zxa/zF2TzykCI4J0LiVext0EOyGDjKqTFxagBHGxFMRLk71b/BaCjviNwwJpz0zBZCaN2J0O
RM3dQ0fZLhp/B2d1Vcaa+oUsDe9NyrG6NWAJHPVzLodrxF3yhb9StYKaACXE0aWz9W2nXgoCw41d
2mCFLZVdU7nE18rGcValM1ZvVkNAkNi3mN7xDjgfHOb8jWqqapilXJkTh9VwASBkBsRzgrFk82/o
DNo5H3IWPi2BjgN1XceO5rkczmFMWF/2OcdC7/sKHIEx95ehdYaXVMD0InyexuS9e88s98L0zPeo
bXqWMZ1S5VZII6dWdxIogHhF7w0EzWeNmEQdiN+7eusPuf02UBL2BW6rTnHgdRzpkfCWXb1ZB3Re
pCG77EDDcD9I32Bx4VpWcqHlQYTk/YMh3NqOZx2L3gnCmwbzknecjI47xtRJPl11kUUO4lRsoMYs
DuCJUpVmm5uULrECK7G/Na69sy2IxZuhnIGg+dZyBeCNU/ebqkjGJeRlZMDbSWluKr+g0NuZVMNP
kYrwFCyK7rYmX8GX6BlsWV+uS7xxiCB1/eHi/uNuV7svXVxnR+gVyWmOBQexaJb5EyMOyC4KJoif
SQ69QEfDxW4TjaUz4aSesfmxmGNFS4ZS2ZTv5I7zOC616hG6NtCScgn6UxdYf09dH15rOPhkOvO4
3fbCGy46G+SOPyjbl6DIXvMiqI9BoqlNgRRMO5+TBgkwlfmUmTjyDbdrTi4fvS26ifE5t/GlG0La
h1yhJoJVjvmLOuD0Yvtdw8qati4u8BbNgphZ0ZP3fgCIAMUUKyJmfpe7r9Mm020BMBqByOnDV2Hh
SmevRO5yrccRkjz1yJhf4Vi/LTrbE8dveY+3m/s3teDvBc/nWwcxLlrr1Ezfs270SLA1uE9WgVho
rwCnIsy0HS3Lq2ZaBFjHEPXH0Kn23sZgcfGpErsXbqP+WECnCdFH87Pig/TbcwyfQknhRBRwpTem
HXEH1kUL3KhO2/prjnoY+/hrXLX2PAOlkb8084rFn1sf95VDRwthelv1vfuuujD8nhM/C9dwyrg1
SZhHvHDs9oCyYDsgMjOPAITWReDrNwBIzidPl+jqSCCqHFtlJkcIDzV5zqItiYSuqiZx77DaFMtt
ieaCQ+rmdBAZVm1vmrqDh89lmg8B8cCxMeLPiqLwS9EXr32GPSKvucCEMVR6mGZTuGMwwHKD893t
T1NoO48OFokBFxfiwjqjk2CHvcsoN/TH3OCom+ptVxrYjTNT/67M1jrlIbIYWQNSTGsfi+G+Mgzn
trPle0Vz0nMyWvYvVqYQhtjHFfRCcJfEs4bSBga3c9tv7RgxwLrOBextR0o/CMsJ/N2ick4rnQBW
3YRjF/PptDpuscNgLapinyEzCtKE5BQ7Upynrrft16GteEchhOQMQqguazCvcl+ngg00gg2PSx7w
8rtOMDRwTqcEM+q8n9dGZ493TsSWc4Mtot+GxMDYLocurS8JrrRjVCG++fQX6FWEmg7vt9ZiXaqk
/bCIJyzCfmR8BPg2nbXVTDHGWniGVC1kIGPlbMjHXJe2vQ96kgU8qObheSBJzcPYaKzmMPmW5WGR
9QfWu3G8lLJawoKNks4gIgZgeFia0gqji5XjdXBM9ysDrL4ebX+tPXT2uiq9tdVSeKMg870Oo4kx
y5iZ2OCd0MOYNQXumwkUjz8CNfFyH4dwK43fE1UT70LRbqiggdt4IGPcGJhmdUbqF9Gy8QksdDPS
4MgW/K6LWeag2IWbbCEOGThcF3bfPvAwKa3IDtjXGPMNocJck6qpYTTT48ojt4fF4SsFJqTT807X
GdZHU77yToStSD/ntu4jouEYPLx7t6vr2zgcB7TFOHUfZkILxVa0XvhoTDI7m93A68eH4mW0B46r
1CLRdqObeHr1bYoYmroNBSI/cPwNYkYjsSqW3bfHNPjbDvsc1rVuQhJnFiHmNdqY/rZ009csb8Lw
yS5BRK6KxrTPA80bq8g0wngdmLwLKbQc8nAjaWn7jgzgluVcZY/DzKFCoskvcTlmk4uGnAes8f22
HU0CztZIl14yTkcWRw1DL77+1TDxpIXUhCKg7MkKeYzB/rtQCE8sm2qvXhxUndbbQOIuLBMWIgVi
9HbG8IDVwZ2hBFa1ux1oB10D9raMlaq6gToJoJDHJPV7nvdTlA28ifHLFX5P2tPyJyZBHpTYOwKc
V7QAyioViykoNOBpQb7YGPbES+vaxbNss2xXstl3MCGV4kR1C1nrtlmqKAPVpK9Tp1ELM6ML/yTg
qsMVJSlMRcRUGRElNliKcgezeBGdlT4NjdBfZhYUgEUnqNldxGeUCD9qNpbh+DMmGi52XGPVHQB/
OrqAz1GmYQZCnjzsUZRNYgTHs4qGD7V/IAm8wiTJTsguiupa6yHu1yRjPZiG0cyA3Rlccxq7Fves
wyp5QidvyemyXXty85oMjpH+yUERugjFmlVjLV1Sin1m4NFXTiCPaLLqUrQ9I2TYsuY5RrBWj35N
HTXHskoObazq+8YK6He2E5BQylZc8/qxjG8i0xaHQQf4oowi/nLcBh+N5UbyxC1ZXaHgnyRAqtVQ
FYfMNOfLGCbPixwHcFNSfojTKW9srIaF0W5MeIGI7s5dwwfgDmy/Js/ZUuWb2sDgXMaPuugbcJxu
m2y7CQYPLIB4EwJsWY09tsTEqqObvIJ6Nthtdg+av9i0kqlxMTPVPt9mos+uyCWcQ1ilK+y+DBcs
5u7gUDe7vEj3rHvkOma+DIB73edOLV4EIUbkShGzhambV+xLZFwj03noHbAtXhlPO5WPd9ThjMPG
VJ2zL+zRO/iub9NugGOx54Siudfzq+gEcnwgYBbpeSvqNEcCo6xu7uvBxlXjkZnm8P6jG/em0qL5
LqcwuQ96AoBtn3vvAIr00Q1N1tyVE3xpHqBrlxeI7WzBT0HGr1ZlhKC55VdMjPvZsVx3PVrlyMQb
NuVTVtOiaFa+LlcDa6UnKwuNE0leEL24o/cukIHnEvbfh9+JmYicmIzvvnPz5sNKuAYxAEQ4ynNf
i/mmjpMB4JtNRreN7EAcoq5Mv0j2EzmQIZMlEVEeYPEocUxKAibDLqW2YpXE2rviStDxjmqVbtep
AcdqKEpExC6S+H4UBml7kyzPzFIjtK6sUnNQaXxxVF1buIzKn2On5bf23jr23G9GfEhig8GWNwVh
zVntVcY1YUeNCRRXs2jsZI2rFpuzlUusqu4g/5QqIpFr48+dNprFLKV63ujtswpH3drKQ4Zo5Hrn
D6y1dBOh5JyaoRmA3I6zuxYiZDDtZOz8rjO7LVZ2UEW09tnFvu0s68FuRZ9tAw2cHv+xMxDUoOxp
XZaU6mBYXWoBIiiSVAT81AXgAhK33dIhAOKM6an9qRYojLH9jTiv25v/0Uf/K/oo/jjzPzXVnD/D
z/qzYWv7HxTSf3zdv+O5cXggdtIWtPSG/U0hNf9ylEQd/d+NNab5l+As5EQgYe0hAyKr/sNYI9Vf
SPjK8xzLNImxa/u/o5BKoRYp8u/EnR+zDxObZbG0QXTlT/x3qdIk9TK2pkEanoBZv3dYzW8wfbFm
nEOyd0kL07/N6GMjZtXP9Ur/PHbkzxPIoK0D7G5MPyQG6uItA/LnXXpOFtpe8sb8bVWOXEYOEF6j
zfOv/nkWpj/PRRgzaXlVVCq+GraKgkcBb6O4YjMgEhkhcHGLtPOBKsPc8U28qgP8TNbUnsYW4rBx
Be/L5cPLTJ7n/zpSsv5HWitUHtwTnpPfMl7oy6NjcolPOu9QLRMDGxvDJHs799kGn6atuERLPCkD
No9b8TOGqGUiAc8DtpQVud7Uquj9i/8zxOSah/8Ds/sbVQKTvMFFyQRUuSZ3tMF3SEhGIabueYQg
fmv3loRI8TNWmdyOa7CEDaFf2AxMVNqgoKT+mcoms3bn9YDXA5e8RYSRJiDz2alYKxrCmoLd3Og+
3RsaCsSxHqFBUpPawElwXJs85tR4KXb+Zc40Wzpo1qWwO8ZQBtJ2GU3h3Zl3bkrqTNY6vI7LeEs9
0m9Vt0y8DR7mbkMHliJcyu5sVXQwkT07jV751VCQ+6C+95Whi4NKS6ZueimYwJll7Idk4lp5zn9m
dBZEtrdCfmR2z6fZGHcDJU0xYDmh5rMNWtfAA8Rlbi2G2Tb2NRL2a63nobuhzcDvz4gOk7emPI4b
h2ahfp+DRR8IRfsN7hoBUp5HT4pESsJW7lEducs0SMfeQeDsKqHVZVxCtGN1/RZCSr43R922G2kV
ZrENZpMftz8XqMYCCLKj6LhPD2ICKbfFO2yCK3dLx+R0LsenBj9Uuo+Xi1q5XNlwYnJZDur6qwD0
Nh5516Hhi5/LX18z024oNWM7S4/OYo8i1YyRZq7XwuBWhm5ELiWOhfWr9GQ30lkN6W0bspxFN/GQ
hddTHRRHa6Bom5mzTm5bGJzXOnLvXVSN56YBwLxu/co4BFAhj3oYENIbmZWvOo/lA+Nm8zETxj55
Ktn3hYn7JOFbm49+3XPlgsnYmk+4ClACpKB0bd2JcnqMcotG0JCdZK9EzUoe86YE+xugRoxFYg5b
M8dDtactOjuzxq/bPdgrVDIR99k7qbnqDgqCqDa1V0KN8IUHbchQlv0EBb+0V8LMMKJoQ1vtlrpl
dWu3eYjnJJgi+BCTEchTZ3EmrJogs891KTsksLCYMILFWfTReoU5bt2JUL4jCfevmQxMvSkqBnNb
C//FgFBK9VrP8mAkJpmWYHNpdCVN6dvjKwXOxK2bWBNwJo78PqUBn5vSa9jQFhQS23ZWnHKR9k+g
swlFpRN01yj1xmNk2//C3pksyY5kyfVXWrhHCmCAGYAFF/R5CI953kBiepjnwQB8PQ+iqsnslpYm
e00uS7Je5gsPh+GaXtWj9i0aIxOf49vJoR9KCuJitrerxMQmfKjN2nmy8rQ9t5MO32UqgOPPXZcF
dwQxXS4Y9HkFpONrjdckjD7HyqixeQC8GVYACXq+Hln9GCsch0wIixMtKzCNoKIDxQ5clX1XMmpO
Nv4Rm1WJNz+zDSm+SIQOlPVlrPX3QC88JAhuGQy9etg6eOCuo7rEWw7gDdd3WGb6odJgZcF4TUxJ
EeMDK3Y/rxnkRVCdBuBG/X6cMBuv2tmskk1qO3QvkslFoZVm3b4M5BtvikGUeNO5zFth4BZPXkLs
BVsBD8rKR3qjnqaUcoPBFO9/bkz2KuPQ38tG8/WMXubYMD8paYHRLsoEPSNtMAxE9SaChWpwhC+u
L9RZkz1/XB/YjSCgtRDnOPbTsDvV0+QXj/ggMEVYDuy1wamD+3zp3Q2ndBGJhXaHbUGAS2+zpbwX
ALwLhMEUjEfUXzjG2ZlF8qGGoBzwrkFbvThLTTC8XjiFCfVP20rEplqBYOlvgzgNH7mKFNlmCEer
Www1fgmkp+ab6P+jozj09ZM/kVPkvAI6ybK8LoG9Vo66g+RuiDULiLxe0y9PJ7L67UcWS1Vy/Gsx
42xADWTwVfU6Yt4XxwVkAgIcBXZbcJr5a8tdmpm72DzwZaauuS/YHGJ1r2Jag30kJfiZDWHOWvqH
Ikvib0UO+gW/Ks4GrA94GOp4/krpkMfw4UrCvGPSeyXIg7jL15j+5iMwG4qnWwkadRX/FlLT1ySc
lectHwLFOitTp3lyC61rYkBobPvDq7lFQV2i+HpJBF9Ks9LOhjQCyQtnacv2Mdb6KxgD+fWoYOLa
XjQ866Vlm34u396ZS/c2EWePHQThmuGS+vP0OPxWduvf+m5gRHV1GFXv/bjamQ5kcK3rQEP/WZW/
LeDlnLKFKujFKjce0vjKiscouIHRME4Hp08qH6APcA5ImIB4kAD9N0Au8i4RBn64JCY33uX3fe5z
w0qAl20CLnl7m0NuE4SDcUgwcSz62WdSZcOagJ2CkNWm9jvuNy9D85i9ly7u7T8oxYSRnbH8QOq3
QMjXQ3o04UevOGOW+0+YPExOAvVUEwLDNpqTlBxFfE8ayT1ZtWuK/WAjvOQh8JSM9c6qggUdr6n2
i5CX2AWtnDoSa5faLNTEYD4ZNbA64C/cKJ0Mpf09srrwSi1Vi6qM5sOIjZG9oY+OGBFggNrLX3qf
hITuVuyswddFoT4bkQ6dtal0t4UrDy4bhq57PdRGAw/QCb8draI3ADGPhsWLdSWS0InX7tCUu3gk
+JFHypwZPVwwug1nEfdiexbD0Sk69VkbUWXurSITxmlIkqPlcH2hING7w0iYY16OrcelgPadjoq2
vLbpyP5DRU2hmQ1Skd+ojkovxFhtINuJOWX/SPkF+xFdWlyW0/EzFKH/TcA7Hp5LtiJLas0qv2tp
m82dDoTrbuGwuP4JJkjYXcW+xccYhhSS0KYXVN92mA1AAhwRDccAPRR8H+McYqVVYncrgB881KbH
PZEmLGQsv4VAW44qn+/tpr4f2go4hWzqAbyFr6e7ybVZBthzdEFFjQ/Ub7QmOCrYR9iO5nWXdTmq
hBONJcRvqDgrBvHuNp6b6JjTDnsqEiOGEa/tGxNoNjuzTpdbNHCokiUdwz6NirzLmUG+MVKPT7Jw
AUO7WmzcEgWEg9d7NgxYjIhnptcdvSJTxccESJNKXUajxylOnO9+wMi1Cp2muOn9tn7uR4TsBInf
OtnplF21onSzNaxbOLWmYz0rZrXrFtQhDJwhRBLLGwWlgmRNtgVvZCOjVVW9timE/OIFmW14ZXmA
Hj3DfumC9kM0NaRLQtYk50OBbRuxrn6xYgkv0PIj14CE1jNwGPFUPNOQGj5qOvdwYisvWpnMiw9A
bElE8U2uxeusHUhj9Zzpr86BHAyZhNM4iLcjM/mHNQK37KfoIUmFdTSEzclPmsr2TyRrfXUwZwt2
fcqOgf492LrJdUwju9j42nChOTssXw+CtSDhHZvLNmeeS4zatAov3MV1X+1at8ak2HOzfmzhh8h1
LELxECdQnolF8iqPprS6b6Y2vOe7Px/mAQ2XhDKv+U0x9z0249hZ+61dnU06l3fCYCogtv8DIh6x
qFqENxJpiTy2CduHlxz0D2q0ABaK6W7hWM62aV2g1vW3jsZplSfgqvs+3tbYVk+YNMutbSraMdrh
Pe11TDi5Zb1C0Mxt/JUdSXldj353r41g3odCxK8Vny24yZHQtq2KtDzEhm8o+E1OHG9NFdkpaxTD
eKNBrjdOycKxWvV27j5pe1DmhvCqZa/zZmCDm3nuCHJxiK5DZ7mcUfmQ0rLk++MDkBpInGXsJ/wK
5fyGI1u/C/4WigB0BFLG4/OuNo5d0RFpN+TXRMguJ7boD4LDbD4y4HLCJjNBqYkY6ymwy/EnD+pp
pyY3O4LImuMD7gbnwqXBC051UlELVFb2JrO4zmwYMpBfIuAtqNgpAbkRWkvFet1xBL/FYJtnNbKK
z2+swy1hp8mWhxkPqAbg8cnjq67aNGPvC+6At/vgFGTMoiirNkMEYtQEMonPV+Y3wmQY2gYwBqwT
DMxA0epLYHcTxkbCrYrrjVpzyZ33RFDEu4QNVlOM0HN/RQxzlgUsQBguSr6anuiRsxww57af7OKW
PrehbuRxiHrrDRLiEr2SzSGtOOZngYa5kuie+ybtyi0pR8gs0oP8R3oYsCqxNeh+uVDtu2PU1B+6
g9wryoCfERUzD144bVe7AOfwHTTDsj3VJdiTTesHCr2UUPmWffdiYNYhCuggQuYaCXjlxqs8OHZh
F/vfsW97D3YbPkW+32SUUil2NsAy+OrO7g5519zDY/dOU2tpxOka3voYV7fuUJubqlF0uPNuzrIt
VRntPb2UiNwNnJBNXMTtV0JWptv5lO40B7crsuXK3n1X3Tzc4Ecq2WoJ0wVQVIYhL2ly4x8YyM1N
xu+BTg9nvsdSRcAti9UVXhDFFiakUDYK9KUc5nPo+qwoMlmCUajz4ZA66qvtGXhSjM1sOAq8PBG3
JFGbVHDQpa4HZb/Mc/TN140F5G/1koq/6fvLj20AmC6LPT7vhAkZp9S1kxvVKZctf6GhrG49XsM7
kjjhOzNFDuMwntSDk37gdJeUHASSQb+A2j1R4WU5pTxCbyNlXHXmvvHYw3BwbsqytfdWXLjfPUYN
+uAbSP1VepgLjzWg6lPIbGNV7JK8sR8ay5rObEVMuo+c4oxuqD/QDdExg5Q1ht9N5njI0pKsCYek
/pp71ZPdTK0az4H0yFrTz76iC4MayEEb9YdMoUtsZ1XLK0A2zaEcmelThOM9bQj6ULF/5WtSpbfa
s6drhfa/lHZk05XGMgbDR3fzz5S0dFukTJBr6eTe4ySVupoEznfVFg53YrqedJWa8Auc5Cczxmbf
dPXvy+S19jGFreZS9pdWcYh2KimTdUWPXbDPSx/HrjXtKYtK9wWmtZWFFoyGDD/tiXG3xkBDe+t6
/L1zsLfb1MD1/3h25LNVKud7tk/zm5WF6r4osd6tYDq0a/JOFG9RvGOtY8lxiXKzl2V21CKs9hHE
uBswbjjx2ZcYayHLgmEHeu3O7hGnQ7eTV0PG/bR3nfpVN+bZtSYWrqZ05T3m++5Q0wF+R+wK4cik
7xmAQfpaE9J4DYihQOtommukbGvrFIClKskqKWv1piocizAMbrKoltDf3Tg+VZBla3vqD5BGr1ne
6LVTu855ksJikPJn1g12jZujk9yRqQdt2hD6MC9jKLQm4x0crCsOqmTLI+O9FAa8Lxxwdb0uqEog
0xw+4pHyh30MRu6RWE+7o/QdMbv2e3nj0bqAySBR00Vnht5y4gJCs4tsN3Xgcec5rMR5tJKKnkwJ
QDqI2jcj8cxHqeqOcuN6bp/mwWfaC1P7pR4Tc+/mqclvdTYPleL33xRht3VbDH+netSMITrSm0FK
yZwzp+4n4Y4PzAykwkoyS6qb859hcoM950N5X89aMw4FxnVmwy1yAv3SJbxYe7JhGAajqtwvNWsI
7CNZqMy9roAAgqLiOtAB4uF6swq0jM+44oqjazYwUDv7liCvXgOfnRnIgulWORNdYUY3ra02g6OI
cJKwhN9H5O6OapzRpqZyVs9K5PJNpsYaGgJvElBHZ7fuqv3EfYNdE4MtNgw5fc64sp/wVJl/QFXD
QJp9edvP8T5Rcu6uK4MtySUaqoiZ2ogO4I++ammJdmvY7Xhg9J7+RGAnbtNWigO+i3rb0Aw23Zkp
hJB+wgbrdVawmqY2YpIi9iEYh13cRGkSs8/xuLTcmXbOrleSAqOK7/+vFf5v1gpEaG3zP7NdH+L8
4yv6yP7lP0D5//MP/9N97f8Fxl/aLl4x5C68W//LfS2J85LiZbtg/1Z88k/+tfvT/ovXiWWDJXc9
wQ4Bwf+fuwXb/IsVHzUilIlK9/cf/RdSu8JeVgd/Xy2Yi5WblcNC9UdBcthi/JvVgpvNJCc7Dx57
UECVaaeauZB2Rr669RdBAFIiZuQ/61p6e3gVjAxO0G1cnQRHoWrxTXqqOJD1ERsEzRsu7Pneybvk
PWtSd8eTVInVyDvqq4Y2xZW7pv9MT+G1EbTjPfOJsaPJDpAQtVTNN+aOaT9GrXtfGRKZiB2i8xVk
Ze5g5VXRbjByegX7C7el7OyYPhRErbpjPYdHpWKHUFgBGqnyb8weiaqihvBVhbX/nYLAYXyne3nf
0FG6Y2Voe+uMg+Q7jJ3gveeic5pbGrakGrv93JbRQTo+zaHCLPbwkIH3iOziT7F3g3VTbyeRlAdc
uNamxqm50rVDCo15/lZTFb31kxHnSm4r2m+yIqHlnL3g0zCX5Q9uHHXpTMM+1V7/OLem/yJYG9za
bu3ApJBDzKdaBkRo4rLFDN41WCU4h8nzTDn+XA8LwrorRfra9pN5IjfcnYpUfDVBjjSfxvFVHCnS
sxT9PGT0qB/tqXXXXClMTIepG39G7mi8iCD0zrQfOVeh1wafFR5linuw4v+BeNJdcpJkr2Ui8gu/
cH5O2VEayqQaStO51qSwi43rSQhZ5K22gen9GR2g8cTnegpchiE/1WlFsTdxFZ2D6AbN4PUEegGI
84V3+KCM4sHJRQIYPfA3kdebr0MIrKdWWX3w5UDhXp9aS9q5PaD44eC1eaV5MEow7fJmHAY5cFHW
dnKmcvbZI9m4QeDLHx0zwyfdVgCb5sh+4/6bHnrhlevBcfObGPHGXbNb0aylkH4aofONG7RbnbpL
FTNTbi6jH8FHgqm4qOS1Ban92Nc4T7LAvGLGy690OfvfsnLCp5GUAJ1mdv48jSKjgCdQj7qADY9d
1a8JGhvwE3jf3y08+YL2UFhREFZoD3SavoL50974ToMbtQ+rXV8l4nqGFr9LNBRBBqxleyT41mIe
zZ54p4t6M/LC3Bk5n5mfsLIzMHS8zzIqz4bnVWhllXue48qjSWLxbIzJd+1Ah7NaeNGT6z6n1Vji
p5Js64zwLJuJHgiqJ/cjebQny5v864ifrltDjsHLwJCPLyai/a3Dlnprz5ZDKN62cWtYMxnigkFp
T5kjXojABBa58FrdXBZf3kzT59qXRn0wZOPsmtHwtlxib+e+/GrZynh0LawNmhmF2Rm7ptSXfLCr
g1dje/FN9RjV9FtahThWBdbntYiUsfnbWX37j+Pt73Xk9nKq/btTD4mEQ94i5MIh/O9SJwFteJqN
UrBn2wLdfpBMMBj5CxxSEZ3FVyQrxVrnYmu3xWs2Zna0LWumPGemNGoV4q84c73Rf3BHIh9ERXb2
B5tMLYar9KoMbbo566xBlNCxvVV25OTbrmtARrL7T+9hWPE8p7/PNoQQuigLngt1bJdzQcupn9gy
2k6x7R0jff/Pf3QKnf7dz05hC6Ef37HlsrRmtf1vT/zJ6ByA1CHynwwffLYlzHD2g+GN7yaWmBWU
pH4t3bC+crniUQXH73jn4Q3i29BUIMMJDzTWVs6MYKSMg5HkINC4JsmGHwJ64WOUj9PRrWmoInBH
qWWNXaNv3r2225URQUM4XieRCaboNP6qayQ3vluUK/dec4RTUW9Y8fQn32qjk6jz3Fm3KWNR2qT2
sRgam8VkanZbPkfwKLQTbgY1QLf3x/wWxc1/L720eJ8GE1q4yopPAfX1GoxwfZ1h9NpF2sr3Zafd
19JogiPgZcx9eTzc8z/dXUOP4CuLhuiE+2je+H7nbedcyb0GrLIv2fsAsNbTEZYu87CmfXgXgjd6
mDID0o2ew5apMtJwH9Jolzq+tceJhczAS3ab2Wnf8Q5CEQKV1Tx3QloUa4EdJnSDD5tk6R9l+uFm
KX849xoX+ggb5kxWFl2CCl/5bHRS3OBxNLjKA9Sl4CHk3eKZ5U+dlOMzncrqWbplQdlD3dzSgzmc
zDknPGE50RW6R3MAGHHM4Sp1QwRmBiz2uoYYiqxCwOFOaK3vRp1TYQB0lT4GzPj7yAGGgftw3MBe
aB56kflr7DgMzKUlPp3KDrDoOQB9guwp6hKN5X6Wel51VOu95yweLrMtuiuUiwgQXDuei9BTV7mX
2jvyivGVixSL1dP17F1jJaSHwtxD2GuG6gqKd3BDfLu6U652awpIwgkXkMo20rGLbdPofovdIb3F
0V1emN07dlUFGdjQrk6jcv27aDlFsjpgXHGPBsU0TVncTCJ6WJYptabOxAiny9gqY88CUmMTo6ty
4qjivuBtQ8XpxUq9PrDciO7o3jD+eMsJNyxnXdb4OOgpJ3AGUIAFwK09iSkOxv73kOSkcDb9cnI2
yxnqNRHnDKV7MwdBhHtWLOcttLriaVzO4EY446lAPWf3KerpFU8aJlQ9caLTK3M/0NNwXlaS7xKm
wIbLj0tyoRE7TB+8GJLlHeEubwsrs5BS0uUdUgPxNQ4uufx4Db+QV5DpV9gFfVCIIBvYbDxO1Drf
tFXmBJtxea/FTURhgVdaqdzjemxOQIiQVpf3ZE84YpP8vkGLKvQ+dZVIXhV8p23eU3F1phwGV23V
5fWh5Mq1D7jXxJvm95U+m5RWhBiGcXHLeNhBz4ToPbf8inCoMTVMywBhMEnMy0jh/Q4XqdLJuuhd
uYmWucNkfAz8CIEgXwJYwdKwFhj9eM4zQMDwK8djQAYNLjqdbBWjz2ZYetqSvv+tbIucjbX0uBUj
lQRLwDa9SDSTo92V3SUJc/ECR825Bobm3ReTRS1c09IQJ6KlK26uxC1NrpLFSz/cxtgZnoylXS4g
EtRuwqVzrgsjg7xiA508JyVPxtdnm0N61r5Wht0fGtrZLsx0FNnhsMNpxmwvMTTSdEcxVH7d9eA5
V5V2m8+xGV5NxUbS94yFJ2CbcpcHVDR4hJcf3aVHjzYWcWx+y/WipWePPB9O7qqlfc9mm3gr/9HI
NzoP+dLSN/oegrjLq4u4b/kIhRraYYld8Wj/9vsRvgKIGw1ewou3YhX22wWoMOVt1VIQyGBpfpII
7L/ssiCS1M2wMBlIQ3un9Qy7T6HF0dxq8TFiIoaPmvQ8xdlSTOguFYW68YyTXw/6kCfjeEpcuAcr
h+T2psL3eBeHhvlmjd7tHHbjo53RZjMuhYhxEcR0GS0tidrx1F00UZ2Y2KTQZgKt2IKXasWQCP97
1VOIYlJfT+ljGuz5v3yabF63/I3ktoNEdha/nY2G29HNiAR8Z/xWOv62O5aAWKiqnug+ifkxgjSh
7op0nEdYaVUm848pDJATHW2KLKBiWiMrMyl33lIlKW1hvpZt6pyGqe0v0iZ1HhJ8gSyGglYuhZSu
WLopdQEo1mNg30LFUSsA8iffdP7k2v+cllZLXmA4G/yl69JtpMfTvhRgAmoM7wGuTHtOHgbrIDWf
kzFmmVvmz6zZxatTW/0Bsnf1oqVMXoLWbH5SnveNbyTtYejm98I3n22VqQw8Ec0a0MwuQumbBHAI
Q/+SbhxHtWUVwuYvyNj3bRGPcDT0fqnMc1M51ZFtGO/dIJWUf2f2Ye5gAFuNnN5ig+8pSVl0I230
mypSwZdoYmcfKi/RayC/jPVzgftKj/28HiPWXH2E6cKpjZ2yJnEVN3l8xjISTueeQtV7RU/XI4hl
QNZxOXY/BOMYF+209a5AE3PaDKGdPFA/Bg9m1jRyJ3ma79zEqSDNQNDxWS0PPImA4DbkUhX/1iH+
yOLBISpZNaCPi5znh75YNl/BUfdeciaiRvsbPyiW+cTIFpdGfZOqNjoUWL62GuPWvgrmkYuTba/I
hk7Hkdq+fYyZHEkwc19zJsGYaOvkX3K/wD9c2eXOtnr3Papji7aIGIuVZ6Q9cbuJ0F0zmYpraJTg
vi9p/8naN6BIl9k1/yz6xXawAuujGwz3BlAWr8fqkewMOwgRde29CJsp3+s4nr8TIkYsj7znvCsY
qnve7bMoLETwZkm71u1qiuxxb/aKKD/kqGeK7mtJ8pejuG6GhiNpgPHoiOqucoNcrHmV8P3OCvZo
yBPzo6p6ms3ZDdC25sorfP8ociU/8y1eGEEMjjQojFZ1sZ1Q3LHX6kindY1X7H3XNx4kr+pb2yo0
Sv9n0M6bQlfkpUU4R+rGgD96aOKUscgoLjlQBces1Yaa9cBdYZfYEySuOUUwj0gCQWxNvieVZ8mO
EhsQNMZEI532XWvDiv+q09A7GAjPnRiupdm/euk7evEUhVBVACnUhUj+JDK8TtO8IMVRmXeuDOo3
vl+8vNTU3ejZDc9ZVFSv5jCAYYmxKsm1wXt27/NEv82y1U8q9+23wEzli0rwhXRm6xzx2SQn3gTR
lSLXuYbea636IMONBLVznSThsWuAR+PNWSLYPTzgpFI03AbTO26TmdV2mAPdIxFDqtVZYyaT2QF/
h5x5n7rjK7QFxQayZJ1XmgJInyNB+uEF2SJqE1k0WOMJgoZ7aZTzfgnJ7ka3TA6sJ7jIRkyylDtN
2yG2RlZWEtC2U3oKrodtBrcyK6ojAbBxF2IN3LKejZ4a3DL7AREaH1JfHyhP8g9hRosV2CYCDjiz
+x1/B7GhqQ2jT9Ulr6zaF3DVSIdzEef3YcEhumohzu/II9NSpSIYSFb6lBlTdUqdtt+nQcVAlkas
dN2EOz/Iu0e/Kdrt3FflKeHMGIi/ZdVWxqULlRHFmlwXFg+anguTA3sm1rpWS8kef5Vy3fk5f2Lo
cqJJ1Jk+T+ymIH/N7lcVFvYhSjkhWP8Qpe3UxKMS54dCsI+BRE/foZcmLDFLTjOtaw18U26mPoXK
ZQXBpQAXU/jRp0SYSVJqvkr+RBScmxzGD55Re4snD3iKBzfU1eY2k/N0QuEjldz499zL16TINJ9t
jkZNRi+/RCkE1FwPLuYYpOl4lBHXpNjlbu6l2TnyJCTiIrCOuimt77kfyDaItvjDVmxcKe3FR5Y3
xro2AqsiHQOcrCiS9FtkZfpWxA47vjoVwb1jDP6lYNC+5a7SUTUpe7yUCmVJqtZ+TgyH6Anc6bdc
2TmRxwyAwRIZkm6VHCqINwfTjrO9M1CZVNhFe2hjvSYLvzbHBDC/cPwZFlVi7XnC7KeO69ptZ+DS
o82i2cY52kcEdc4i2Q/TLD2XQp7G9jB5fJ498Ye27tfwmrx7UQw+XBI3eVaYPfAAZ9mVG7dejwwp
j4FObkNb6f7/wIAQ/9FVWDq/iAvTF6ZPdevfxU9NfUIQOLa3NxDYt9JZvP/hoKijlAVNTX7D/dfO
xvAxVAULoQaqT7mJosq4A2E4fSqXcBleNhmxGE3IXYeLXommY+tV7y/bKCuaHWNV/CqcpupZ1Hkj
AuFUKkI5snSqVcsN0fh/vld3IY38TefYQDz5l59fIf/6I//57//tf7TtR/53cOY//sA/JHhf/UUv
g/A9dHaAYGBQ/lWC9/y/XEkyBXXFMcmFLP/knxK8cP8CmYk65OK4x8K/COf/lOCF85clfOlDcwXh
ZLuW9V+x96tf0Mj/FqM8h+CBz38JAZ4YAf+tpfX2bwiUcjkyImQWXAuAV1fmaETWtrdAw+3Nsgeq
7JVzdusRA4pI7doe0fVw6lxCeslSqte5Q7uiWcFtKIztyEYzyJGwyWUPRNnAvrCng9E4eH4zbIVl
OT+gIviCGpjKTo7MenxXPY45x0d7Vkz8CQLNLZwvcee37MdDMXHsCmgZQDjiYxsG44VqhwfPqdo1
n+C0NysLzzzq/yVpKXTE70rcKtlKZZ9cCs3dCvY9Z/W8xmFJo3hX8Z5rvHLnkm3GO9qjskkkr7L2
L0FoWNcDdeSsC6N3HH/xmQZvb5MYg1pzi/R3pbS/6WmSKGTtV5Gn3j6tYtIG9Mbybg2mY1KV3d3s
+/rEpSX69mu6OjJocafC6j4QvznS2A3ukh6PnPb5b3qx+iG8b1139chJ28sdMW08fYlxrSCsM/9/
guc7GlQ/dXnwMtb2mazuFTjRDe19J8CD+zgyiwgoi/HFi1XvgtH+zrJq3zps2lM10QQ5YSzTNvc0
sAslZ8UWi12wIVTIatZKXjJA+dvOdV9VYl4lDVBoj4rEVjd4U8d6S6spLNDeGM6WRi0RWIPzvGQ9
waA9GpxXfdbdpk3VoLWPbb51uM8edOV8Eg8nm94o8262lbiZeonntXH6d5CIObtfNYRfYvGRRMnI
v6G3DZqwtPPVsMvcZyjfNznlW2d7VNOfxmcN0NOnW6/KdqQRtcr1VROlN6ZVxX+cRpfAcCqumJC1
VqR2yXXGGT6QtP/1nN0TZz8hF0CZAEhDPsFowDQSG6Z50rtNCc9utJrvvai8S10TYUa7tzNwvaMc
MjqU644gBVtRcesPZb3BwfdFW8G484zsHYlvuLSuwleWoeMOok3vXbeXW7eqk/NIgR+rBW9nY3/Y
FqM9L5mV6dwRRrdItdx3YdtaV64LiWNtAtOE3jgZMdYpOCy0DecEpNd02rGId/0Mq3wy8MMCDHN4
7hLV+7g6GSa4NcxBbu7TeBGtDSMR943n4WpMmDmGDRFhOhoyxcV1jdEPobUyxwZ+qOtNIQy7KFZr
l6ycS4F8gLAVJhYgBTYlWCQKIq/hleHEeXfoKSrr1pB2W2zuqRNXL0aakM/heQZtjTnMk9nKNRf+
/OAVTMJcMaYD+fFmOkOUzNByR0nSPCyahiJfgXnkyLhplLj/4pn2tSTxeQKoafYx0RqJwjsVFNi0
A98LtwDky3wNJEYiALLfophS1lptO2HG0S7IDa/9LrGZEVAGYTtsrHKi96iofflucsN7KTRPjN8l
wW0TNvBak8AiUq/o7ygPgaA3ayXY8VEBnIxkVbFwhBjW04wPy02NVTM4W0pGwqc0MXlCOo9Hgb4M
AohF/tCyGvrRQV06G0ZerFtsyK30lmxLnuygxhXeNu+GNryOsLVMZwflBdrNKLqtAOmZrXHFz/Zm
Cg1CsHlPfv6o6qZjXd8wKu58N61ZReSkXBD8rPmjYJpfw86N7v1iNrcLcwDRo0qJp1Ib8FJUkdvj
oBgbuaqBpmaU5cFpEu80ZUaXAlPJhy4A+qyyaKwvfdn26C/enBzzUc0fHiOBpPAJl2X7mHTuY9SN
r2RIxk1b1NMbbcb1bk6j7M5OLI49ekl2IczdB4dirN0wtN5bKGpizXbnzO+WOX9r1UPhM/viOTCa
DcUWG6NFscYc2J2BKmIOVrTHoaj0ox5yci1DiiIBfutHDziiydQA9VwB069v4OrSgxiNQb8HoNOx
9nVhkZNBKTKNgT8CmeOM2FWA+D8kOc3r90FW4w1EsvRIdbbq3GLtI3DfdOZImVbsz4fMqcPNYEKZ
e4ARSUedyqh50HAeoo3XOPEjum03vIdsp5rTbI3uvKMbrVUroLVsjtPpkOrxc4ySwFspvstQFkLl
Y1Op5p0VtEsNeTvcdt0U3zhGAWEDDv/Fs/u7Ke2dYxCp5I7gXb9rs7l4MmbTvTL8bHxrR8m12AAp
vRom339sYczfgQzNs1v8jOVngafpQEhNH4Mhd1kIkBf6UEFs3UHZXRS+zr8Zu6UKr7MSD0u0179k
yEJEcZBBqW22+yBdML/eHy+b66tq6lkpRYOmDMXH6/vYGrW7bl1joR/YKoq2bmkm2Z/YU6zKGNTN
63QYFP0ZlnrJtUF6ewCFv/PxuGRXFph6ToUp2hqF3zyWYV0RK0918SNcr/wzuIZ+1bXoqw2JCR++
T95QjJR0dNXHI6Eho4ztCykpI79kWIgfoYDW+VVRjV56SK3SUeTfjCHB/Bx5r/ic2ahDEGQdVAWl
OCn8od8sVYY7lQrv0SyL7KqIO3LkTRe4TxTay/e55w2Cs51D0s2n8FUNhnknkPmLJeYzXsrJHjae
cNUh0L69tUJpnaNQdMcB/irlTg5cNAk6gBb2lDILLvUNaY4Zd45YGT5mJdbwxnVQLDxcUlx1Tx4v
m5tLbsRlv5rDfCkNpe6U8hKTWhoS0lO2pfihPLXd2IvdbNutvGuSIXvN25AvHQ5Ge9jmwxDYVM/5
bnLy8QXPRy+A1UUnhzCaA0s03n81W47ibpDCmP4ne2fSFEeT5vmvUjb3qInw2M165pBLZCYkCBCS
0HsJA0nEvnns8enn56nqbkjUMO+lT32oslJJEJv748/yXz7ZThiLWxyQaNFOVQqXX0OSx4Owolx8
65hHp+hUsjWFlkEtQnGU/nkEtSk6JiVNkvUAxfLWEGESXcCssfXjmKYLcHso3t4aAvKdX001Fgip
Nvd3kNLt+muIGtvEsAK0FEBklNv1LSU5MqJx7K9Hw4HT4RreDtkR/z6cClCXZC7Y4YTEfYSXkj2V
s8kw3kMpQiQCTUtg/+aSF3vPbT1M6RCz9HEDx1kpbZdji3qFmoKY2mVitnyFOm9qeh9IU/wAywfX
dJrx4+pN/RoyVrKhN3uns+HXsk3CbUfVh2VJPTx4Rt9covcdfUnbBo+QFuomPl1OdG/ZURxtyW5K
vnA1HTBKaOqjrJj37UzLSv093BoKxqXubNhYaWx1N5g265/g3ptXuRabX/DRmZpdnuC+vK6cjLBc
dI6TbWrk3A+w/8wvszEkfOZ5dpF7mfv+82RiNHkwZi+7iMUS/eSYI1gizWqjlzDGZrTPE502M/XH
Y20U/uUMBuFmsaqbxjWmXYtrKa1ehYYoF/tYydrblD2KzwudelB+FJZJRkOlDPEusZdHDoz0c+QK
mGV9jTY72spNMJpadoCFj2MnpUzzE3s/UjB6O3AY9XGfIyiTBPUUu6eWeoq4DCPloDFdVHlBXTRy
N06k7Vd23Pm7thqFTzN2Wj7RhZFrpGKrH3U7/+hoazK8M5KCuRZoV/DpZu6HG/h0wIpfFGd/mL+/
rrvfVjxnfGYTA2e9qrrpYFV506ED1coLrMXS+79/Gc8y8ekV8FyEDaLrZWE1LEVZhaE2QmyWI+Jf
UQSrd24s94PHUW2C1wWc+r6GZYLwh6fmn13H8DXReT6tlaUv+8dUnfAgNagIotnLAcVqWfIrxzsK
5EeH+tAHV1d89zeXRyTMtXzPpbo9f8xkjDKtlpgxWzKpAyY53WfhwVq2VHIw0CK/9RqzwU7Rmr9n
czVtGLI8DLp/v5BdWKc0A4llhjVkNTAJdst0Q/uwOjhmg3OQDj8HA5kFBT+4Wkn+qZWSUFW5CDPU
aUwnzPaP73+3tw9EJazjIOHrit5vn7VlFhPpQewF6sOStC3zA4ZNNfKHCZ213sFLV4Vxzzz83Yua
cFbwGPPITB1XP1uTMsQResj8lotGy9F08X0suu+6jC6wWmse37+YKulfrxguBpiBB+Q3QWR4vTLh
2MGg94ruMEK73NpS/JwyLSj0qfvgqd7uNJNlaSPuCmgQyIf6+xe9BVG0GBI3SYmWRwE8zzLqkIMT
E61+//4TGW8/mqlAJSjPqpGX7Z59NIbNVmovdn7oLMO5jHtSirCf4ggdY9+EuS5M0e78JaHOq+Ox
/ZSNvWndIDm35iCKf/an7K82hmjTyT6EJHfKD+UpV3z/Vt+8E8MQLC2fxg6vxTbP71Szok5WtFDR
MNLdQ+313c1UTRRLf/s6cJcANyMEwWX8s3cPHrptItjMhzKkGNhIV5QJqiF5fnG6zv8Y6tzPNb29
x59FAvK0hUz/o3vZ43N9g3aV+eKjvO0Llj8fi8fyH4/lz39cJz+qp0f5j0Ob88f2j7/pXw1D85++
zbJ0QODS3kMj+d8bhr74p9DRKibWcqSwyAFP/athaJj/5P8RfGvLslydbfAfDUOHLqMF8tdzDZsu
M7/37zQMlZLzi+ABRJ9TBniyiS6Jj7KFEh55uadbMLSQdqFcxGPBPMIunsoaJ3lgwzhkhBJvliV/
7hw4U4ufPVUGImI+QsAoBul4yVQUeV7ZYuI9wmUZk69DNQ+/G9D/pbiyoU68/4xvp1uEQaxjygHu
mVbp2S1iAGvrRhZJptYIB2jMh7dR3MDDiv3j0DSPkCSvnbbftJFA6N1hSPziK9/8vtJLgN9/cQOc
/YJXBUNIvcOXcS8zam9E3XcX0q/E72QakGXMGZWSbcYNzlp9CMizx4wcinu/SoHkf3ALr0P871eA
oDVyLTbniqdayy/voLUSIXOoazuUGmBcG+49thfXSVN+cFha6hedv2uHcR0gGJehs3n2qM4Stt2M
puKuRCpx30WdHyAhBQCx8AN/9pM1qr3VumHeQzIwYkIe6riLTeIWxkB5BFiibU3NDB/b1B63chL6
HYa5A80o3d8pdQVI7bQa0UTKtlptTStM3FyauzUm7P0A26OOliDsBZLJ0A/ikBc5N873NmwPumy9
jZU04UVUat5KE/W8o08bX83hF+iiys9luadRZAfWNE7XU4vyt7lk23bIn9Bi8za5DK8Xz/9FQ+nO
XNxv7y8SFedfvzi2hI7gj+HQ/be8s767uyArgZQBY1MTYTJ8qL+nYbhh2NmtQ/iXa1xSfJq6aDm8
f12hVv/rC1u2ySTCI8U5hZHXSwPjHrdufS/doTkD2qnL04PrLd0eWz4BJLBFWgft3nUlhX2J5BnW
zG0KPdkr+aBMw7c5Rgy9B8jWhvS6AtWfIUXmwupsxnmXpyFYBsgIEFm0Umw/uHeVmZzdu2N4LoAh
1JJIk86WNcR1C8ZOnDMSF+WmQb7mEjs6ZXTg30FGQUYchM2OYWNxTafggLbOYcyiix6D41VYOIff
AciaaOQfHddhMtz2Jpg0Hpo0CywZjtgInC0/3r/vt9/acsgwHFsQkEjROTVe7sZOoG4h4YMiBQSR
17IICh5CKL9ftHSQoGz6zldGUeKj/fmHFybUbElHSUrHwO31lXtR0M6FdLkLAaYj6UD66iddu3n/
+VQucf5ZKEF8D4oJtbxzVoKUeV2YIJryXTy75c6VDQpEYfz0/kU8621cZwrvA00TrkG5Ic6+Pgxz
18U/Ot9VIn9GD485s9P6JRml2WLuyyb3tZGzZegQLTCWDGJl/mxE1nJbL0yEyh4dByUfZFgDFpCd
rcFji/R93rLIs3QUmLRgH0pz5F5ztDnQHfcawqg8JLTWNhlE2dWAVXbAgLXbIgCB5WJl7/SJ+GYb
E2zhxte2VcI/g39rHHWXW0t7OKFga4hEDRqSSvJohTiEt2oQl9tTE0J1EYkflPTaV7GPxJwQ7dep
89qVqEdQO136VCzJk52at7Blw4uwTv0VptbPUjBhw6PGX9E92muTT2cfBG+QV8mzRBN3RVsXtJBJ
XZ4hRIe0A+u7jPAvHur8CZkTFCCz6AvoQkASuX+PfjcrsMOk1jVvy8TX9mOMlyTw2QeEuujaqOg9
z1n7DWY4bWgNsM80lWKdWVws91Pr0dBnwrJwmTSMyVMboVVnNo1Yo4qMzImw/yqlQBCUWuBuqGg1
QSLjIF4cRht5+mzEPPSAgOqmwCgFJdXuTorsF8Ih2N2b+TEaAVwMWKLQ6azbbcYBskE7DyCDxC9M
r1s4q6Bi/dj0NraHz29vtTFcFBROMzt5Mi0+h904TFNaTuB87kzIRMXRzuvPqeHfNzibsw1lt8lC
D7QwtiocLIO1zlHUpLck75yE8U5R959IMHZo3DxJvZWHtkfFSHPzdutPfE2Mteq1bFIHdpwTNE3+
TPsTr91muGy6AQvP7BndYX83tTPYTYsHbceCbrN5FZqsQIYm3gbC8nVGG3NtNJwB6O3g1N3DhQ5r
1nmljsy5Ir/K4Equ5yF71iKNFcuXpXGE6zN2oZne2F+HDLV2AM9MPS2AJ1MYPaMzzCIA34byyOht
tLg6Ti5FLo5ByTpfiicccHL0HwyErAbN+9yKPFjS+Mkx9Wofz7q8dEL3Xu9ynpH09OikzE9PH4bM
4Lp1JCJOBofHae3OI8tGZ1yKFi7MmDpOnryQnNGOzFvTy/1dN+dPng64JGOFGx1b47RwJTrZKMFO
AYpw0JwLByKUdw+fal7FjZ793gIFK4y+yC2Je7uxB5JPi+bkVTnxsfpEZRsKNFkVjAS9mBVkGnz+
Fi7ZqgYXvRKMiY70brWtMYbJuvZYtFWXPJ1unNsli+nLJUg1zjTqaHmJEGf7jWmbH/SdTryuJ7aa
G9dXle8322Tg27nYGW2xZjgYMF83oILQhu38dJ1Ow7EaK3rmUE+CCQt2OOn5s9aqgOXa/AzPwdLN
fn/gQrdvRd48VDX7ypnSZyQcfBhQ6dMpXPRu9twB2UTKmUhQpnSV0taBc5RzgtTOjFuz0WH2MfIS
KQbIhxbyKbJk3B1tY+/ZIj3mtC03WUNUIlBlW2epH2xRHU+nk4+zMuoxvAHbsMIL7ASfwYqFN3DO
goIkaZ04i7WVbVkH9iQ2xNOfZU4wMZn4bUqSrlXbJqiRsY8tjd87EGszp+KF4D0l3fypI79S4Wwu
eRFx7lyfglJvE16AFz6kdPg3Se9ci8pZ9k1u31Lv4MxmsFVAdT4xHAUbi/QtZC8+7qmaiFXC4gCN
3apjx6nc69MTIoj7rLYELelbdRS4jrjtam7s9A1q4V8nhQbkoQx1QOtHRBHwECnVsik9wKjCLraV
IR/01DKOtkyfszrKt3JhqUjk2H9HOoAISvDAu0fInojqLNqWaDJ+ar25g+nL/k3ZmdtRW/gpDyRE
nrXhRae+Du7yyRqs9HGJcDiwU/bhVC/TxSkSA+gjEaPVtBkTjzODmcMG5c57N6+x3eMnHO7Em4J2
4m/hjE2seoRIGC1A0sqK5Lry8Rb2bFyHkadBwAJ/AaiQhFgz46ZalTwr40QDmDKqsPPODBVcYOZF
qhU2LfzLuCZNJ9IEw8KnGisWnfQJPHnNsioGoo+HQ/DO9Eko1NdtU/kAvhXHmpioLzKj3GFEMFD6
URWc4m+uoqOyFtwhIWAyJqmqfZO23VadcdLnAlHMqrZ7NpC7ZEe0HxCqaAg3aa08lVU6DOQuRytf
ZldamM9fdFS19i6wV4CoJFf6lD2d1krZFU+pFz+Xy3Qf6in2XLZsIO/xqtVpw0CZg7FjC4Syy64m
l068ozm42Ay4a4AhRTJCJP2qr8smcIcF2wIHm+QRaccNFGryc9sN0qaJ93ldceDNXXNNlGwuEyum
FzriptzCFlnhQTlteqgZAbIr3raqaGqnTWeBYhjncYW4rr6XGCUoamQPb86wkmAwQLl2XkLHCkc8
aoPkuWqqBySUO5T1m+KH5mfLZ4xtUIspMzqqNcPOsol21DnozYSG8UCrMVktBQ4nmWsmaBob4Qax
b5TC8iawF8qkoYpUalAPeHXbsXtj9EAXx2UWa2sMNVYCEsuwRJJ1FpMnN4u8No3YClxrMi4gCj31
Wg4rx0WdZshCE3zJ0gbZqC+Xi2Q71SXBXpV5lctUOmZKCrWtbQPbHuO9rxXNdWLneF+XaYLNc44B
E1JM6xZpMnwFEZ4a6gYR3yLj5J15Y4OQv9KFhK0bEOM0mjLf66hebIVrHTq/ech9VHl8aFKrAaTe
1WAy7ck8E9y0IdM1hN2QywMJRfMIaQsDpGa8oFKcGEYfyN6+yCvmu3k0gl2X8OQbL9yMeCisKaB+
1O64xTn1B04JVJFGTNDCvG9deVhSak2Xr1kNEjREmcB21OGqWpXQqeEYsYrEZHQFohHGlL5VKkkk
zzfaCEJDEgBahr7RLBFIjfimEUJko7xMKuKvNYzYW44XEFg8yLgF0Hxf+1U7LD50nbItY0qB35z2
CDkWfFJjmIdusW6jLEWHXupHQIDZpsRofKWnfbsBUavtG3BCm3ZCaspTlc+C49JKXwhLGN88G1Pl
BzF40bUREmmqMp6/ML+H3AOFZz3mnEAWIqvPY6qBJTK8/GvZ9BYTd8izUFZ5Ly2sIVocRdbIH9Hi
W4S3skcIxMXSsSIJBmmwBGNGxqRTw+H7p6FBforj0AyPps45FxEcwAF0W22o/F1fS35KVfS2T3Ln
mmxTZL5aDhnj1pyAX+QlnlCyYN1WaolSMO+scXzyhx5cVjncgmPFU9fH0w9vYYImR4G6z8HTbw26
D7sWduoq5LReAQp56o34KUOiVgcThn6eftsuKPN3OkiLEerYBcYSFXxYeqm1i3psPjIxNyAW9k2g
D7a8bHUhv/Ra9h2tnOuoc3eNmP0LELTmSiBbd5UCtdyCt2X06ndk1yqcLh3CmlnPiYfSQh2Mtndv
JtlTPRdHEozpBtdhRF0a86qW5DWa4R+RYXOoGz1YVWKE8Ixzs48I5yBAMnci51kTiazMmMY3ujTq
74nOuy9Jk7dG5h5yixVW56yGHq1WEizeKQ48vGfL9b4ixiEvIy0Z7wssD1dQRkk8VfMqQWp6xF17
PXvEtbAlz8maeLrWNBMFQMdXQbqgWhkGJox22y08LDmmWIZ6V4KQbipZ7fPI2AHdbg+Gnz7joPMc
cdpLMCBbBLOuEcVWGjic6N1EEabSnUat1Yhlch1aNlUeOQHFtdimYI+3GjcMSo4zs4QIXqxU1YLM
N8J9jo2JdiQfqoKjBzTD+Cmq2VIM6PjYZYctbD+HFzOdyZWv5xNMiy67a/ohWRc62JJIH9aTG5Pd
UdEzbWdNontUHpPBJI2yZiSRPN84YkxF1Bes4Sk2F0BgbvxTJhPja5dfgC0zHicQnda9xmryQTE9
5iMStfBNnnVQWE9FOJTHnFPvtPqpNwHgpckFxeozTQieKnfuvAnhOl/clgD19m3IyYVFxC/VqLKt
pdn3kT9c2Q1fZM7UGRixPnvwT+uWHIqgENW30oeTZiH0tgaLkCLAHl/PCWGMZmS2xfwU2JDdXWhI
hhBxa9COy7K1Gi4PKo58FYIlluXiE2IwBeA7REuRBTQ2wAj9gNXOEQftG3yAdXs6e/2JfRpb4f37
hf9pTHTeXqDHKHQDtIUOFOp1E2NIBxeDpTnbaSVFZ4a50MruuoempimY6gUgcM3IeAq+crfkoHME
yLkxq7/azTfG9Pe6lxjsYQpdlWb0rq5tmdjeZ0N0g1Ldska1TNuLXPabeISoWI/DjVNoWKR5HQlw
F6HiyTl4qpFcQ/xEHDN+dqZuWNudc2tkS7kZtc44CpBkF049FcdJgyBvDyopdamBOiSuqJegDMN/
IPfSdNweVBHWIwRx13s/U6h7l2Xb+KibqiwwhuoF3ReqaeSFh8wwpr/fImciwAxeuLQCGYGddaTS
PIlRlLSzXdhSU3ruGF6gH6ztHUHSVWT21+QUeOnj4yjMdjNwHfugRf2HppjSEWEwaJjMUs57eabn
NSjmZ/0udcGatWKJ960kT4qxIFtlWookrTPoa/CX5gftqjPMs+qOMyY3fabzzCQZnZ81ktjZRo/w
IfbOzQS7h6C+SRPNuEtGnCSspa7/6vU0RFxiQVDUTm8qjKY++7XYzdgnPby/ulUH7s3i1l3DNZmf
s7zP+sC96PU6rsZsZ6kgoBoGKCCTQkOM3krbgp1IdH3/km979pC/BQR8xhO6QeL9ej+ZZadTbgKh
Q5DM2+bN7G0bAFRbI6/up1ZCY4m1Ea6UzPdJNBT796/+h2YhcwJuwAfWrkZZr69e8FLNrtS6XeOR
jGU0dNYlBcUHK/wPr5UuM9aetkff882YitNUoGplI6dioKzYL8jeyXT6S5vba5TQv88dPt/vP5fx
pwdjCs3CRQicuc/ZgzWljEhLim4XJWmLFTEN86Sz5IGQQCtn9O5jjk+At3TPhBM9FVM+74YJBs0U
wURBIe7nkn99/55ej8V/L3TmiKAyWOw0gc8WV42yb+LrNXssS/+qanv+9Tv5zVJyPESIP5g5n8gC
rxczw37Xtej6e74aRL7+tr2AWhuWWbvzEIuVzME3pYZUHRz9ZK2TNa+MwXnE4+5LrcMh0124Xqg7
D8kIqD/72XlKOR4NxKv334Kayp7tMcbgMJ5Y6mxtQAKvbwvaaz1HbtTuCn+gT5OTPDsNoabXS45M
yMx91RyRyWi/mZ2inFd8Ii2Gj5ho1YMhJxpT5HGrvBZilVQlnoyOeT0CioJXlP5wWoTm9WmzWKQg
nXswW/NWkOP0UVwjB9CnW62LEI6nU+Pi37nuUGgEya3A+TqcSj3H0R3NojUS0tTWOhptWKgUEF61
gldDK0uN7U4HG1bO8vD+uxFv342aJNsYyTqY6jrn81zfGKaOwrDeIegwrWa7QSscUbNVPhb0xVxg
cHA4E1oHyCDhJaKfHpPW6hpTWUR4lLQnXiQD5EGZITDXAyjRmRINKm8GJbwEbREtePYVMJg8OqFR
8WE8g/Jy/n1drDOEgpggRGfr6hlfzFvpZRDnJckmSSmoeJjrG3pq6BS68qFHcQ/R9OIIWEKiYgzF
WsuTQI4w+t9/lWozvV780HmwGRKCyT1s77NVVqSLWaNq3aB3A9F35MUIVkJSDs4HFzpnjnF+MToE
KIQuBQpagMtePy9TkLARwGJ3YUlXEM3IlQGbJcAVtnzOkXXaoLvM4lXdZUDiFXqNkpvp/XmNUBNw
zzp+EpTwyci8yS2o9zJKQN5vtq1UzVhSvNPfPkqT2TyWNcseQrP2wSzvTx+NAR4DUNvVsYg+nxwD
qcYWeYmRSGwLQ0k5YmJWTjUkS7LOqYB4Yo79T1UvzRntp76Jn+fC+yBivQ2QLrAI5onYqFhvj4lc
9K1bG0a9063ql4kYP/IiiAP0uUSBZ/7oauLtBMt1TcP1mfvieu2eK/+YldF5uiNq5pdjFGR1NW/U
WHJpBeJDIIxp4JJQLx1DDuFZ0adiqR4qbBaukJ2gK6BHT7VnzFcg1pf9QOG9ytCBX1kFlT2SZsNV
ao6f3l/Ub89R7thWg2LXIaKfAwmkPblFi0LXDhw4XK627jZaRgei16mfaGXrCjn/wdDyDwk/V2NF
wEwD62mf76Sc1GGsGlHtwpTGZlOZFoX4JI6YtWCMUXT0UyN49EbWH1raU5cA2m5PPUP67doWOi6O
Mvg170IGRZsuG1oaoaZxQWvFCBqy2RrhCbJLym7T7h7QKKGbrnoiJSoQG8H4OcCJhGiW2PRr1fjF
En1ym1FRYUFtxntovWgMZC3OoMB280YsuNIy1KsNXFEWhg5B7KpkHuD4zlYTSnRS0LahT3KabVTK
gIyZ2w9VCTtJx+Um9MGN8C9TmyZl6jQGy8IyfP9T/jFsOKYFgMcReAdZ59mAh3ektAgbEPjim6xg
jAkpegmEbSHCQx+TM5AiN/HFE21zutk2H7ocYX+NKO9scS8bL9yZHtEp1hdiZDQ6JzU907a2N10n
vp9Gm1ZtwF5lWovHnTSv45SP8P6TvE1gPeIrySuIEx2431m8l5HFCFa67a50OYxhjZSbwlVbApPC
S6Drxdr3luK75UFownk1++DMPBexIv5itQCoDswLcCiUEF/HXx8arT9OZbXTc6ZolZDTDZY63dbL
6YSbjW99Rb8NPS4zzg49qoAbdIbpKmj0sRP1v+ysbDa97mLSvrBMObuYKLkMgJAk+AudHYwQqgdY
HAlEJuYPtDYMrNoYXqO8Gsbywa7VNMCmyZ7SlNzpherxTaqdu9TJrWxG66ue2+iE+Ec5oMxqO4uN
LhtRBaO/Z/7D0CPX9F8Wsr270gNgk7mMG9//SH/ILDxB9u0pjTNOZUflyy9OZWhmWYmId7VrGFKc
BgSFpUbCBhOhOmEbLl2OXEm2HCZEtVaAM+n7JF8ZHoB5V2OYRe8BTknEQDitb3MV3xrn3koXjCK7
+nvJRB99amYRrl7Mu/fv/m3cA/tLRsG+1ylTz2ukvtNqwP5RtdM8a2eEzBdVqMhm2pGnblQeFh9E
vTfJs8uaIj+lKAPmwMF+tqpio8UmNqMSpLWNYVMNyTZRk/vTLKY9fd6eoRBGMwrJAWikV2PAoVMK
gTifbGUjs60NmAUlXmLO++/j/KA83ZxNXst+U6gh9fcvPqYze2mqoTwM2xQcQSe5BzhsTAH4Trl6
K3/7cmqLg1Qy4SSLN8dOVqOJHVXZbrTVqnWL46yRUFkta4fa8aOK2DvPgsHnW0QUEJ0A2eBCn63V
WA5MG/FT2sVxbB999FqIhdLdTJYfMGry49WYkZEkZcSZQRqKiQPcUQNH7murstxvo1X4N+nQ7x2z
/9Q66Ow0TuesrBHxuJE9uqG70uKlWaNMgtQPyhplgqYB0muQt5huLl0ZtAm/PBkkbpqadpvQDkc/
qjQwHWybjVaJYpOitLinhrFi7DGTcWNFGBjr+AgdpnBE+jlDwDdqrF0hIvMCLIfGRCX71M66taZs
M3euMHmHhkyOTqOlmzDNok8ldXKwDNqgZFe8TR/zF7HQnoyaZqoxNtDUSNSwRQjTjRtTqeGPM9A2
tAUdQUlbPWFOvSmzAr61TTxYVZmfbpyiKYOytpILjLoHLCss+KfI+ps7tEa9vZ9wD1odRvR3P9ed
9SmKE4EEV99eeo620P5ZjL96aFe7zs3sDzaaeZ6ou8IjCUMSl4LY0anXX69l+MzS13JOeRAUnhKy
Y3qdgxpBj5/JNrkUbCP9U9005S6sRwuFwNnailp9wCqz4AR2KPGnPXm9K+FhJ3n8IxcpknJAD1ec
DA4tJciis4ailUeA3FilLAOGCNZadSUCz1y0+7karaOvfn1adZ+6WNzbLmiTcXJAktg9oh6ywJ4s
bb0PGk7nbQpgf2wodjB5DIFGP1vqRE4w9E3mBbHEdTOeV7SIPti958HzdAkXhKGNYqZh62cvmCrM
phEQeQAG0hpDO9qvA6TOTVYvgEE6NMZnTfuoKjpPCrgosdMiuaGeIGycRahI89DEidFRbCoXEfPI
l+t60RvGbhk2EiYjPQ2qz6FCCHONJXz7QVvLOM/tXZNzDpwfCTz9VDour1fV3BT5kBaVG/ROrTGX
Rxm+Fiaydam6YGj7hxpFxx3R7p62Q7bDVmb48n7UPCHgXpagp3ugRS6oZQD9KoD4yyjNtgHnL7HF
gQWubYa5afcFthkU4nq7wGBOfOzL9fZx0pfwmhdpXVcTqNOyE95nLXOXTTy4ct3iWxf0xeI96K3g
VTYt2V1cB0UWy7sRsZKDLV0ep4vdY9NYjtJKbL6iqhRBtFNGSaPf3ZgutJl40PIPki9b8AyvnpEE
FiUNx4TwRLPtHEw5o/FkNRyhQc+uOo6mnAK9jtC6H6rh4vQQeHrkN/oYucc25i8YPIYYeOgLlh9g
RxZSsI1JL2JtxmG095HTRIwy1djXeovVmnhG+LLdo/kAhMwblk0SmbeI55jbWiYDOvXoAueNgzmc
vSBKPbkDU20k1e0U5ZrFabY59CsQPpWasZfwamqxbGSIAjKO8EEmm/Z64ieD2hmAWMTR3axBuHbC
Mb+Zl/rrIlOTINRf2DhCrRcIfauoiYcr5Hm6Bw0Lu/eXzLkEt+fyOmnCg6l0aQWjBf56ydS+HyYL
dVOAqRa9E+yf1wgiHZNo/Iz8abg2e8sIls6wVokzh2tBx2ud2rW3z7wcOdaE7lXGfBnVPrZZWmJr
2yDv+tjMKT45i79c8luc44AOExNhq9zTSOpXvHRnl+nDjwW9tEuqPH2NWj5WvV0Ld1Cg9lxIIdfY
wn9FvaIPhkm7hy8rcfiWH2U2SsvlbEEZ1NzsWNP22MDGWTWRJt2MlHhuB8bA4Y30tfmXmJB35tBi
CbS9JxBY8vDFGictMLVCA4jTxBiDdd5+RgMBy9FQKatVxZckUvCOhG2XLThHrDw71QIx1ixMJ9I2
EnDcRpeskbnDlcJIvBTer2dgnKY89mIke4T1eRzMB0sz0Lf13c9hnPyk1kGKiPnUZdFp7j4CtHEV
lYl305FPQhn20OgYcsrxErOAYkRD3KE3sLMY+QUMJlnoA5ec/Nz8oIfzJilUtaThWjS9iX1vksIZ
I1NmlKydIbefYRt4N2qvSOSkIflGwwdtXPfNyYVkMoQpsgjaNb57DmYuenpVet8RYYFTod7Q+g8A
y+LLeimNNfqBU4CkWHodO118KdDlXjFdbhhd8dKnoSGD96DeMk38NvjhcYycqxBRtcAA5TM5F3OU
VptmZl8PKZBX/u26JifcaD7rUqYcH2JkN5O2P1dts9yKCjCf0SzDLwPHlT3GUAaTw6k8pq2OnmFk
RkEMJP7LOOTyjoE/XFYRD7c1unlrS4DTwBOEFpezNNtIo7QBzOUj1ujcdvBj9phIEzlwJboqnNI9
StgVV6NOWG7rLAswrMSpHWEtlYgPX2x0IzbtwDGjoaJZrG3hpkGF5P0jxhnptdArHbm1Uv/LDNEC
BsTMODuOKy3wld1cO0Ra0PAiV8hOONuYXhAZKBti+SAr+MNqYZHQi1F4dHVKvo40rePkWRGBioUp
r2II70/WNodThVeXa7Mh3g9tb6/HVBFEOikWhbp9XqU7WQkyGCeYIC8KEpCa3QBszj+AOfL28WI3
H+wG421iSdlm82wGBS/DPP8sBfGAt+FPFVkBOCYTvx6QoTA+nWNSMIhCqCO+nHwrwQveCVBBlXuJ
jRJimo25rQo2vzuiomiNbrieqJwxb+Gg0gc+tY5wO6AEo9vVDY+SOJW8K1rCtV2qw90OJSdPkt/Y
ZfU4qzASlXao5MD57Ub+CH6x2aYOqNC0SlA3pzd5X3kcdovjXWFEngVMGZ6bCgPLZbSfEYx+xKy0
2Wp6NwWzFy6X9LXE1ugnGiuVRImCtW5oRP7T0VpnpFrSi+IHEGXm1i8A3KPubYIRYTf5SEbvYpbg
ZRXn+uXYWR1a1uo0LTLA4DV5CeRNjtqiX1a62qsnpx9Z9PNTuRDfsoF1vjQs8UxKJPlHcnbEu+tN
m9XN1wQLvoD3Zm5zyQ3VaJBs6Lggn60hibvMDRbDp7/NWe/J3CP57mpU8xXIkE0vUGqZgBagB8Jv
SGPRHnDEc9kshIsEuaPD1E0LL3FqD3Gne1dGwwC/z/mj30XeHg3h/gqRHL5TRAZRhn63aSvA32C+
u52MWnmN7CFoji6sOBd4TM02UjSmlgXZSKPd9oix7eAo+Qesonh3OT4X+eJ8cWb3RwFed53lljiw
O4cjnBpzSwRjFdszGghNTsqSkEaftrvv8PpAmnIFHOY22Dum67jg/ce+2VG08zlOu+u/jfepLvSj
YhSSRMB6/++//evCikT56g/bk9Dabf9Lzne/WqSk/t1wRP3L/9+//Jdc2weUTvh6JJv/++UF/vWD
v3XeUKt8lC+Zm79/4Ddt0/P+CSvSRumMBomBswqn1/ir7f7P//LMf5KqErpVkmHahuqd/KfOG5xM
OutKf412k2//B20TnTd+QlmtMCE58UD/Dm0TB+vXWY4ldLziFWWVfjqab6e0+kUDp2EXtaVfmEjJ
GtY9dp3LBkfE8mKCuLkZUDxiRRXf46yg4SQ873uCehprzkaKveO/rF3J6Osqxl7zWxrHyTWIOueK
PpMbkjN34ANbQdaq0GfON7HgjofmcO4cwyxWuOIOU7cM8+ldREb9DVhIhdi2233DfI+iwTJhhzuu
Nt3oXoTFbatra6upsmCkEXuBIrW469uxubTasrpATQ0xAL/sDtEwuxPHKo6SmoMr7WXdtellmvtA
WhLPKu9ROVv0A+FFu9RTLrRGZHEoFa7Ewe+4CL8giNLsCluzLx0fCChOfx2SWZh9oq7kzslXbJX1
L6E9K9i/GfG7abTRqc9TmmyIuYifvmJUr5y4qC5kO0WBPTjZNT7C0lqlbZ8c9SJ1LYTf4Z9RGiJu
ETumvNWADPsrhDPmWx/ieoB+T4lQpoWsDOjDGFXPwS76TxEKb88GiiF3IRYg9NmScHykesd2KtZC
4KctLjm4dWT2vGp0j7EDlsaas47iIQO9OM+H/8feefRIzpxb+q/c1ewo0BsMcBdM7yqzvNkQVV1d
tEEfJIO/fh62zEgC7p3dYBazkSBA/XV9WRkRrznnOe7oVFupSFUEgwVah+mita2lV51phZ1DZhjx
vBaUXVvhwTAxJfllSJZ/kr5gT+omlK8o0ex2z+wPoyqacumvpl7nt5vIwMzD2SeEu0uy/EAolUdZ
qy9hmIb36FS6tx0sq/1epBYpnwZ6EwnF51edG+O70Q/uEdgVSSAgn+/JjDOfyWttL7mTo8LHauJp
W8TrmbaBxIqILbcz8g08gq2OMgZqV+RTcG2bst4QfAtUyalscYTw551ths5H9GFQ5xwySSw8HBvD
lc6HSIaCLsLpHxmKJOO+MjP9Pp01Sago6kCUs84U3FG3JFeUtklK3KPfX5zWt85O45kH3dDIgI2i
Sh4I2zEFISR8pH7r5mJvaEGGVEfiasqDYTpHY/eI0iX6gCmLNC237XevFe6JLVqxj83WXFQGRnCH
+Bg3iuOV7IbqARzaqgRhiCs5ALAUUpTB/TGiEXKh383WoQMhRqjs4ihI1dA+kLkwM3bKNvrIw+7U
zUddi2gduZVYNwCcXxq7nVYI64/6xNPnSZ4hR9nXPkefy/RmKwKA/VFrv9JnbIQ0u21VeUwgZy85
E9Qxfhei+WVobXPHW/LYtPVPkHbRKkI+SIoBph4wjCiPx6uAoeU5NenbEOFDvJCEerpSXIm+5FvP
dnFyt6NpAtpvRAea3p4USPNu3k268nqUnKiwaYxWo26NXAgiASGOOvZM/+puOIbDM9iy8qLp2Hxb
w6oYn/RS3vcu5IwQ8WjL4k1HnRjG2uR/yIwcDiT0vcbaBTj+rxwMub7mNiEtvtLnPjj685QkO0vy
4YQeCLoJdCXDty1/yNHDyor7iJMwSu08OojCVyMWoW8wenIrDZo6hk0OX4t+2hnCsXf6YOuADxvj
YMDsRnaqE0wX24J8vDmKnj0+2pVk4x2OTGm3fowoeZ0nI7uZJbx3U2a93CqwSpceNdqjn7Xzh280
LtLhtB1OwjSrg+VF+S0y/WgL/j39qdMx6kMtd0yqo15XW9wu0wYPzMjixPQ48NYg32u70PdN7gKU
Jqsi3ZP5AFqnysn/FJ1nXoAzujhCgnQfNHH7ZpsQ46JWtesmYkEtoFlCmC2HR71gEaUVMj96AojN
2sw8b4f0uec8xN2NGRerGqu25VdMyh6uwWA/x87JyHN17vW8eGvNuDvF8bSXc649ypqlXFb6+YNi
zn11O32+El4jdsSGWzfkLnXaHyBdqZvep1gaPGt4Bj460P6MWA6zyWsOCNi1O70jAPNk8W26jnVb
nAEvZUyncbAd7bF4jwhRefe0PH9pUlld+Jjze5HP9kfvlBg+mlZHcNAUA7mniVTnZCCLO2SQ1a0z
2VsbosmCFZkM5gWveDmvx4j8FDuQp0LNwJbnwUFMQkpoy3YOwjYwpsd5zAuSpcT8GM09I4xIxPmr
HwBpVvXUXwUb1qNXiNmlipzrVedmBCXliTwYAxGqMLic9JF8bb5ly99NaKN1Y1VgbmMBZ840aveX
QeDoziV6tSZ61VT4VUksDguDSpWHtNTOXhdXDamxxW4Yee7rttkameFuCa0ZH5KgW0jZGpst3/fz
A9Hq8S6yEzaTUVS8otmfn3vbN88zm6A8NLzGPNZ2hECtTHBT0zt8s0/I17ox5l/4nhrsa1VWP0/G
UOCRofQo10HTeuep9rML1gCF3p271UnEJ3FGKV/jPLvL7Da+kulrxWE0RzG2gTHIP0buU6ZJiY6R
S8Vlde/ZvgGlhpT6p4pxPllulZBHXJfuS9fkw/OUGd+trMCOp1GnhV5cWFcv6OLfnuzjbekuUR3K
JItadWAz2MYE0wZ1tfmStd745HHVfEaTl3LpmgPjKj/XYU16TLeePZUVvwsLRJi0oIyB14cCKXrj
Pcnoj/dt1ljXvoHoOXGJTsyeFy9wdpxrZ3gLovgriLs9R4ucMz/IUCSwJxm0eF82xqM+83tWWTUe
VRPdgW5sMGk0eNrkONObEkbwmLcckr0MUueEQ8Z9HEoCGbVOmrusDAjwTohCCR2Srr7qTNwBquMX
pcz2YMKr3jUZj2kIODIja5bc7dIxx3skWh31ns7TKqxgW/OmPEPHLLbG3Fa4To32Brh9emZCr9GR
Bk6YFyXY966wwf452pM/eZvJVmh0dNO/H/E23bUjCWSplWavhlLmYaBl27RDWX+XbcbiLu9KeJ4D
Ez/8rm8QvtUVr0X1PXQmPVk34xcYXVc9QlhEy571FCZmtyfsODknlVTbfEiaj6DsZkJBK/fHQ+S9
qiPnWpPwcBIaz31pNsaXKtWAL4NMEtrmoVsSwgYtPRUCohKVZD79RJE+nmeVxel6Epp7x4yHi2Sc
qi8xtIs1r/NPcYQglby49OYq6iiDpdDW640c96tXX8CPgqbF2oY7hjB49tnfwp27W1o3d9K3+r2h
o3FQhkY50JPh6Sk3Pzc90G6YimeKznRNVIF9LQaz2Ec113qla/a2ttj1eukZNcYXzoJvdBNXL467
rSA0deQEp94DTPjawm6qG9uk0U7ciYxPzSJL8Ghwr4aVmkjY0ZkVU0YQgH7y3H7cWqrXHnxdWfr7
WM++dxwIPNx5kAb43SM/+aHIqiToCWG88EiRbjT2xm/PGZcgVuJxGrR6efCNkcZg+NvyGnVYksjr
cjz00XK+6J12YXvmPFBMqmMWZElo6V1+7tCbUs3JTITk36RwlWPW2uHYOtZTkRvxXnSMIcoF7Tb2
2clyaveOGwH/FzD/sxubQ4tGwSJ+nD9xNgV63RV15nzX9j6moZo87feCyvoRPEV75ryCkjLIU922
jRruc60hAEURYHlhgNpjQ3PL2dxEVLgAjHNA0ZNRFo8zGr5mU5Nw8l7miThbXT7rqyWs5c6qqFDy
nCkO9NtMmGESu9UNXL7jrjrRRW7YOSMTPFxO8byJZx3QMFECySvRFMAl65rVdKLb2jH2KDFs3C5V
Xoi7gUVkse47cTEH17v3Y91G44Yzz1tlohTfvkqNr7iW/sUNcu9dJoY8IDPWMNeA6KtWAspFsopK
mFboLoHfwPGbwKhWNZOdaEZb3Kk26WHEt2ozodANvb7yt3bj7II8KNZuVbc5du/AWKksanfcWp9D
2hNca0qY8r6d7NhNk3uT9rvEjG9m4/w00LD2UVlph4lR6yoX2gGl+t520jtA4UE4uDVp1nBvH/Wx
1TZYf9Nd5BRIunX8gIWNXWNpMTwPaKNN+spYbcuK2pCf5Og65Q9JAAW7FZwX7qQjUaTgpkXOCb4I
tHVQJa9BOxbYNuKnPpkVlpX4WaPsCGkHx22b9Ve685IQLP9imSzIha7trZSBFc3IF4vmc+5k6zJ1
fDhEKW+DHn/0lXmKdVoziH/mupeey7yrUWFeYdn0csIkxGjgB3CjeR2lwlpb5QAF0pb8nEMJbxwA
P164lmW4ucY69AlclcV+sseCSO62XV5nvLM3QhmrjZvo84WzZ+8IKQvWPD1GOI4Kzwx9k0W6Qhc/
RICTdnZUO6u4GeSm0aUkHCN18avVpbWdiZugKNXUsJsMJ4L96hgRWIFcWSstkH6DZqtvz66SmChl
wefrt4W3yycNGKdlD3tb86IXaZjyrctKZvIk9NKwZJg6TlOnvHo9m8NAsnQmko0b18FLYYvps7fi
6NS5TAL3bVSHFDTOWzzWMt70mhOwtZhpcI7MENMHt44nsWFTN+/rScefnQf6a0wa2WOvxzVuodZ2
gWnnRXdkXEro5eATB6l7Q/1q2/2jBc12p/f+U9/nzokLBgYpCZL7qWg+ETJBr3AXuvPEKBQV3aY2
9OG3qWRC8ge5n3extPw9PVZJgoteo+lnJbqaTIWyumqj4YOTlZLIXcN4FiLZCXdyWbLwVBPpIQ9M
OONjNpvTvmfCqUMJMIIN1KT6ZMTc+dxC+vgSO3nxXhVBukvdXpZYpjrv2adwscPYFcUURpn1N3XZ
/7XB2j/P1f5z97taZlfdn/HaP8Ztfx2w/eN//r8xfTN0FLFsBv67Cdwlnav2X7MW/vcf+wc+zcZ7
sUAHA8tjnvbXIdzCTlt0HzZfNB9E4BLK+fchnP0XyIEIkXW4Zg4MTeQKfw9bMP4SsGtGxsASgT9L
FPLfp4O3v+6k+ez+azDZskv959U1HDa4PlAKXZRGDv++/7oBmYxuxvcuhn052BWZ3GWNvqkRuzYz
7iyWAYc0Gt6zyphgZMjfCxr/Ejv46f/pI/vbj/XPeLLgj8z4338Ok7mjs1g1UP7/28bTCmIo1VU0
7N28K/a9Z2xtKwfctnIli6GT3ewb9xYBEZApVZpyOmwKIFyzhLDGprWeZAPsw9zP3cuc3pHtx5CF
Piqlc0aYh1rU9U61QX4YKQmISPt7JRUauq4Jee7pwuXz2GVnBfBrispNJrrblE/XMcdsZ9UyRL4Q
deLVFvFVI2OCsUz+JFOioGkXPm1gy2tMuO7acYkFhVTR1huw4VS3PjId4g3euq5+shSr9khB2LFu
Y4CHwrbzJOSD7Syrf0tcrhp43vrWi4HIT+ynS2FsHdKalHmptGrrNtZq8KHbzw8w6R8btzvCs9mj
WT4SuArJI8Zx2jxOk/MOQcsL1ZTfoQ6RFG0D6GO78veWk76igr1rfeDrk/O7StK9r39onf7sgTCN
e+/SOu2DGxHQ1VcbY9LWDEiakN495qmB5iLzzYJIqYrhO20sl9bZMlBauT9mMEcHMtuTg5gtQX8v
ief15lNvjBfNRwyKF7QIR8NcWcp9FEV8aPWHrvRWqKF48+zxsZniG1uzLSaJjE8ryDFTqw3W4t4d
j01mPQvseSFFKjuFx6acfgbhH6ZOf5+5+hTC0jAZa56FdKvIvDcbi5DAKV6LqMLHGjwvEPQckD9q
ZPRm6FxxS26UPtzFWvQW1fNpcK0HNCToRTz5zDhnbRjflRB3nT6c5MCNb8t4XU3zGBo9sGJAnKs8
KtbB1JPAR36ljcRCn4o3el2M3+4zqhY9BC33TVAugfWJWFcdNaiJ1VNk/S+9J0A2IkKOLPtj75Yb
zxhXzpC8ZsJ4ssWrR4l7zZiOvoLtPZGndx9Nw5J3TZ3Tgp8/wPhdIyQ+0cqs4Unv+yR/g2r/O9eq
i5qvtfPc2XC+jYYWwKz1e7P3KoC186GOs1ebBLK9JGRqwJU9R955mJo17svt4FhXW923fn1BC7/q
2sQJ4eRWZzvo9lLCxZVucuunqKCT6veIN/Dg9JODut3J935yG2LjXJKJ0AaHjoQkcgOZjPvBLV0o
VLAHX2vAbnPufkVzuskYyKOsM9pLExgtJycvWCUymJhYWvkwpgp/2+Q3G/jPWBv3QggSFOxtoc8v
DJf39C4hOapjiDT9VUvRNJGRyFfDW+sYbg/WkicwGLpcRYN7V0njmJge6sL5OR1MZ91I7z2FSrfK
UwfgjANKykJjNF09wKxM5VYlbcoJ1PgGtcsvd7BvRpQtx4nMWV2OYdM71zSIDyivP8q8gSjrfFe5
cchYxaNvZPRgVmJL07p3Stq9An3jtvKQGwOAeFg2UKs50q8xTtxNadxad17pnc4nT7EQ69rBr9ML
INBx7YJhQnM8bOl1qcNc5+a00T2xb02oyvopJVpuSCKbuoKQdW6ar8qhulPuizAEZ6WrGY3l2wLx
x5pgRXae7bM3t1eKlHdJZ7mnsk/YUvov86gevXGM11MAfaQ/VXEUDqJ90rXgOlvNe184H2ZvMqyL
zrqS743KX3PliV1f8++Ba05pFe222sxeaj6QsfNANsVhEjQEvlcee7JSVhKeS9jAo2C132Z7zx8P
bFQg/Vm7mVGuxcCtlNmnH6OoHlV0IDfCvDQRJ78EcLQyGv83uqGXyWGFifJxA+Fv2xAavEpseFcC
VEHYGeXen4NPU2KFb7qA71+v7wrK35WZac9mZZ2pNbsNJ+yuV8ZrE5SYCxDo2YJsIV10n1nucTCW
nUY/vqPMuEExedJG/6wPPasUiBpd5oFubPOLWcWHObZ/swx2Qr0FjmOk3XnmY9XIScuXvoCEC/Ll
iAAmOIJIQs32V0mLsaadoo2l5yeO3qE3KOUkQaVtPTAbSuIcX5h2sXWA9WmcfrcV6Tlz8QDnquNj
ju+7Qu4aj+8DU+bEyzet611kYB2q2T6Sk8Pq+cisCZSwn+4rrQ91AAOu8y6t/DkS3Sbt212uZMh+
f9UQTxvqVbTtyaGsW3ddVx/kBt+JwHsdWuMwFcG6L+zT2PX7cWCjY5VrA3XPiuL2oKdTRN5IH+be
IwNaRvz2XqV3TdW/KoFEeSz2sHhoEYw3FqlXcxzQIREK7AW7tI8A13TRftaSRQ7TPrlR/9nmkvQd
e6Ija5lStmsSmUKc5+TNEeFTyLPBII9gEkBpS8YLm6vZuqiJm2vJUQwyjrzmeDdnSn7X6hQP3qby
9Gsy/YhhvqPn3TLSZmJk/bD/Ruwis7UsjBP1GxPy9Cc1y+8ktq+W299ZbrtP8/hJV+NGlwQFO23w
5mcgZuRPzx68UVyd0Pc7p71zmolDWL1xRF4a5TBP/Rh8uBtD+REz9ery7Cx1eWVZtLKwcu7MKLmg
zHsFhHXfdtXRA/cp6WRULa6NIz5ETE6R0uyvwGvuBmnuq0ldvDgV6z6zVllg7IXVoWiSn3KWbwCK
log9UiiyX6jRvoSlTol28esoLCcTyVflsDmrLx2eZtKBu1XG1D99NMXR4lJIUG1zLUukloQRscOg
vxG70brMmX8YzeJK3sfvwR82FnRQiHa8nxV6rgk2RkEodq5f4PZE8Paac2zn9y1DunF2H6QYVgmu
TUJ63kl4Kc5m95xhXLIIOq277K5G0YicoQqtIX0hCdIBi2tuyoR/reyG7pOk410xsRMT3Te2wVOS
5vtpodi15tkWpgGIrDgEzaJdKU72hMDbc1/aqSWcSpKgYNsCHFcCcEHrcLf0ZK1mgpmwa9+PM0MH
N2HnQxo8hU1VYSMbrBWwsWOeFau8NzEo2s6N9NZ3pBgkQslXGKyk4hEy5NntS5vX+2rMXjJS/RyH
vCNz2MUTxcz8NPSo0Ll4QfatLEc8NDUzuqjbKYP4pUEjg+UyjA7wwmQ6I3QEEFutgvGnICIIQxfp
E8dRBLeoT69Zd9RStXYLbzU9THOyrTpIBOW1iUCXaTh8WNckvB8pqhj5IHmK1gpJYzbu5uA59szX
eNQfUqlzH/i7NGb1nO96fAIytW8zYuu6ledJF/eDcWMAuynAJs3pB+uscGoMgPbSYSb8NY793h2J
pa3bGLjQdJxIQVuNjfsTlC8JZ1NV8RFpHZAfIosCGom6wWR+Tg0VE5DzxJ5n65Puk8JLwT0l106k
M5OkfpCa95r3VgUe96WZYzh12kGaJ6yy4JG4smxK0ilyj41wHw3xNDibmOC2kej3vIE+h4SBy1o8
x+xlV+UAqSTAkyE9XmRUs/PRw/V9qX0XjpGTBKiv5+oQRRbELb0N+jdnzKuXpp8HXD6OhOnQK5Jm
e/8WkKV0aXNr+B7GKt/gZtR3BAnTO8xuNKwAZ65Mn3SyCuHFL7csknvfYo2qNzFbDC57sQ/MOn+p
0LpvChIwHubB4pPU+uSDaT3xFLgTPDb6jrHpocAwqfRNuUqY1m0KCx7UVKQHw1Px3mtt/Td/pf8L
idz8pQlX3wtH9SBrMuOxcltra3hxf/UTzL16mYmTrnntI/0e9TGFGYEcpIfeNyK3nnx+YiY0DW9L
lozsjbv6VA12fJCaMrcekMNbCQh0HSnDP8SNxtBLYAfcyapuLmWVxRvemnrFkG4+aLCPLiYqiyP6
z+4YSA+ONjrv7mVqAz73yq0vPcYWVhjqUvnsMcJY6dkjglXvRW919auuyubE0Cfaxu4cX+1prt5B
3AZ3mVU2zzQ6nB+/i8WXn7mSHZ/ljCGlcXa1h955YuJDyJSlq/tuDOo7Y2ydh8HOpiuahoS8kZch
dcLOH0ipnfvpIaoM+1mzbTWEZarMd8fXxu3U1Fxl81Tct4MnYajN3lnxYH4kTurtRSV9xLTT9MXW
s7wxyOpvDgjDa8Gi9SBSmKIIUBfNMCqGpPLl1lBlvIup60PXqnFcoEQhhdQ0SFbLxC5I4nonlga7
zFUKMzKOEFsWI5I1K3FeLWz5q4nr6SNzChNMsLT2duYZJzRZijulZAlXpLdq+pgS8kHTxFkNfaGu
pql4SWuhhseOb6Yy0nVHDjLpR+VaNvMvB1EIHW8n8d1Fw1Okuc9+OV/dJn9304KxqTgkeOyYnpN2
2JNw406nJs02ac2Mi6CAFQH08drWgo2jeH91723UmsOgMriuhv1NgvbKMrNPG4+XQiqJq2FL2PwG
6tjIw2A7E2gJoiXu/NjWd2XUvk5m9UR+wSFlVFbYEuzZvEoyi58YqU+OKrR9MYyesZrWvSFqZ28S
p1SUwn0a7OE50oxrzYSWGR5ZxEl+VpN2iH2FPjoeDrXR2GuHwLu9KBdfx0y6H+k3uCaLVZWVG+ah
F0bxqAkyivIO/Yc07e3Q9tuy08x1venkq4SOgALgFCTIATDjxEX5U5fd838/7IBi8C9DF992HUxr
QAFcGAAoQf89HwVmJBWT4457t3ilzU9P8ySn6zTWxDQZhTrqbtncTVU833M/JQ9j6jpPBmCpaxsx
fww7txxIcx7El/fnqOTLqVHL+XGWk5QsZypfTleznDPjz4lbzl41x/njaJUMUCqOplzOqL+cVgy0
87FYTnD05zBPsdVBqM7ZGUScdbWcen85/ygT4o0Qc3MRQRfsRsQleQhR3j9kUa7W7Oygclr4ierl
bjGWWwZW63iII24evY+mVWOP1pPnKO4lg60bcMWEaX1WdY961YkTDsj2WM9tf41nurFguenMCKkq
nnSdj4t70FluRJbFxm9zuSVb1aeHpK7CoG6STf7nMpXLvaqlMbCsP5ctsO1xr3KfBM2aOqPWVfBg
Z3mwSSwzfxmshIZhHLm+9WR0T40ak3s7qIxf7NimjcA2bdVkt7t/HoGKpc1uXF4GkpeH72h5Larl
3cjSQP3oy1vSLq8K85zqxVheGib/PDr8NqtDDDd10yxvkr+8Tt3yTiGATg7TVJ2r5Q0jgENj74Nu
P0rZ+PhzN38zJDxBICdBrTGN7mVshf7mK9njyEwL81U5HkMt5BzqnW0yAXDK8rNtHTOAyvluboiI
qQAvUsCZ+KhDayrvvK4o7/AVpnjIzOSuHvjmWWAY6yUY1WUpA0uj9aJP+09oKsJcAlT1JUu1Q2zY
rtP+z99otfT5niBPinda85Zc1pJI1q6qilvFkvjTb0yT8CouiZ07+vSrrmFTKWAZKMcQClP+Zen1
/fAnVqnGdt9sk4ida0u3sJJ/4pcGgX096xl+6049bYameUjoNvejZr+3JaMcqROUnM7UlTNfX1WQ
khiraUNU31OWNU9Fn4iNNmZEwWqluIOlhSWahv03Tcyr5uvOxZJBsOlq+3lIKT0HzbQ2uhhybtjE
h58dFw/+6GpnP53yDQ89LG89T1nUI1JCvpwdE9d9So3syQdmeMqaIN+XHmW2FPoxtgyo30MyJVt3
GpZFLHxJaJAfqaEzKzHSH6W0fFU0c0JVnEvSaNW5pf4IR8H/feSLscq84c2RBnHWmEXQD0w23pbK
3DWqaNfGEIiwY6FDSCi4nnLUWDs0zpZhKmMVvf0sJHKygIGi7k5L6N74XFfTC77N8nHUatox4ph2
tpSogGKZY7b36mRd5CgxSFCo2UMbxs7K3Hrre/Mc+vbQbQeTs1b5zDWjrqIDi5UXxlP3MRJxfVBG
nr6lc/nhGAUVhFO3u8LzeyA3FskTcyH5WqVd2AiBBMzo0rCv3Z5AzRnIBVTmVZ85Nq9jICgtap12
/uaAgiICgIpJJbT8iR9VL1XU8xtWdK0w+ViCBsMTf845xBbSBYRelv3c+W55qnoiwcw60Pc1z+6F
LNFvAwv1U26SMO5PXChEa37TxfxklvuENBljlpF6oanF9l1dsZ6qWP/S2CTfGN+dkC0vT3vTiTVV
ARkiKv1CZfCGqEd3sgsYDb4RYFhVSVCrUZlrlZc/bjc/KMQClMIkWmpFD5BS8z0T7Goa37H0G9YW
yg06ERqPoSR3uEJZ/zgYpv4M06mjezV+TZVusY7Onj34V0bLxaVhBqEzrsmpjI3kHHvWSXljwiyZ
8zW1PBIEnKRrBtJ3RI+YJHt4VbNPe9CqOGmTfTzG81tGViwBn5bazhPkuXDqIBasyOObP6I0F2sS
fJKVJwuUrw5DL4945c8sUdYh1lz9lIxBdih6u7tGyGZvAzTAmxNp01fE/XMyzMbbT0tFRYAcnryl
yrKWemv8U3ktNZipQSbSxkpbR3+qM25c+9lfSrZ2Kd4kn/ifh/f/r7H+DyJyzLOLJfG/VpEfP4WQ
//E/PkX9P//j9NklIv0XTfnf/vxfl1me+xcPVAxuEsC/mOEXkt1f91keovJAp6LxdJf/chcT89/2
WZbzF4h6joGj28MAFiwV0d/2WdayBYN/5TMptnTXxe33b/ur/26fRSn1L7WVhs4d0zx7pH/zEJem
jA2JCHYnolYPNS0aGd/p9owqOB3u4DK61SaIyIKEizImhMR2oBp1rWlOahqiA0mWzVYlnnPnllOy
1hVD5CKRE7CVihekj2KxqrXYQLvsGMM66nTU5JHFXVb16iCQA4ZFl6hXLG3dzusTfdM1esLwom2u
hjTz17iN2k3mVWx9jRGsMeXVKYgDvD8zwy0LJc9GlAmAEnzaCy0h/WT4hTqX/NIUW3xNeHBXWc7a
B4G5A10ltoMaENtQqxM/EFv0V03ZQ+nD3X2eJVOnVVJN/e/Y87tp5WiD+QTirnroVZOqU9MMJIm3
iOpqEwth5FfRTiX2NyQLVm6+O7HzKhGOVIB1RsjBtb2rEjciYjofeGlt89RkQ72eunJ+13JCTxHc
W3sjyp1j7iXqSeZwdE5dDM5vFRToqZmgCV2EhiucS9mylUpMZgcVyZMnh932l51TM/VdjYGEyHMu
oQa1bae3v6nd81cKxvo1TgO51+3afPOSnGGL7uAVQBOhdvMi/F3Vfdr+kkTIHi2JnGaXeKjnyPdE
8jFqgw5vFaLik6YJb7rMthfx5ygMf5QxE7iLyZamotCIE0An8KnVae6E5pLKoQmyO/4wa6M545+S
1gm5sdIiWKBr4VOWM1DWZHaN9Vy4ap0sdFv2rUiD4lSaD64pxU8z8ltYgyetX5D+T7gwA8Jnnztr
9IeVGMyFn+4iUoe1JuDl2rkfX4XrWYdANMnNMeG+GTUgeX7dxFXysbWVWjUyUbc/cU5dC3/c5h9p
3lp+xE+Jd8LYOFoPZ1c1Dsm7Gi9myV27jWYPmHjJ33JIbBJFMHlFP6p2+Zk6ETjFZjCSgAqUr0qy
icbGfKCaiT5ZeOR+yPXOfyygZ4LI0bIkUEjdrdUQmxSlcGZ0r2rvK0JG23AOaiPdyplH1DTn9CG1
C4IgmppGN6rqjTJpolHIGyXRtm3bYyYdZ3aigV9Iuedh0r/he6nPOZmNZ4u/1lnzoFk/ejD6HOnY
IfKcvVhHGWn5usb56Rh21kxxhovgGbWoYuwaUHVhVhWzZccmulWQumxqnm/fkhQxx9oe2rjcqIxn
io2dJE648FvnEQlUPoZWrQmBz6QjMihj7VCE5iT13+MCIdd6KrgQUHKMKjmG+BNqeuQcDRBF8ASL
gOSfafrFnsCmIqqcX3Y5QwfXi/5hip36PEmoGjP96o0PJUCf7tfTy6RlrJItUviQteeHWkW4tUxp
McV0iU328sB8LKhe+HedE5Mw9nHg98QermdSMY+LiB4veKhcmOObsZ3lPki0+JFZlFybQx38bs0K
Xv3Ua/0LUd3JVzpn41ccZQOb5UjdzXU83lJ64WOvHHEj9Nzpw7jVFtWfAQNIayGNhr1nCbIiZr06
E36tr0dRxR/8Q8Q+S3T91hHSvhrt4AMsS70pgGie56GgMZCts0kHvzj3ynI+4Ih5ONBkjKGhy7BW
94uKuabGXKVJnQ8rIzf+F3XntSM3lmbdV/lfgAK9uQ2Gj0hvlJk3RBrp0JPn0PPpZ1FV3SNlTavQ
wGDw91WhKqWKyAiS5zN7r41QjyWdcyh8qzqy16nzNUUo31rrmdE5Tb1xP7mJv4nphli31350dhqD
WanSdJmjCfCaesOno786tR08uFZHPnDTBLeEwRH0QNKxGFnW97Zfbh3Nn9j7Ol197zp9cCrqfAyF
bROgZ8b2sXPmaaP3nb5D1Z0f+pSRq9MkzHfnKtuTpOSscyceqNAkC5CBmXC1PNPLiTUS+xDt6IrR
fs6ZU0/MLWy1cwaLBIopTy41nnsXBcSKq6AhiDymucVaqZpbh+f8tRQ9JASiGcew7zJJExXb125n
Z/dGo8XfDFa/dHtJ1m86oolO2I3TPdOGZN+VzrArbaEd6yB29vZgllWIRZAlbz0U6SLhGNgwWcP8
JjQWuynxDLeFFqcHrNo3AQSonKUh9ywLlcB85twOTgRKN0h8ncm9gc0ISaARWBVloBdHv22m8sqm
LH9Mxyr+niJGuO1SK7o36xFFqKYPwZtAYUHQjbIvDdwmr0NRuF8JTkAAqc9+GCRTsUeBNQPNLw2N
TgeuxooQE++mGC3vnKvZXefWPJx7pdmXZEl6ZCKkBlFquKQxWrARD8wk2YoYUwomC8G+xmjbrael
+a3jNcUmSSIWpHMdq2/Y25L40iRE4VXDooZPHbklXVJWOWFKFvoZcTUgmInUgUn37TOeov7ZbES6
1W3WyTOn2I7eq1qe8T5DI4TqWYjRrTzKzKqJaHPpWOdAmt8sgAuXsc/jN2umiom1TyNFzEnzHs0+
kMS5NLf9ILXj7M/dtwJp3RYMeH+nBMcQuwZ4yGAr/KOQInulf7fVsggTVwJNehHSBCZbiTc9FMq1
Dl1n2+hJaq87eYNhnPpCH3Cd6h2KvzTZTXbFk24BsB4SQ2TnSkbjNYEU7q6d9fTYuL7k02zlQzSU
Kiw4TnDtTtE+G6vmdnAUMR7gy+6bNOiv436w9nMxcV7jljz5iJhj3SixA2k2xQBGM1TrrncOOFff
/m/L+P8PbZ4oxthaL5DYf12khzEpnYl4VfHPfs///pv/LM+JPDMXVzsgyz+K8D/Lcwp30oMXWPmC
BF50aP+ozvUvRIfq5FLavrUwqKmd/1Gd619cUjqhsII1MVy4HP9OdW7QAfysNrMXvmRAcR7wLkgY
ND+RPbrY9agCU8wig5IPBVicJ+kZ4gKlPFLhNFDjc6vpbxG66G++ssqXoWuYgPdx3G3sZqjYoFVq
4zla8KSMvjr2RS3Whp/kH04uuq//t9fZf6zqEUoAX9y/vhLPr3AkXz+Gb9/qXy7FP/7en9eh/cUw
l3MBPpuxXHD/9B575hcQ38v37zvIwn9cbX9eiIbxBVBSgG2Ke4HNgM3b+PNC9LEeE1PMT0gwNdHo
Bv/OhbhIK3+6EKEhBQGWT4/reaEjGZ+JPU41AC20SnvtDsUxKIi1GShOAAG/tA16fTrMNQ41wvKg
oES+6EKIsY9x5OrnqumfrCF97mp16ap52o2EI+1b2V6nVIIhv0WyrjotWUskuaFy8icSjnIS8bIn
nK/roJ+OBLRTgndujaiJhfCQ/g0g9VfKxI9fjvsYNafl49L2l8fKz8ilVM/jdp4qG29JujacDtnh
91LV16QHhj997/+DbvPzK9l8k84Cl8AszjTgM/5EaMrwemg668agMcLNnGL2AiSzRmq5/v1LWb8u
TfBU2suRv/wDwzpQq6Xx/8ktTrE3FBon5bp0+3cvkh6j5/JrO5VoYALjEJEeFOYuqx9duvXa67sm
BDjaY8GS8S6i597PXb2zE9wabn9flsWF5oBBchz1JLThVLkeiIm1jR6UsVn1psZiCmuLScFYyvNk
Cw5eJxlQv+iUo7gorIZ5cdvjcLRJriMWZnp1+/lZyuTFkh5le4a16fefwQ/uz08q2eWXhwmtO9jw
wcgbn5+fkePhB7S0YF35ECxIDzKAEod13GKhiXZB9VQXLhUNaXeILUdWCCu7Lz5yasXfv5EfL/Tr
G0EuzCQV4KmN9f4HSfnnLyMeR1EIh46p5aQ3pKRa17wnXzSLoSV/x5Z5soFYJHl+Uh1eOWe66aPU
29FW5asiMG+wud6lI/4nR+5oB17nVLwUE9ae3Ln9mzf7CYO2aKQp4nwEkaBwlqPv1yunhFGoZe0Y
b3R9BojVIrfRh3u71++k5l4wNrhvuuqQBu5+Ro+fSP1Ri0cFS9BaMbtn2Juue2PGv2JY4cxMfhn5
Y+20V79/n3/5dnmfgeObRBdzKwFY+ESjcYT03CTxoKQl+R1eRbmlSEZnOKBEdroTCcLGqkgH4LYu
aV048l56Od9Nhdp0aE5//2Y+EaiWz+zn9+J/0oXrLunQuYd1JirRgwDUzXCL4KJZYcTcNX/7cj+e
ST9fUMvrucjdbZtvCl7Fp8rAs6LMn3MvWFvtTLCLYMngt2rdFQNXhX1niBxI4VQgWK20OJSFhy0u
ng62Hr94k0VwJ4YgYh+LnPK4fIrIuhENXvK0uYdCk53M2M2JuA7GbeQkN0GhdwipgpVmzWeaF3uf
usAMaqOUIWQHDJqVAc+5O1HN0LOUpO7ZtlwUnGIbUXOv6qBpMGnoEyoQZjdOAVDCVABN4NZf//6L
+PURyyxz+WBMBqOcVQZktE8XBX65vKlavgimbpvZFtu0vhxTMmeKv2FZfSaB80oMbpnP0tDwQnBB
fr1NFlCcWUbc01bqnZI++1aSxMj3jZ9+DqyOcRzi5HG4g/R9aLvp1kJMEfnF0glGLwq5U+k0H8Kb
UQpke5Uzb2zVxVjlu99/IJ/haH95n58mvXoUIJGvcflGs3uejGHbZB7M0bR4ijigsVX1/TquWaDF
WtwQR1VeKMIWQr+WT2LR6yHF1C5du4HjMEprT2fUX6hGwTI1hwytrh/thHTt48wc5rEb7CqsZXvZ
V0O/susOKELbE+HOSJRLjRd29Z6p3zzlbKNsFvjDhAdeJgQ1mm1HE159Hdv0NSK5kPtomF4mp3sE
So3oncrhe8HMiimOUCS7SnEq3WreZnH++PvP7K8XEdWOY1P1cEwziP90N2dtQLlhIRQXTnTZVhkP
QaDalgdM1Nz+/qV+QC1/vZN/1Bwea35ERs4PpvBPR8OY6rJrrCpY9+ZsHbtu/jontXWq1SQeiWqy
V7lkEVxOF434LrxkCCurqVdmwAE7tBWL2slw+VIcdW0E09+8uV+XA8vN5MHB5K5lA8Hd9Lnsy9Me
NIKfAcQrcvBqWzqJ0ywf/uYT+Fyp8Cp4aniIebyGYS6d1s+VChHBooNtI5gbxit/XCZVDmmDi4wB
3Hm1nprudhB1/ZpL5yEdphungfQEUSv0bALqJOph5lcJloBmvGYiGZ9zyLkrBUrlbwqK/+mdur7N
ochlwVLh08MFLWmUj05CyLtb8VRJWCpgUXBirAmCeSWiUW+r6xGyjPZvzpfPnSCWJ6oYH3k9vFtI
aJ8eNr1ftDOxgtG6qL3HaPB4xDByAPdlleZtP3VAQeXfvORfus/lNV0abdfG98ID7tP3EhSo8mH3
BtAAoh1ZuAYoi3o81rZnrc2E0r7o3mM8/DK2X8m0ezVnE4er9tYCjApjraou/bH8njKWNyoPjeL9
768b+y91CkwX6jsKXM9buu7lM/v5ztGkUelmCzjP79ZMxvCuRtso5XaZh9hFWzgjdOUiGkbze+rE
x252X5oK2Chan2dFbDbBrvYtEuvv4JAwv+hb0YNd0LLkenCzXR2jQSc8FaVM9e5y3m68TmxB7QWH
ih/PtT0cU6LMVmTq4hQgRDBzmm9Tod93k/1sNAJ1WYliKtvaIiLfz1LZ33xD3q9tGfcn+h7aFqYE
cL3hT32qAsoEkqpvxB7oQO/eLJwbZmR7r+w1qC5jDtCzxXLlxBf1KAi5jPgvFbJSNSH9b0Vz26rh
1lbQQHXNRLyR2XgvFQe8h5cSzYwnXfxAAUsDw1Jn0Sxm44mHt0SiqgbXWHlFdvaEPayZ572imi7Z
rvt3vRU8E6h5YQhrneXmQaWcBulExJqOLxbr+QcJ8DXkNgk7J1n3vFFDL67yfDyPaXrOcjZJo3Re
+5agCstCKVsOu7Z1cXVlO0kPshlxWK+MEnCOXbJMGqERV0siG+w5wBjFiI8/w0VMwo01YrPgR0fT
qd8HiBUVhqMZl2j77fcX41/qPxyJLk06gyFj2fZ+ejJ0LlHIqMuox8yQGAPH2/fk4qJTqP6sNP+3
t/L/WbZRpnlLA/uvZygX30T8mr9Or79MUH6MAZe/+Kdx1PziObpJWBajD4tpHj/5Y5jnB198Om+y
kQJ26n/85B/eUfcLjfxy1BO2ZaGC5jH35xDFdL7oZFNwY9E9Bpx/3r8zRKHb44H001Hv/xjiLFzp
5QwJQJ/8+sDqGNr5TuEBHwmULfYmVJ8lQHWmeWKBHX8w+8/xtrFnOTiW292xSPLFxh1YWG3B0loP
Mk2LQ9m6gG9qN6OsKhI2wqEztCMQNC22HoLGI4d+GPSrQtOc9tqCkmOFHvx6nFi2DSEMuRmedX3y
ZX3WtWo8INLHduaIWGz8qBX3jeMR/wv2uQ0xsGn3gdHJk9953VPNOoe8cj/YGDpcFVn6tzrIfTRa
+uU0EdgbwHMkwqLp1bvMYauwHGgKegRbiLOeEpq6UmhYzwDDWE8NNopVcIFgbue82HudwsthJuY+
cnwSkZ3ZwhkzJXvTRlFYatMoMGOwTRliK7j3q8DfDUY2IFnPgzCdCpBViJw3FrkGq7wLSnp6NzR7
26wf+8ofOoTNY+1hcKpujUCrfYZJ7FCoOkloOptmlCDLL4f+RvaspRnkV7Y4y6TFHhD5PSajccgR
2AclvkvGN9FYr4VmlT56fhRAW2FMzYSBItCMm9lwgulKCTRVN4atoykGYh6pfZZqKkJ76RvzodNb
Nz1G/RBY6yqNDFZSnevMW6uP8yfyq6Vz4xcK85gxA/lZ5THsyNBEGAE7bG76bhu5TY9wQo8/9KoW
XljURbArVWc8OtGADYh9iFhyB74HeEE6BkHXZol8oVJTna0sSAtAtvonzyVWKtaja7C37sqVAw5/
3CzBhaWGdYH04YbcZ33r6uSzVuQHYBBz9GHX2GXzYRW9t69QR2GtxwlhrPNKl4wBax8OfrqsgpC2
T+siaf078mqn8wCmOrTHBPNj0wIYIKB63VkBSzN0kDt4uzDOvLJYE5siNnriHzs1BZtpNub7qEyM
bS8r5+i6KWOGVNslpYGLzu/CrGqaO6hP5AEZbnOF6CTaDtkg2EZDvl7ZuUJbUFUxMya0/YPYoaLI
zw5W8zX/L7Weirw4K2nTvBmpndxztXYnFGQG56JZTdBIIHEeJpEN9aqKunWBWoIgOdEdRD9kV4GP
47vlu43wI0eYhYQ5YuWYhhEmxqwNw1opEqeLAhdekhQ3cqp2eGHyDavA+bFICQ10TAB3yvfqu6IT
yGHiLuVzX8b+qZDPXtDaB9TGHaOX6VvVdRiqQQwVSPKidk/MZrp1FYSsp1ob3Luh4vALjTjzXuqp
RRCnF659GPJe247jSJ1k1tbG1cxu4/Sy2+pSSfwv3oC9zsnDwsBFntOTIDwU+R6Ox1EvWpcnTDFe
UIp0T5HesKttRH4tAksemzpliTfFAcYaiQB26KP2j6L7f/vAu0jeVdVU39vPoIT/2L0CxwQnyG/O
xNePeHr9f9fq9eNbE/9yMP7xV/84FX3zC5sDpsHGcpixUqJK/HPFZX8hGWKZIvmM0YxlRPzfhyI7
Vw5LKn/9j5Pvn4ei8YVGzaQl5NT8sZH4dw5FVhKfTkVw7UxrEBhxyDKvIf/v11ORYPNgnIGtb8e8
i23g6iLeGRiprzQtZYngtAYRwAKlp0KLc06saTCOflkD0RqS9K60zQSKZC8kg7/J/qBzDO7nksDk
XVQJE3xp2XXxo+DenJC5Vf4jc1UTh7dprkfN0leNnt9K2xofPGx/YRt3/VVd6o9zilhpVZfDPfyR
4l7MZfnROZ51pVjIcSbV/tHFc3FQouiui2zEZ8oOcazCJm9J1pGxNoetifsoRryvh6RWzyc2K4Me
qs6fboIu6qcVXVNeHU0lb8vRLebbPkCzdnDjubir2Xz3AIdVf1cYVREc8fwb05J3Db6K2S2JMabI
e4kdMKo/NJgBIJAlAe4rq9BFewYuFARAowgN2JAbZaqbacrqD1vZuPeICMz6R80QwUc1z+PbbAyV
sTdVIIsNkpUsFOkAwyFBQ5+vNZfohCvSZ8rhOGtOjxMUNNHlGBfyJTc7475yIWlaTLRuTHtydkOa
HmKIFYgp4Bjruyr33TfENnZ/sFxowivOQonXLXZ1pEljzVKpVxWAO4HfOTIWykMw6fc2cunnDpDe
B9J29T7qjXfJGHPyNo0v200UD4JMnKIeTswUYHPTYxGm56hix6diG2Hr5DEaQ9kHK6CwlOQ9yjxh
tOJs5VqRvcxcHLfUUxoRoHqpHzXlc0xoOarqWXAo1dEEbkK3BBmaHSKzHDMCxxXHpGNn5sJxG7wf
/FNwpdk7Pnht2XxkYp1ghyKiQqR3fsNx2gDtAxHJ7935kRum5OLEiGXG6lUnuWPVJJ31XeSF/9VW
BRe5AYPLeolrz0U5l/foicc3iz4X81Sv7dPREWsEH8lOT0H2rtsiSE5uW9wuggXS71R8RnHi3Cxz
/Wel8uQCwEPjbqAdxjvZev67KkwXQp+uUWaosUO3aDowQdxEUF+RN4xLmEzVGJl9mo9+CKwzrY+Q
CbSd589yJFZcNJzkPTy0srz1Ga9vEoTILCVSnJw1pVlu2/2zsvE36HXP9c6q0InDvm/wUKKb9K29
HhXzq1MgIfva6UA1wmSMPSrL2EXLP6I3xXGHJrRfDfAy/LAq9KQ8kFeb4N4K+vipGRLk+YUh2mpb
kQ43nuVEW76Os0EOSEZMK94iYDUlU4jBuIJoZniAxJT7bM2eIu7KF54W4ZHp7K/QVaR26dhNrLaJ
k8TdFr2e4SB2ayAzstSEizFM40Sk0MgXDY8CcAP3uinK8dKWnuguMNgMQJUkQeZ3ScCfuo39ARDw
5LFG+wrGlipR98DdbiMwg1WYDMCOwnIKZq4ypGigKJL2HkG7c/Adoo3usqaa/E2itUH6bein+tzn
FTvRBbUGDXE28kfFG8WJVqXZN8x2gdpYUaTqVZ1JRGbC8TCnGvoMVLLxNZWHZWcglCrm/Dt2CRkW
rjWIDSLZrDlwZSJerZHN0oMo+4aEmfKyLB3nw9XG0tyzxAyIgLId9UapprRVEWdyHcUOsdsJP+Ih
MZoPJTrlBwk/Q0cUZECcyOhvHL0mijb2a1aPTiIJkzUCx2SuR9GzIlcWCQMPSA/zR9oRRMuvCK4C
AxI8thgVMaPojGVlWiqgAmgUL/rMKb9WHrX+anCG6bIbzOxYKovwJ8W8Y8NzCMT82GBeco12uOgD
iTNY88mJ9tM42KYY9m6csZtCO2Zqhu4xRn3XOkiX4A/jdpUmkGe0bCBg5ZScWuJCUAIreW+UpvWV
OmjYGsqaVnMZuAfAOqJdFRyRxWbUdP1tFIymLc0k4k8k2sKWQ6JEo9UFZyCseG61BvdXxtRsFdtl
faW1Vfeqo556SRjzPjaxkR3crkczpfroltMy8XfS8Jr7Cmvlm2wT+8MMjOEeP9MAd6S8C3gsjauB
2MFmE/fVHV5+LB/NHNdHKTOevD5+171RIA0umh4FVkluQujYLd5tJ6Xh3Pp5P6tVk2Pb9kByrLum
bE4ZSXHfieLp8H8yY2V/oO/Tti1ePK/QQLrQgQ97HanlBisIOchmXu2Losd4qNLh0mkkFmVU3ka6
nagmebgK41tNasG5A7UVh2YpjPo8FdYM/1/N1YPMB/A70VhwdpV9bR9qu+tPWRaLdl2hPsUMrLfJ
iwMJ4qbvJosIwSy4KhVSa/TR/jtHszrDSGjABzjoPym86yM6OnEC6IHWTaJevHWsUd0Wicm/t3Yf
XPFe2pdiCPTHzGiwf3RDNd+anowPCdrpFv6yt2289BupCfmD683pZoCm1F7y7ZXP+pJENDqttktV
6+wq0yZCrKo/ehSZ1zFpCZdULrTKQVk8TUauUP1pSXygpYTpa3QK213Vc795o7U29MS90WsDG3lB
vO+N0WlzfQeATTuadqVeTKPkAhPg94hMrGQBm0mRfLDy3aZ9c2Vvv0Cb7m+ATiBoQ+GdPVWDEOJq
stucmzG1y7cKEsU7/HEQ1M1YKe3YEFMIFEoH+sg8s/fuQFc2Jc+X3DvWEJcB7TisDbEQofQM+b8t
VHPN8/q1qhJmBabkh1nUOjd2alY0B+TeLRw1A1Vug2Osbf2ZYGn47EQkCOaxtTMip5uH9rtDRIXE
78u/k3rXfWd00R/yAZXvQBNzdLSkvsmqCthq400g+RwSuR7yUpa7GOr0KYkjfae7uNwDhUNnRRBe
/jVl9RqHgdtw2Ex8OEDGs5532Mf8kN6yDaC9Fg0eP0yfr+BLUjgoozW9kmAZvbfN6NmbpulLwR1r
yxjh8hRn14bmqBNfPHgZk78O96OoS5jLXgNSgOXrLYVpvB5xTeYQ/3xBSho84MW5HomdGaTVS5B1
BHA7GEi3o0aDvIqyHsMsqu7nsmpdESaTKl+zyYGcFzFBtfBjbPpIdYoCT4tOMIAN3JeGkx083tIG
DSP+5tTXq6+tL+Q7qmLQh1aFCSOJHYa+QVe5tzE80bNq6vK+CroF+KMq57Lykz5ZJh7NoYQdYG1M
W1TXPPUnulMvmPcUOxWmQT0SD5EBFMjwBh6TjRn0oVsE+MtVRNEEMCEFz2CNk3zxk5SjxteC+UoV
0rHXdTd2r21bwW2I0wbipcyyKwseH0DeoaApjSf0Mei98RO0yujssMEo+SBAed+jxc/8kE5gvkym
WN+X1Vj2a1ZB9pMeYGW/y8YuuJZ2bOUbHjD+R0tt2a5osaeILJ3Rvi4FGJE4rxhdQdCA3VVZ2sJz
ibVpJfjM9noS9Dug8jaZK4bywManUBb9cjDv0CCRt+GK7jGe2wSooelfD5NYEPmObG5ys3X6rR4Q
NURJoukTlX3vTivVC/eudwPQE/jXKfL8bLpycCa+F2K0bmXNg3rvWhUWUzTPWMR7R/vgiZduOZ/d
rUkg5zdvYpBEKeQ8BCOGri25Ce4ttCT3pYJbm4QBye0hi2Z2ByxKA+yTlfecIcS9LnSlvVUgWu/0
KYanazZtcSrJU/iO0DGpz7Noqmg1g/n9QIbdQisaYe7PeX/yAJij5vdinQmH16flltC9aQJJxVNo
L+FH7CEwag+umPIezkXdgHh02lMRE3JLpoKuh9JhimBMnQIqbTK01IkijuGa9tPXmSHipiIyeOLP
etJbY5+C5GZU9ZlNqgfDVCRqM5QChKVo9INRdE+j3hb4oqtkPRPwwhsx5UtU6Usz5dbHMbb8A3Zq
njy2sG+SwQM2O5HSs0qmoVrpPLxWlhY/mpnhr2yFS5qrsF+ZTfC98ux941rqMIpIbCSO0q2NWGXn
L6G2UTJF3yJSYq8gT/H8mwItXamR7lBr8e8UbbwbKBHstTnCwxJBVV2PpRMfZFqTOTVp5d5ohuwk
hde9D1lb3xANwFo/6imN8tGr7m3Ovq3rD81+yAPxQjnThDAXbpOSRzMsaKrpGRLMILN0hVIzOtVO
n+zqgNyrUXTNuTMFJzV48vWQDFig3ZZNmo9AnJM420Daaj8yCSsLLljuHyAK+y+kF8EcK6XbHgcu
EPBJkzopabYUi1l6hKbcv86+/Jhrjdoqt6PlOKUbq+MyOriTUsdJM2cEzkwPkZHS1SZIKi6wc5Yb
3F5wjEutXynRm9skGt2btmCSHMpxxAgks/YMX7Y+TFotyc10lH7lzA4yMy11z1YV3XPZ37i2AOHU
PaJNx9BBQAO8nXzGwpDVq8aA1sbX2YcBfHsaN9zwF7EGhpkJb5c/VtYIp1e4QUj36QKUWPAXRBy9
JnU2XhMgstD43TYF6OZ6e9cc7EMVoXDa6WNj83hLx/kZ8chVVjfqKitwhkVAmjrWW1SAHd4aPbc6
zBgqCkvyUZ+QoPdv9dxcFHEuT02eksnA6JvE1MISb2YQ6cj0yfv2yfHdgkhcrO0aaDzCQi7TvO/u
CEHgnPOls0aQ021lLhbSg9LwacyFeYmIbrhvPWrzqQHtAlBea5+hdznH1jD7TVl08QoHSPPml4nY
5oE3npwgGu4iwaxO91t9O9g+pxs2QWLtDPerX+KoXpW1EP2avM5Z31CNXLNaA9cF6jZngglsZyM1
6fSY1boSEJ/ptRzhhoxDl66Nbliz6peWwK1iHWtd/x1VU+vde2LEVmGYZUln0rLobTlNPhSTS4uE
o2Lck+lcvoxCMZ7oLDOPVjgJanFdpLX+GCV9RfmdFdcV7vYXM9bcKzPNjY8m/cEZtPMCODvfw6Gj
u9m6AFwQpsxj8pjJcYB05NdmclfXTQmLXEh/Uwu3BZ6PFfypj2vn4DEBOoxdY9IvjFZJlncO430Z
kLwKRzM2fTZ7aHP60SXjwIa6EbZlq90ZzYQvaSC0lfOlvotzr30184QHQGMUe9NJXlRaxSeradpy
ky82JDDd04q+LjfWblQ599Kb2j2uPsu8EOPE9NcCna42ZmPO3q7VC4u8QaxK7cofitJ/TGVi6rua
U5MZapQvJaM4D0O9TQYIooTsBGRAYZacCfrqA/17TejHpT/b0Vd9LGBC4yaOOv6Ylz4lZaKOTHBK
oME4ohdo4ZgfNS+1intyJea7sjV691yMkPOA2MHnXM8xC49k0IaQZQU3ueU9Y5grQCzQvmHWYdPM
EynRhxC17HxB06nAt3NibYcBd3EmmgG2v6Xd4x7yzwT2QMYKlnF8R/IOt1yiLnnku/ZJdkV6ZUSW
/Z6nnf+VyQwWU84jKuna2ZVZXl868CfeGTILbqZAWOdRdsbWCOL8I9VqLdpLH0AE4wd42Lg+rJHZ
DokbDhUfAwPcZqZqQ7ceHGOt4K9csIiHNYXsTzCPyGWDZXCsWxuGZAl6sMas5YRWA9rshEvVKVaJ
PXK7N9izAZ4y4rb2DZ0YYYve5JO6AKJnrTKn9ZiD192TFcmlVEY8wJnT5Pl9xjjQCSMmllcl7Qv/
tYAdBJmfC3PFOZ2BYXIK+1VoDbl9wNDGMCPdgwqHI2ryHA0iTlyMR4A87luWG/VXtzD8p9ktSxgf
KtauKz+3prCxbR/Al9VMqPnAJ2yTvFMHKvF828819Mdo6hrau1Lq6FrTtsZvGPvixZZTvSvdzr3M
I1KJaLqwymxbr/PWTuI77yQ1RRoCLqR+rp0TtALpx39KG/xGO8Nl30dMu3VdoD3Y50ULBxO4f35b
arnc4+KVZJIpeo8QFRJpS4ZyyzP5FIJkYElYxrqwMBNu+qJitxBBgMcrP7RRUaMZVVG36Qoj3WW9
h/cmIhTpuXdpsPhN/Oaxm1gDhm4HNCscPMAsoQmKDGNPMDFA6zOq5C6PjXvf8+N+Y7e+S53A5ujE
NmxBWTh9+mo23czcIhk1YzsJgyAqUEKtAneFtiqFum4hk0xdJIEgyBxjZeujeEJJ0eyK0nSPDES8
ZIslstwxrc0/SlmYFyXOzRSJMnbZJXVFuVdJJ9pHGTjpVznoBDl1U+TyayLAcMNM81gGJnZnlOHA
pYJFMJoJs4FV2a+6XgT3OMrp5keTx8/kGikMgKFlDgI81jzznEhIjNWNmgs0cwrj4I9SleRuBb11
AnUBeS4hP+VdOZ16yF2TNWpGPiEMNZOR3ippPfaXscvskV5AyzYZWYZYkysD+C5ZGd4JlQez0iRI
/UskxXjTPJ6fPLDZNiE25vk/rzPccPraKTGYAcowGNi4cSd1pLZ9fYkabBwY0mbjs0vy63r2ZPfM
nQRpTul6txO1aLpzrZu9Q73M7h0dRyM+InZa8XY0l2iBKCo1gvs8yXNlhOFVPKRWj4YwqGZ8ZV0r
geJxTAInBNm+s13skZrZONWqr/XpPJUaMmq6SE2EtRolMLS8ytONiVH1xpRRVu98KiNFyxQ0a4nA
v9v0ZPddkP8asepq03kj9VQfyIQvGH9lOjs2zJq8B5Qv4xYXp96dp8FB4KqxyZ7DfCKbJkyUzjCp
YWvKTjcO/MtmJppolXOy0YK5aFyilFgQdvq5cneVT/IAohTBsAjSHEFC2thEFw1uw4hES+N7n2k+
8AbgzbiDiey0taodYbGSccNtnNc4AUFWlJuGx6YAliG1G+I4Zv/RTHBYCrcHvuFj/eZwMdjv0dbb
yXfbLqcX/LQ4SNPETG6Z4tpLqLMjIRd6yW2W+9MeYVHcbxdb+GOddFCHpl48ApGnki79Or3OZc46
0Yo2VeJ55PxwiGyiDlWbIJMqWndQn19Z6GgfVVJP9+S1ddoa+zwSOI/H7kS6Dhuc1egTnEAPOfp7
OSyz7KwP3inm1Jue+sXDrI8qCXHkQ+2gfj9iWA78kFhdfiMcrhYpWe5/sXcmy40jaZd9lXoBhAEO
OIYtwZkUNU+xgUkhJeYZjunp+yAyKjsy6q8sy8W/6LYyq11liBJJ+HC/e+8RLKqZ9WloNb5VmjK2
I4IClUMF0HVTqptWn4Raa3lpElV0hnlv8sW96+qhugvmkScgIRq7Bogg7pu6Zc3uZrd7SF1h0JBY
q2o7o6+E23lw+sjPtRYlyqiozt8GFjxYao7YUHmMehPdMo4GuDc0tVAAMhv9fK6WUM6+HemTOKJm
ugCWU2Ecuim6j2rLJkFqTG96EG9MDT4qKDQYYPWcDd8YyNTcBGrxwplslOxtSWTfp1xNAE6nLgHJ
xg4fGlogHjiLhrOvexE9R7QlVRrHtrp+xptc/oZvhbOo2aAD+G6r558CrGwKKX1hxtgjYn+t4tqf
F36OxRg440TZ2Pnu+9Dxv/PZ/1ATIkhqMUr99/PZG/WBAfKzaaafZ7M//tkfs1myhxJaHSEVxyTF
9cdsVn7BgLxYPW1jcQYv/8+P4axBMtESOJaYQ0CIB8b7h2PJ0L8sk1yuNCbndr53f6sdBLvUz34l
y8YPxeBYZ4Vezn7uL6ZTWTGHU5UCI+vK12BUCDZkvMJQsScsQDuAgiPGJOcM6+LbT+/Uf0xKkV76
5aV/Ma2LxHBSiPdgsa1U0XrGgS5KYFSkwftQc4b661cTy1/ykzPLWszHhglek5I5cpbiF2dWEvTA
dVk48fOmFuFhTAweNRvr0RXpdmqrF+CwyY5PGjZ8ptyN5/T0YFe6XPe2eiGzzK1uXlbQ9IaJxpVM
RqjrmUT8Dp7remkvRL9fxWVyMsyi3fz1b4+37V9+fYzqdFI6GMgFX6jlg/zJCSsaziQ2U88Nxa0Y
QE0zAY/bMdlEH55oY6Gse6gohppTc7zxgI3cW2CYxLhs6AC+2HDrl3RGkUQoewXxfo5MayfK9D10
2MIRcA4E9hIsUPy3IqcPr1hi2eHg7uwyYo90p5oWTKE/aIVO4jrIGkqU6Uri4OfMt1Op+wndab2M
7iyZ7MNpeOdgA8oy2nBqW48BjJYwTm/pKbmrsonExMe0dJ4wqfs6xuO8g8Y0rTszd65KKvUSlmiw
Z65aECB2QbwGDI10+WPGwnyyYAvuRCbCBzvVbzmyxjRS8comxq6z4JL2luSdsyu9ZCSL2DUnLqJg
19BRnBX2wYaWRRVfT41DrDEb6r3upEBBnWCkLTHwjhaGuzPYtXlleUl7g9/FItfdcsZrS/erqQsH
71hcXrs0YayUh01oVdg22k9ALeQQifdKAhyvVKcfe+M0iGigZW3mEKG7bbuFRVJupS3mY6F4CZ2S
c6svjK1WONVHHCcEnkv7MODb4N7Oloi54lZrq2ZVTtExgHRCvP5Y098Q9mQmHT4a2U4NOhX/oEqC
eD/kAVCxvK2vyD5vRlU+ONABz3/9hVyYu396nFxJMIlHmMiqAynj1+yhR9tgzTHA2KgsK5iIy7ks
llQIY2V222qHy918iGMxnudIaV8jsDgMCZbTMXDDEmKk+TiK3p/7oDgNSrmfY+FO92aqZ7tWQjKy
vVa/Y0aYPre1UlfOGOi/ff8T/rup/adNjSJWVpd/v6ldf8SEmf+0of3+T35saM4XNgw+fdfW3R9p
5R8WXOPLss1Z0tCt71F7Fql/uo3EF8lGh6XI0WETsKv93w3NwbgrSNJbHkh2wih/K8eMKf6Xb6bt
SgqdTCgZLnoG6YY/r5Rxb9cuddzztsrKWsNaIDMM8cxvr+jXjza0oMAJroxg4+XwDjcCCN3ZoLV4
S/CjPqVJYoAy1QG09mZMU36wPN9CcLGmopkmk50oJCEuI47o5eAwvwmZhdHsi7xz5A5Zv1CenGF9
L7NDbGbRHoB6s1d53236hUKFEltcxzR2AWkJu95bS9PiPpxzsaPLaLKQMoTVNMVBuBTMxyRWQZlX
VsvZ3NSuqG1Ma+bvxC+IjI7aZ9DiqV0uB9577DWYOXRQW0AO42OpvGXgmM48bFiNn1tMEyOuXnrs
V2nF2XLVxA2FmIKuXar9C6q7u+x1mPX4Km7ih6ChekaGeX/g3tK82fYMckbU0V3QdPa9PVvZlR4n
Yjf2GgZE2nPQF4ro0E+ahgin0zfSZNuwLOaNx1u3AdcUcc8C+4HzZLhrCuRqmkmv3HLMTiLsYsKJ
6YcIK7lSdhnfIZAmh8Kosg1VntNXSlztcyQZymK01YoFiZFS9ZUQ+j6mZZzMfqubjE9bVUUjNlbp
nrQujCt0Ss1id8iMZfUZB66leeS4jxCV9Rt7asc7Wvsz74D4KtgjuR1fs3+iQwDtbN9KJxrqw8Cc
/GSHNLSsdELy1wxkAKfkNZbhVd5whDgNJEORSKcq4jLrQCKjUiX0bto+pJXI7nCJbwvIy8d2pO8l
qDKIdTr8hngdMj2Mt7aFvkPQLmEA0YpL3GvJV61XAsDOUOwK9NPlT+rxsIWe+1h1rdzIzh3PaZv3
153hZHyUXo8cYY0uDUViwFDmGsxn8I6b4lnJwX4qK6MBmTE0xq0nPfvaFsSg11Azyj2WNxqCPWsg
fK+Y7nQ6/SS1jJPbNo5MLjZRWHPPnCZkTP6kfgsdoGQ6ky0SOuS7u8hR7r5zUtpo0Vu2yBQ5qlW6
pCMqp7zCPdARu7mHCElpwNDTPxM9lUM9+mU69RfV8R4bDOJfkQrUjSybniFQxI23Ka67EebSNBnr
VI3zbVpnyyxD4y2j7stv8D1cQTs08YNRzcRTPY3Mc5qGugLkA04zFfzBeQNFoJl9rQLJYtG784lz
+RWtqzmjqRZXQ+2NBzhoSbJKUDn2qs2tMwNW+kXnlsMQ98iA4nm6iLAusFmpGIv3VgzUYvqNHju3
RZy1T0bawJYYkZevWrgtL6OwsDkbTcU930EwOskqUONhcJGumM+GdrzRe9Odvlo6H9I9frdh3cqi
/KCXl4pNrEa2XbFL9pOHOModz3jWQiLmhyhZBK0k7F0SMaaV6t9M6MoegBlGTGsJRZyPYgGXD8px
82Os8eN93einxwhv4lqqLn82xAiYMypBSsZ6mib+3EmF8KhYplcs0Xq6caTKnuN4HHbKQ6TxyVs8
qdobzobZtReN1tjHrJFw+7DYIbu72ah/OE4Cbpj+rSuKtVJmS1qw7bsEHGMxzeY1xKzpvWgD4zVr
CAQ5TSf3I08RK2xFIT7K5sMQ0+9J49ssp9HPgMt/hH1X3s6WHXwmWjvtUwS+j2YYGZwInR9sBNT2
UBI/W5z0QnDpD7FmQBOxnNYNcXrSE3U3tbXTExxs4UY7Nf/pIcTHsO64dg+bOCkyex8IDm+4vglL
XxW5U4lDjgyYb6SIB7Uy0nB+wHmzWCAjixkOByMrIpJmoQAJWYQ9V3MvvRpxVLC9hPT1GhF3p5lK
cCT7oNxNaF5c8Es+yiy8zto8OzduE/qahWF7pVko5CYbzyof2uqo7ITZgPLsYTeNY34Vps3wiLkq
ZLjq0VY0k3f4qgDZw30AgpmtoKRWcu2o2jyFuETnLV0LtGnlWeUk+zQsBmgLcT59062a/oE+nbx3
KKUM/Ksk5rJXOfRDYSzVC49T21Ldp+fThDUglhbYxajM7lrHAWYOX8eJToFtRvHaVipkeMcCH187
pd4gWkYDjQFE5g5DJazhKgPwsscKzFPQavmppNsLYZljLUoz87QEKwXCWdTdOaPqtm3W6G+wB+6s
nksqNopA3etjiqyFvo7hrQMGTC8gjbpcT2AlvTUU6GfrFMLJc6Ok8nzLBlS/R0ruo42q7RkIKMWD
HLARm3yAJdNnaHj6o8Q2dt8haqfrsp+6e2rJvVPNM7waNWHdGW1tPZNOyGnNL6xjKzUQcEkTrodh
upq9zBp9ZYNXcmWKIWk+io4HlqFmNn/kGc32bDjWNPErtvZi2chbpGk+SvhXdd5M27YZtGJnZZb5
GwenSW0rzc2nWxOe7qOMzH756bp7Aj9nh7sYg8NjMiasd8TUOyxf5ZL2w4rRXWuU0EIb7oX3XGUe
aHscL+UqtXTi20zDeujv0HbGtR1xXiOZwKQD5Ap0ejRrHLHX7dij97l9mzGMTPXrBrzEhNWNZmzy
/lPBGcLDtoCnEagR8NNrJWAOgz+aKdYKZXtPx7L2tty2hS9VC7BJhUyydT3HcBcRbql9Aajymr+6
PgaRprd7u9Ix20HRbj/bDHz0Oqdy110FGNQJmUwdFspGmU7ku2TF0QT1iAXbng1gJUmXD1wB9Gr2
8frg5QqlUX1wvZGpTxayPLZRbVa+NdTfXEK6+6qenW/KIrLik6CAntEJTQJ6kdBDq7JOODkkevgq
CZmfpZ70kLIy1Ht9apOr3igf3aGWtBzjeTI2oArlKW/aBAZenyi8DsWHbsExlkPQvMxFWR6aOuUz
75WtLmNaecTsGTdh5WIel6uEy2xm4xvZFhDg6ETHjb3Sgo6sbWYmEdPMGmk9VmmDCIJR39iGsKBf
pijH2ZOmeKbRZhioa5YbPiqKGT+hBpk80v2QlZtSlbPh0y/NV4/+kXo9d01VsyozKCUIhUKJKGJ7
60Akud8rFTz1DBpWtRk1u8Ze7LxMjCn0nObNPEU7DqT7VE/tdkVmtNiCzKp8HDw0UqcjJSFULJc0
cRcWvYEOS2Ccp+3zEHswQcJu9Nn3WU9SvpXH0DWDfRdmFR3u4fDAwHvwMwZEayp0x1evtrPMbxu9
fg+xRGMbjSLz25gDbg36TZCW8yvNQp99HDRMB/Rw3waiN1buxLgI84Arv/ugsHcEBJiZjETzbpoi
seggjf5iWOxGz1FdavlqHk15Y/a2e5jjlqmt2WQMuMKuyiC9Yp6qWWiL9L0KJa0xmFfpb7RKxky2
G2n4okqv2jdsF37HHnAY46y6K714eApI463kkAmCUgmnTC0qTj1MQA0EGgPHvdbmLpbVosCsWAhv
eMDSgRlD1nZJeV0KpsDgkCDI48o11eraZ2NpGNDJAvOzR7e5ZQXSha90s8JKR/zpRq8G72zpBvbX
JWh5k2Kavacggza8wGbaineoqL/asRNTW0pix1hzQJteXWak31To8HQ4Hc6BEw8eB8O4iMo3z1bt
A9W95pleF3GTj0b76JoucxizUphzzdCe2GdxXfl9rHk7LDTjnm/PQJI60tWH1RGb2pdz7J2Q+nJY
AaXDQCth8sRYdzKxdyVtp+GnFtE+y3L4b1rrhC+0Wdn09A0oapnKlvF8aXYdJeGa8ea5rToaEHKu
BpGX2QpcLEewvmO6muWzaDgcmFSucCZsaROc2jMzObw0NRZqbTWLQPd2UWHlnywSyVsyDM5V5uqJ
SXi7Lja8ZxiOeorr6bInP4W1rwiCtUGBemsn/YmHFWYc03O/r0zjaJj47V0GnXjE1LBhVS3WaPTC
WOOKhvlkkC3D5z9P4WMSZt5H6FU82k1kp++jksm5qSRwASd2x5xCkMZ4NxUmtFGHHBlrKUSIiXvj
gE+YhOJ4agIybPWcJhvPjLJrM5mLm9KxE0GNUGj7XgvgdlWV9FHSzOGDbKnfvAxBC9aK/BrjG3yH
yEvZS+VO4dWEA/K9EmVBpUYW3jOOTV9EkOv3OJq5/znsIZe+qoJhh/m0ZczuiC71ebB0se0WwhrF
wchmPBabMR86zO3afnA5FBTFPQ7LbEFuz0RcSOzDc6nMfq1Iw56msMiANo1dhtfZjPbjzOFi3QCp
iHyG59EHKBgOiyQENrWEkoeze0Z5o+X5FOKLuLGNIDpkfAAPOAKJDwY5AC2TP4OTEdm9Po0mvBxs
uBPTrAcx0CPKBxpw/Xp1Elbb0bPC+7qcH3+SP/4Hpfpf4kt0Y1ARQnBYp8TC/g4v+Ul7ZdRX52bV
zbu0MZJbanm7ixUt7caF4RxjOnp2xtKQ/dcvuujRP+vV9MTpprkE/4lpCeNX/KuIjRIKZTrugGtn
Z04Z3Q35F9ogdLDy1dyoLVcy+9AOQ/3516+8pLF+fWVkE4Iv1A94zAX+LKBUUsJZyOkNr90K9Kjr
UBk2lrZ2ou8WxRIsfPHx/RX/K8X9JymOb9RfSnE3qkje3v8kxf3+T36X4hz7C19MLmQE4l3DRu36
Y7ZkfmFYgDpHdRajFn0pG/whxVEvLw2a/gjDSwOhmUjgP8PwHgMpPnf+IV92+pXE38n9ofj98kVi
tGUz2BKesCT/+zUMv7jKbYyexU6pvt03RqreitiuVsvh4IaIVnsaan1aZ4xOsbW60YqVAFTZ6CYn
Ty8AnnDBfHKLSX54jY4723K0rYP2iFiSjCctLSLqnzRqQKQMjsAPQ7Ab85utLDxo8doE/7Kyx/yk
aZm1RlB3Vg7hXrQScMgTayjHwydRWh/MgX2zl/kxbat6J8ABch3TyfLUFWMwXDMx10THeMxkTNl3
TRfRkVtkcQVCY75mCci/AQrR/aXa5X2K2et4veGayZq2FZZGarHCEPlE9zWAS63nmDrRidF4QfpV
5lDrw5lXDXAb4u7ggPHR62Z/4O4bPlu0eR+0ojTXqKD9ui7yW0rYS/zkUXdMjClnL3DHa6VRfVdG
csRw1i5c6rQc1U2EQWCvpQv0IyQaP+UtvDO7EOC5ukQ8Ttz/wmYc7+PEhLoRWeiOFAbutNy5Qbvo
HztPDz/rLG5eYnuwbnOUxVWpL9haF+zy2FBZnttBfE89jqBneIL819c3wMIMVPxaHkCiqlOXB/G5
j9ziaUBTRW3QSdm3MBP5avhNXSdvC/wC7o7LnaqO6VRclYPT3zN4yS9OFX0GFnbbOU4ZTCq7frHx
83Jrnqpv9kxJezK589rxxudIVPs0knQriRRYl2Hc9jTdb2KwUjeJM3gvlj1WZ2OqrJOZN3gQ1Zx9
IJ6ALYUdAzEmieRlIgJ3KeaKEwdatfxWSVVj5AvzQzuy8aRRMxxz3QouA2mFPUMVLIaGS5Ko0MRV
PTmfQXMyxIuZ8MoUbHr33HvLYybbdj1THUJ5fkIR+RxOITUHWlWAPzXy/AYHCVjqaKZxU5unRzFn
Bo4zNOHQKutnaOTTJZu8gLh/r58nUffrkFuVTyhuWCuDD4iDiPCu8gEPED6Gqt3rMIPWqug7bCv2
b/R1uZdO4aiuRe1t8ZiMcBDEeOjYFS5sQ4+kMuu1hxduS9eeu2Wc5Dx4HONR0PPszY402qnaGJe6
tInABym3oqThjlDPEz6JQqN0fVKlr02UA9iq1DfWHHOZiSegWHY50YKxgCvJzmGJhTY8NrvcLHB8
uXN1FbgBkLLE9WVnrxar/G6GkFlRddQkgT9xFfUHUb7LCDi5lcUnDuouPlI9veXqH3N/xs6Wctch
229tbXxqgETjgnom3X1N4xHEXagXPVn7erizi+rVsvP3ArSinNszsO1vSV/Y4J5Td19pjbVFUwxY
fJafmDcuAExjyPxqvhta6w48EVfkrOnWzHun+9CLu5U54KxDXcHoFOPCl+Wliedxw82q8A1la3fA
xNRztCAKdCOdd9AQdQQTJIlyKowTinN3LFvT2sCucj47iri2dmmbV9yEeZiYaG8CDpv3JtPtjTVa
BAInb/TbvsdcIilG43tcbFxjWopZ52p8DnPIY6aTUEOZMmxkJl4eR0eLF2NOu+vLZDrQ6I1rxmCk
emjncN4FKphv3HCWW64J7SowQyyiwUQ/R8OnPaUkOyVxOCAhUbdLvTrbaAHc7GpSDJCVxPdp2eZ7
RbMX9OW0nM7cwQw/x7NNZqAMnjnXzz6eF8IB3tAf9Xosjjgq3X2UgxnGgNWdGJrqvuul+h0POU1b
zFagpw61HVNXNJiPdlw6hHanrNqkxaiQDK0IZxZRS9ruY9fcJj13+hF73sfo5Y/mUNebaop3Wkae
mjdijxjlrNkw5EtfaLeqHS5TzF8eQAQhDLkoHqDOaKBLXgh7zyhdboIdna70sqRYMGgyjyS3kJL7
Y9SuWk/x/Hfci9qYnG5XSP2mdbJNqqNpwWqiHzHo6W52zioBfqZMTvypaZ2SuWyZKbv3xdxj8y7Z
u1eysLp7zNLxIj9+pFw39kMZGusg6K+iIr5NTNtaUz0xbme3b/y4hQff0de3g+pR7UzJCi4pj6Ew
j4oklTN4Rtu6jXrnEUhV5616fgDO+2p6qRKWDXjjeSL3vR2QzcF07OsQMdosaHAyt8twJZi+xgzT
73SbGAk/3c/cfh/0If0XrPpZ/MCR9SLycFNqWIWh1ucb7nj6SmaB5kdjG50bjeb0ERL1gbrzmkGA
aT1LcFevrZnQI1W76YFdYl90QXUfghfZTdBppW/0/cBQKyqql3F2wlNtT921k09QOTWn+2RAgS+K
SCrb4MREJ82LbYt3Zu3MEAxam+wVNr+NrasXJfoL/IWTGpL5YuQhjoJIsM1CXQiQj7A11nGp4+Nj
UR0NYuFLOmIw2zOTHz9nKr0SUYdpNAHDmGEJoQ5q1dWJWdEbRkDKmLsDsR+SSW51FqgyDGeST3zm
ntzaBRobwpFo7k1YAOfK/SQBOPwWO1NwqUeSEAPsqZPEJwqifKDba12WQ/c2sw19JrPuriscdnjb
aWvENjrWbG/YAR8wjGJp0z1TW+PJhH0yZHF9O/V6t54qxpFgeAnSdYt7OsZx+sTSk1C3HIy7ti6A
4Yhp2OkCUWB2yXMqnOiwMSP7XkujEZ7ENOc7okAB0LWofaiQMca2dq9dTapqha34aYqx71YlR5RQ
rz6zahwfqtzJgBc49lZZGbu3aebeLYPXp9HpYd31UC+L6MI9cmsr7G6dqV6MrnlscFKszCI1b7E4
lVuqSact2553VQQ5BhJEXeclkUShS44VoUy/JZG1I2C1n1viupBIh25QqLEWpoPZymEQpSY4IrAQ
vO3JpkwkPQN6vS9xDk6afpfq0Tc2tCeGYh+ttHZL2OBCeKKmz8fyfDuhyFUSuGbf5RQWRBvalJx1
Ys/TVdVaOpxiupzNyaov9IBuMyTDaD2MTrv2IktdwgWn5FQ1ZCUNIWidYKd+YPl1z9O8FP53S/c/
R3iy7QanTiu66GUanzCJauu4hxdQz61+yyluui+TjLKzfpA3hkvhYJ58WCEH2Hy01EnxQft1pq5s
UndHLSq1VSsl6IlWgJghkX8MRNytDdMY96bW6z4R0LcE8Y6UV5adubkvXJTapvmBGUTdQqou50ie
2yEwbjh+10cmTWJfkSs91kFyyrWxflUYkJ9o0nCBpTAIXKWTBluGYfddw8Xw2gsg4Q1J+eZmBb+v
18BYYfdZjY59YESHsb3uXmpGx3VfUgckcN9Oeb2z6dE5BrqhPcs4d1+KfNA2MVUaj4XVrHN7GbbL
iUEh2BrtEysvQ5jYoBGK8SO46kJH+kOMPZJEyqgYZ1xHr+TeHDqbNzUPz8TvqxvHZZMKy2xtdoV6
pgu6PmOJb17LuGSSKOtFabZrjYVnCSsPKVGvoAZRksQBCcY88IfQ04iopJ4/S0vuql4Fj8UU1bd6
SKVQHdXBndlU5oVKherAGWy4K0VWPDdhQzokHxbeupzuhJZTshV32UeZG86uju3iNw/RZTcOleW7
NSdoJjTWGYAXNQELjfENNy/1Dv2ckIJgVkhH0RTfhyGnPHTQOn6iyYQtA+jNWqggvBiZru9CM9cv
BqGGNb5zExN32x6COTf2NC2FXwtrJpWK5LYmFJJ/WLXyLmRt5NNkGNqK4SudUHR3v3ptHd6lSOP3
JWWKx8F1CZ4mRtzz1iPXIRODFTesxG/bZXMtots2sbZzIyMObG37pCJcUlo7DheHuhLfHuriYrXk
UnJdOps5CD6p3mq+w0bsbZFNHN1GM9hiSXNfjbFhdFXk5h2U9HYzdkZ9CtvE5vxpy/3USfmVK2u9
mfPQ+6y6QKw9LoCHaHLLazuM4wuEpngvLVjtOPzqYwmUjV3D8rbUdaCxifgm1YaCEQUnczf2DMai
BiIXEd6LmJvrXI8EnViS3l6ng90ypzj5KuEdOsTzsxya9Df+0HoTeJVzIm+K/y3rSF4O2fSbDOZv
XU5nl0urDQN28MBGM8Jp8YylahxiSZ4VwSmIwkufppwcDe9KVFO6xsbS+3jk4udYS6b1MGevpduD
+wkT56pSDAPlnGwLZnF+KdrhtFzyiYoVnxifdzQSgJ/pvGkTNJG3rghzPkVgDIGdjYQDI565ddYj
20OFgXysGuNscQTzayGKx5ADfMBdrn8KdWnTzKvfJ1MYbK1g6w7Bzkjr9Bjk/W0y2GsnHFhcJo7k
ur6ld2u6LGjKbUcDFiLseJ1Y7Ttfz5FMVp5cCAlRHz81GPI7YqEDPINdM+OHxH5fALeiRM7IAlq7
msS+JuXxOkf6JWT93GQUGy1ng3iLZ0fb9JUmNtzzgr1LEmGdWnFz21dZjHO+rfd9680bTS6IJQlv
1OhRnes+d6/VPFm7lik+xctA5akJpOus0cNjPCpjWBEYI6uaJvQCGWXQEp31xDMsLn9cRsZ1lqxo
4chC/OowSDn47qPynLou1QHUgJ2x1VEf42pjf9/KpHjNA8HDY0IL+9YEoMJXQeTQCKBH9aj7ep/c
5o2h3Y2WzLv80FgARV0geB3HTNlTMpAWl6RLjK/sgM2l0jKuuVHDL56ktQuA3aCrhbD0izLn4EkY
ijx7z71l1cWEaFZ5MU4H+hGMHdHtbkd2wMZTM6bHqbPVQU6lvDNHy9qpXjTf7CZhrkG4I34tmSAy
Z8nJ3lcVD2PP4slb450CilYPHb8kqPaBWRYkWj8u2w7zaGO9cJcennoV5/fY7q1L6ohyFxlFOa9s
vbk2+UxvRS74ZXDeP4Vi+KyyRGy4CS303t64BihHwcgYMKU1zR7dQC5ja/T+a3ZbY5NbpGs4feQr
6K9nihXo0KAVaOtwsFh5Rq0tBh7COYL2Fo7pBNIusFGdeycbNVxcYuDAXeZXeq5v8HtgggolK1Yf
xnt76lN6BAh/el35MNrpW1MNV/MUa6tkiD/S1EoOTt0ASGsYXjIkqIABP7dcflyeYcc0YEJ701c4
gtqRZEt0+7+ie/6/VfSJl9z5S1Fz/fbRvP0DdM8/Lm/Ae/6xf+s/s/hnkROD4I+f8kPnNL8sCqdu
LChL1rmfPPTiy++YDdNBX1yM8X/onEL/spgJvUXN/EXn1L/oJl2ueBUFpa46LJS/Adj8VS4H3WM7
zAY8hrNU5ei/yOUJpUjsZFmwGSosRFiOMYdsIXmv09H6PYdBfV34Wf4PgwjjXyYRLMiMgJkIsPNQ
i/zLa4XIRmUl24BTarklwoisV+/b1NkWpdzOXv3Kbkts99kzt5ozX3OX1f3IfMnI7Yl4PI1ZxRVF
7P96XvC9v/xPA4PltzK56phEGSiN+8VaH1QxxpS8DjZVNG26tD5k9sLzFM7WCJvNzAzZ0XKix/bW
RS2h5Wo9BdbSBsBGRmpdVL8/Vv/2bRLf3/NffiMqoEhJmPCzKXf/5TfC41dp6JfBpp1VtBMJnp9C
Wnc4UIPrMYr0VSW17JryLYo4Rns+xuWSF56lWiUpiMI5Kr5qTSFvg87ITiatXifQd4fKKTi1qIZG
7uGrM37LSIP1VCbbZXFl05WUcinEzzQVSH0qXHm2tjEphhORR0lT7DOY4uwo/ULIKx1qi1fRV2IV
6ySzrigS2aooPqIYIXfdzUzKRWitLRKY0mWuDZ1hUB4cAUbrdrCjTOnc2mIfgx6sm5cp1w5axAC7
f9eKk403ZGUN5rFC/BDWPvVYu/tneHnVquGi6Fejc7A6OsbVwZ16P0P2NVG18pZ9vAuxWx1jJ7lk
rvQxXPqunDa5Exxl1LERBysvyM6THO4pVzoiBmzH1lyMf8z98m5bJy73uSHHMeusBSl+jauhspqr
PrK3rfnb6Axr1+I1swEnRg8ps+Qq80wH+DHJJWaO9GAQqlCQUDl7bsme+tzo9g1aQ5hx7Od7pDyK
SFDzykbe8nmuEs3cq85m1j/0a0eOyKxwwOv3yLkWcGqKuVvFkAkHreMM49FtzpPZuxvoCL4W36eU
c2nNZaqcre1Fb30SbCzrvR7Lr237rWiQD10m8KF33Qb0nE03cVPAKceK5DrbOB/9EAfuhQKT6j7u
gq8h/UlXU80n56j0WquS4U7MY0n2ga+W6ALKqnKr/LYUaXLCrHjT8r5KwIkU2SdV4tGtmEMG82bs
cLKQy0ODyS1epqLOYN07hhKPVPX1TP1C9Uo+p8Rv5IU75tzU2dmZHj7lVVoQZTQDvHHFXK9ozMAA
G0iV3+NBUVv6U51118wcFQvqQgB3QDp9kxSG74F6UKY6UrR4FfVVfDaVeS2b1r5t5t6560Reb/9X
tr//72o/F1zXX+6Qd2/JW9tBt/t5U/zxr37siNC/HNuhu3PZ49j8/jn4s70vrMM4KKRuYEP8mSVm
6l8Myjmx2OHuZWT4E9ROmF8w9LNZStPUXUMHBPA3dkTX/jUdYgiDnZByUyq3TUq3f9mnSr0aNRy4
7VbP7TzbacGSihWZRBJpPeItRETIzWJCa+2d9z1PW5OIKdb5ErNtG49C5VyE7kn0qbkdzNE827Re
xD5yIBldZ2hwgs3fs7uJyoU6eyR6lbNke9PaGbrd1JiMq/q+oqKNdojBV0s0WDVD02BaKuxD5BGp
2SiV50RVpiR9neNxHFBQoDj9H/bOpLttJNvWf+WumiNXBHoM6g7YU6R6WY0nWJJlo+8R6H79+0Bn
VklKl3zv5K03eJPMrLIsECQYceKcvb+9hvVHmwSMG5wpkfvBkVXdfjHQaa0Dx+vRvHvu1ZTI6bzS
XG2dlVOy9JgBrstKJTcdSSzfOl1oz+PJ9SxS337JkjZ/ZFMIagaKszs6s3wSCQIT03QnnPghJf4B
vunJUF32MFO2xIgNt81sto5OvmuBPPppHEt/VU7j8GS45oC5ORclPCWkVBACTh7uk58bemUoVunJ
5z0ThtNFl0WI77sa6+siyI3yktNJRdUtlfdUnnzjMAyRqkUnP3mP7w/NIkYEYmGk9eTCesPd3ofQ
902PYrhpjLTll85Odc2ZXetuB2Bs26CHk3tCjOslDA71oFRLZ15v20Y/Cop6CC1DnbFNoE8xWoWI
kvDuK4ZY5mso5fDFUyAFZ6c9crwezc5ZmUwA3YyyH4iu7ct7fFjAG04e/MxSToC2uEInJCZl3Ycn
w35VQuisJi+a4TImKHA7iKs1r2C47/o2vcrLKrwGCRcTMAPHYQeZsdkaMyEg/kkLAAriuBCKFBgB
dyYKMJvp6jNb9lJbogkCOoDga9R3mgmLwDphCbwTokCif0LlxbCazwy/9oKpqbhrqg7lme/aY7mg
g8KWXnKy8sG+zCQE7wRFOPERVNoPT7gU3SNgDCAvODpgKXQnrgLB0mgOm8QGnwMSLTe2BA3P8IWe
xvS6PUEZRKF1QDo9daRpqc9jDvdLEje0zBI6AhySmixbel02Xfkn2AOcFTYQj/07mlkQEjTWYegA
cmxTfNREk0s3fyJGPjk4J5iELGr7W9kKZyVPsAmGVO1Z5I82CMEBPElt5f0aWon95AUxDs5MRpI5
ldIgp9FD84COlDrsF1hXe9cgA2hDZx5AdQENYEkEETQMmuHBjTnpnlpUYew9ij6qHojvc1/szjXJ
cO1adJoav5yUmATikfugugioamHQdoOGbT4DomTGFkA/sxnkzOQOb4Z4VKTKj/gIlHlWd1BJFnCy
/HhDH089WkXYvIRxQOM1PdFB6hMpRE8mZeySUYcgEtiCK/uI9tUCwR1CaOLKIY7gnseyE2LT7ZaD
7c1p3j8JJSdaCVjaHlLRYMqVXs48E89lM4cx7s6mS9GO+MKFB/8Exar3XJha9Jyc2Cj6jElhMCI3
8YxOyfmG02gWTfittgmmcWbIyiCgi4eesgHDzCCWekayuONMZxlOpJZghrZoU04WWE5ShhSFd3QR
lH7hiSKlKQMq6p/YL2wm41OixvQCCjNsGISZJhz9JNC36KVzbI1O9y2uEdkT512B/QMyk594MyqW
ih7fiUMTpPZ0y2JjZXdYe/xnN9bcC/2Er7E5ZJ81QZk8wppCg+G2ruOAYsq0h2rm30ANEAyqGYJD
OygB5NA/wqfP9/soILS/tkYFTic5oXVAXibuvXlC7qgTfgd1yehszROWpzctQQjhCddTz+QeZ2b4
uCecj+wh+8BfT1Zm04D7aU7kHxBAQQsLyJipQK1equd0JgWpHmaQPtODrMHSbk2Wswy1XoUMHeAH
ngcIwvpajVP3jFTasHfRTCVibI5PqEOehiyghVo084va1GHwL4veXcvSKPJd7bdmdCvMbLD4WT+6
pyUPDkmFbrrBnmPsk0EHl5SYE00avRfylWGfc4lk3viqaV12pROiTu0MYysF2hRdZSFKC148jQ/q
xj7/Gs+8JqwNg7FUM8UJTgwpfVFduGttwvECrDftnbtgpj8BDNHxAmXAnq2feKgGNvfSjwn5RJZK
9RoNvkUlXDgZQNAZMWV1hEswQ/ev1AlB5UQ+pzpiZVi1zJlS1cy8qt5I/B0kTbHRMy9dmjPXKpkJ
V7qm67tAdeEdsM0Q/qHbrUssX/hbW/XUjMwlFkE28ylNgLPIoPkeaphMnJzmeG1cwg65UUAGV4Zd
PRQBXgvIchr2cZSKRWT5h8ioFUSMxnwdwljsA0AeS/JhqmXblePKHCMIYPR4icz8DrfypQ1MbSuj
tFi1PrDvpWKuGy+sYDAf2oSu5LooWYmRgTbQY5EM9cbeRHlrLJkLxeW+N0FVL7AKwFI1NNtCoUEF
jgob9fy0GbB6DIshdF+LoipgT8pW3hMRoU2LEuqptevhdQwXKJXzVx+fHSLojlLHDMHyzP3O4mi2
MToLT8xujlhb610FwTlkPovS0l1Bg2cclRokGJCKJ9YhSfA3iQVky+r8dOV3HrRCN9J/uJHfPqWu
0ayGaWxeNCiuS/rvZkRsD3aMhWn59oWD/IAUtz6XjNrTKV6IOk8IlYsLTftigtusFn7fRcXSRc2e
r/SKYIiLavbPrTMeGNKEOM9ALvFbQ667Ohj2ZaQZFxUwjQhahhGgWZfKQARMI3bvTUbz3Z3d85md
9qdovXSfZY1nLFkROgeylnAvpwlQEkje2jvvp9I7CqjrI9obFb5kZWOcWXWtJQsfR8NLqbc2hYpX
jF8F1LN4NWLY8ZZIpDgGKuwLDswkCQG7FZA09wHS1G02WjglEt7lc1nTVlioxOD8pQ/2WZJhckNH
Sw+4sPXmniIKl2HiSf1bU431oyra8CwlQC1c5boLmo5NabgIcLCzkyBa05DfW75cNERNXCpHwvEh
2qaFRKmF00ombW0f6VNme6uWLuYRFjtAXPW8+9HFBgBHEjyrO9Lnc8itkb4cUPytMitlIkYm/b2B
8NqhQxAVexd662PcVyre5UgxrjvQbMXKxbY4rlXErzwiohijy1r6wfkQN3AdDWAiz3R0qmu9zOwb
v6kd/K663SIT6Cbm3ZnSeU46C+VxYqRKwMeKVzVDAtoeIS47jcL02gqs/qB83p6lH8opXLCMW/dE
aQDXDIoQSlUkIA+v3dB0s4fAiovv0AzA1iTox/mRfq6O4rCcQPWpNn2mUPBvxm7Ab+jCgxOLomrH
ia+Nh9YgySIHjGMVM39ggR7B+MZhe5/4pkQVwh59qYrRP+Sq69Z8BervmbLkTZ90YbOSpZdeh9Og
fdEr4d3r3WBt9c7zviujE19Gze0PrmVpT6PwARf5VTxd90XMOVtIygWzanWTY38TA5GaPT59Jty9
AEr6UEQjRiPFHvOARhO0sJmAu2MREHGyLRha+xTNBsDuwMB4QKUsEEcIxCkubPic2BiG8tmZ7XSY
VIsuNPZRo9vpphJMh+jbs7uBEgurceujJInOptZODpYyITIoc4bwRDE5nCvlpd6PjsH7t6Zmege/
Q+X6uuEsdU/ubAj7L+yHWm4Fxj9tydMb0ufBBgkuD4xfvLGmvicEh7a+pz0XdePsRuhhLgHNU4oZ
N8zjCY/H1HHcWaFELdxHZunSvbFArqFd40kj/zEZpOUsYl89W2DOmjGw403fwkJrh9RZB/COte2Q
m/be4PvEgznhfzoCsipxPhlmZ1zgnKVghXiL5ty17gT7zXSW+KN/nXjUBFepklMesCN4gX4kKAHI
e4j0LV1nbqDW9HoJ9GQG23WcVFKc2mhF8rCqqvNwKiiPoFQr9KOyzMwLsv5y2lqy6cJLt3cUrlhS
zvpd3DBLH8BvX2NqrTTs09QkdyMjqmnrVaNlbJphCqM9upsISF9Q1tkOJy1aOAi3Y/M1m0bxTKBM
Ys8iKcv/mthBDntrCKRzDDDv+EQGRD1+WGwBAN/0eoCcLvUxQoARjLr4atgdovy6rXu1rAikBExk
jd6R7bvqd4kr1Zk5ZhIGodXIHQF5ybbFf0PX0beH2zCH7LgfI0j7m5AptbvITRXE54XpzKGCRE2A
b070ZgPiudNWbdDbW1jdnn9m1AhHNyWu6mrp5T49v7xSY6XDG9MFWtrChkmqaXbaPA0J5XZZDWN2
ns6cGrzd2LPxzWAWKM9yAfp+57verNe3Mie8Z5Oymz2Q2pwyR/T9EfGDizMtipou+wJXy4xfJN/h
4jpQ7QjaqMRRzpwdX55o7O4qrjzvKaa4g7U3IpVbNdwO7L86GqedDJAvHEKNMTr5VpZjMkx32o2j
15XNuK3WDhiVnjzye8gHIof7KkxK9kTTL79qxsBUFcfpVdwEN3FX0Wito4Q0XxT32BwmowNkN9gl
ZifiSA86TjTom1hbf6BK1fS9nHOQ4Ib02PfbNBy/jUFtGDToyMajtu8aQO1QQhWG3qWyA4P930K4
2xmVZi56M70hDoi1KQfbeggGvrFULRAyVr47MsQKtKB7aRxXzakRrrDZhepsludxrtlFTY0xpOnG
4L4JjIDPw52FAymutcvRNlL9HBV1F6z424JZdN4JbVXFhZejrQkH4jNqMbtmc+e1YumP1kOlN18a
VJZ8veKyfs40O9/Dy9IIEXf8o1OmjVq22STJRgosYkOmzKJDmAbGDYIqcxuVRJfFyI8m4ix4O+ze
rvF1DO0d77y3M71A8PcLB/d4PzX7UuTDc9DQsxzHqH2ga9rGWxiD+llnSGevgCkgAXfxdgSQBMtl
glNMLJ2CJMFV31mlWOUgjNMLTykUraRIZN5G48buqyDxDi4KnmwxABrvQdn4fcWQvPVWTe3b1aol
BYKcQvDWHW11aMY02j17/X+3uzm7J74VpKVEAfzO/z5lHjEmWj23z+/+x5pKtR2v1fd6vPlOmFr7
V+du/sn/6R/+1/fTb7kby+///Mfzaxblc0JXHX1r37Yg6Q1ajKT+MzrkNkrgEP7ir/zsWrruH57u
znYAW1gm7cF/tS35E2Z+ts6ID8/Q/P//BQ5x/yD2w+HQQwazNRO0/m1XcIgp8hDy4lOZ25lMBf+6
9T9nabxr/3FoJN+jsAgFNGGGWJQRyC4JfLZmrsgblw97q8j7nIOJiXP9bKp7MnKK6Nz09fLMGXrI
rBV5BiYFOZO+YPgS9UlwlkuUsZUgp0XSR6Fp2bko1hr0myxSN9B9h32hle155gzh4s07+4th4HuD
0N9fL2/M29draaPdRu4od16U9rvRnA3d7H8ECftowuiiofYG65wJ/zdTSOMEm/r3eO3vl8Zc8vbS
+Bmykp1l3EVBE+GxbOMLnOjuZmJuso6VVqywSqMukrBJEt26HGZoJR3cbOU5HggqJIu7cWJMRk4b
qXNehTWDNCiMJPCeSt492xguU/bJc78lyyNyCrzNdS52zRTdlF28JvaGzpagRwUxETZSiUr1MYm0
cVqNVV9dFWGGQqHN1G1niABSBuVEkg7ROi317CzzRHGOZzw6r2kKPYWqRzvHZPUYSY70Y4bApS7b
tci/jV0o9vCNttAkNI5FIUe7XoovZk+qogOee5saKR7mIYg2MYzwuPYaIlQLnSTFyBJ4EbV4AxmJ
kiioonUdWiTD6fEXy/Yv1dhfc3qs2StWfao9mk3uHVoA1Gdj7D00k65tIege6tEUqzG09WM8BedZ
xtmFMEA6k2NMq1FFW6OHItm5znObob5BQJgvEDadocLCetmNlxgOrU0DuXutSKtnIEfTruwGomoU
Sio/jS4KXN0cUwVW14Jsn+HMn0b8BnW56lBH6hA4i7ii/+nTBjNEtQGgNqwYXjWbaNK7LRJpc633
OFVRpYCGHUWx5sZIfoyI8LJqW3ztg5qUy6Bv8fjIdkT6HV0zzzTO+NZAzlcHf/Tgq7k6noNwuBs6
rbsesoEyLDMZ1tqKTnlfYmzQCGoZwDbU0AcIuuHMT+zfpafIO+gMIz2iyoSQBsKncW0frIstti2J
EnvTJA7S1YtwXaHIX5LKZdGyLwm2HIzpDrnjGd2utVZ03bILs/1k1MYq5bQLCJunebCAPPclLADl
4j40aJUd+iAUiP5bUi667IUspLs2oWYD2LitUPB4oXvHuHHV2DTS9ZT30qJ6WYCtIS+gBbJcGc4y
dwDEpLoLFkKVyKV80LGetbP4NBeUJ1vbus/zBqeMQaMwtEjU5BQWrwD7wqBPY2BoFXJOx423JKzc
yFyIg0buFDsvs4yBA8CiKFtsmUWZ3MK80Faj42wHJomzB2CVuAN0ArIYFomKL2x30IkDQShIaE27
bIk3WQGK32p9vbV0NFmmHdwoHfcFYm5sGMmepJKbyGWkU43DXTtEME6iZduGFx1FFgJcmPaAN4bm
fkqrS6eC7OEIdRPS+uAAlkQb0ljXuVDPSURn2w7q8zrRiWrM7xqN0nbwNlWYfRMyX7eUWqvUocNK
hRIusUtceKMdbuXE0D2uiAvwyPaSl4MTnMV+ruM6qTR9QUXubALfZkpaGEXzwtDK4n3Pxe0AbLkB
IHejUX5s/KgXfLe7galNMAAoqhkmo+nwnsMUB7DgtvbD1EDGTz1zBJIDt9SvShrZYwv5PqQ4GyDJ
7OqSDCs90cmUU0RD11liXbu+jjAZNvl5LCq1S4G4nBmsi7QbxBfgP/rMCO0PI9Dxu9pzWSxadO5G
oAl8nxLjAqd+jpq5I45kyYi9V6n6pvIJpOuVUe6iglAnRgD8IL1MHG0IWltQGozL/MtyHM9q3RjX
lp3cjXncco6CXmIn5j1tS0hYpUMG2BjIRa1DLNT0sr7QK+I2hctBpAUaTSwKJMA4gQToNU20D2aB
W6zVYkvCQ7R2BKprr2isx4yRkONPrHc4qLPJpQfRuzFOdXva1b0zLTRZ/HCCfEfDq91aNhHKGnLI
XeNFTwa+m7UZ+ddOZGCaCX1iLNGRwv6F/9xrsdzTUsovUGDefL6BUlTgaBphkuxf//mP0y6GR1K3
JDouhyLiw5BSamYotWQ+QXnFdRGRiZHFHOMJWjl8fiE5/6bPrvShtEjaIQ+hKhm7LlDWzvS973Jq
SJCgtU0Kgf1i60iSB8uEvjOvvKWDz/fzl2C8n8j+vFlbUuNYsCVxMX9QxLhF3sd5M6EK7gDcwPPR
mWWpBsxS6mCNqR0E6ZVMbkFxkzgKufnCn1eSkDYcLiW/OmBAhkHYFHjw4voasKO3whHHKh/IPL+w
nMnfJSQdreIuDXZ0GvOdPgzNukbbv2oI36sr4e4QKv5AX09gNyzFZVZn17wODYRa+vz5/f7qs317
ux9wmbGZpjCILLmD++HfNDV98JFB2wozw7T8/FLv9V9/vrPOTLXjH0Dx5j9/UzfKnmNlS99jFynn
R0vDfzFa5ldQGfmqtsrHzy+GNO3vj9JPht7Pq80KsTdX0yKUuUMR6zsr6q4YehoPBil7+7gPXmWE
frSyk/aK5nB45rb6tGs1hph6AlbNtYP23IvVLuaTXNHi2KZ2NWziRrVn+G/AugyAOqOIjzCxerHC
JWqt9LHIrzCcQwlKarxAg+S3oZOnoakdh7koqebyxKRO+fw+3wvdTm8qFT/4Ckd3Xe50fpzf3CZZ
M7bQ2Ed2dkW6SGIjvskMsuAyRFVXENJgo6iKgOrPr/qrL+q7y36oqfW2YHEr8GVopjUTyKxXJ5Hs
zLXPNJZ27lk+Dhc+nsMruBXFGqlB8psv6i9fAouSh6Eb6z9usPd3ngo5NGUWyZ0RESvWsCVGVnOO
pgOkT2shhS1tkjoF9aZhf2XV/1OU8x/PQb94nIno+/f1P3xzVE9AqcwDc9em6qvRRMNFm/vGWVbZ
PNha8BuO6HxS+LAycqeCaFEhdYt/v7/bsIem1hZkN1lGEx8loc6kL5Au9Pnn+ovV4N1VPtxTY2Cp
Tq3C3GUtst6eG0R9bK5b/Ca/+fh+daX5VhCWWpxW/7YYlJ7Kp8kWu4mE9kXvyofU9vbsM7+5o18+
Jm8v9GEd4PyhWiC8JrsJxtGoby9j3TG3Ht0MSIzKuE2ClsFwMJfHJFtwFCjb8vzzt/UXR2ZTCAeW
sivQFXF2f//p+eHQV4z+0N85cbmb8Fjdlbop94DjjF1J4G5Reskq6HCURh1KwypApMhcg+SXTHvW
YNUgAiRxYq4u8gMawge7NrC/Rfo9BuPiNwdm4+8PG4Ac5qfEvc+vGNDou0UFgEtCLGnNSwvUAaxA
sZChiLbFlOLe16bzwbOHNd5iGIBQJIlVJWbeoByJoDqtLCtPCbxgOa27fE+Z6q9j7ERZyZmm0fCZ
coj4UZZ9sBdVRgmH31M6XUVsCLmnjEtRpGtRuy6ngtqq9Cu8Bt/1SEhixKtsKezOPDZN87PE+f9g
jd80qhCQ03Q2eR7/c69q9Zw95ycZ+ipSb1tW//7Lf2rtZo05WAzp/Nm34rn5Cbx1YLE7b4XpPHF/
9a3EH/wJuxdyaJ0OFpj2f2E2EKYTjozYDt00NG+e0w99qs/6Vt77yo7XBGXN1AG2IHWWEHo+fAnL
muAEM5fmmnHED+Uwwq2xrNneXewD2xGchYk7GRad5t9FgX5dTvaTUwdwHb+GzE2wdQe4k6b7RNlb
ehYbST0WI8uqz1rkLQO25mC2IvfivtKNbdIGm3KytvFU70i4LULksml5kHOii7uxMfPFVX5MQd7i
p9kntnFt19YFBf+2r8xr05cXYOp0O3gZgnAzlt4c8HTrauXtNPhrn9GNGTKUxjeXti9TejvO6NFs
2lozuxGooFO6exVkR1maF7k53JeGuSzb/AoBC4bvcZtmNvwpTLG6fzeNWF2hC9w1dsAhJL7MfHCC
TuiBe6D/xAKNRztIr9vA2RklZNbI6r62tXcn3PoxNnnLAoH11J/tjMkaed43rTUw1WZHM05/t5zP
H9K/98E/P0SHdiZTD8lTMy9db+qdMas52QrMomlVrQISqDMnO+IgvrTG8dKptWYRQtZGd7LWFDgu
Ppk3j/7Vzyv9V66yK9I72+af/zDfF1y8AFwMwrGFbdl0Uw3rQxUbVZ5beHrkrzXAlSXqX1fVG7zI
krUL33sS6pemn9jbGRYQV9N9l0dY46Sl7YkajhbO4vtotPVmQuW/RLQJslD62dovpuMAKl4RFLm0
3UDbC4CoGabXpWkxIt3m/ejR2pPofvp03Rv47IeUMQeZbjvfMw7VUBPO4fhiDdCOUA0S3ntIsIpl
G0OwpKUjH4xKP/gkTroxqzrmzLOiKoOf9ej/aiH9n+mQ/+NP/T/Yz3fAD8HnefOozDODP2cBF88Z
s4Ctip/r5/bt+vivv/Xn8mj+YTr27EZBPDybafh9P5dHm949ixx4IvkvwfFfy6P5h0PBZ8ADp1KS
1qwg/otCNMuUnfl7QEoDxBf5v1oe3+/5PMpcwaU0md05uiM/HvJ5pDsbX4OzbonbAZ4KsgRajD1c
vHlTfvH9eV81z5dhaoBCG1yKTSqO8aGX0PDF4giW22uMc91XJm0EoRMsjxSsTbptkJXd9vMLyrky
frtizFfkeGQCtMQQhSXo/YrhZVPiqsS3146EeQExhQgkdC4Mwxe5YyCltrPo1qUw27W+e6N64QEn
5G99zUcDEQA14Vljh3Rgq05f65MiORIm33kWTNNRUvD8rlZ8Xxn/fIf4yE3KYo+TsvNhhYsdLRn7
IXfWiV9kr32HerNxJP9MvNxbMSGEjRA4sD0jt3itCzG9qsHt78cgxiWkCvNHoFTyhdTY9gzKU/Hj
87dT//tzgqkK8bsjUdTzTM677JsF2PEqUcZ0FdeKveU8mmQysCHM6KWmDw8jXvhiAY+8ODC/H9ZC
A0o5m2DxvDuQTAbTedDHILuEQH2QstzTqb5m3s+Awu8UZCu76pIng5HYljQJTo8FTBsVyATxUVXe
fH4vH8YzP99q9JMGWiXyGfj3+3txo6kXrTIsatk0xKsDF54ISz1YDSXZET0c7oTTtLDodzf9a273
eJnTLEeMk2czlNn2YKQMQ/tko8jQkAHnxyzRrMdBJiRQWedOHemr3ImIe6KheZkbqtu3RUhHMYif
Sot85ci3Hj2rNS5ajfjYfESWGnW7crSzfVKnNlQOnDkEIE9MqcLTxAKTywa0Kts3wFVklSQt6WkP
CKcU4atr1yCSkY2VB8uupvM2BpeF6FYXhzoT+FVjXfOIEp+G+PHz93I+Enz4lrnezFhjKZrLrPmp
fvNY1Gkfl6VeWevcMvSDoWXT62RX9tGsDXGjD3OueF70Hgp1IVB/IuZZff4CTivHh1cACJDGHY4/
SRzWh+956WSYxJvRWhO2mF0WIsk3RdyLI17ILY3NH1rcgwAbowG+7eCG2U7xon/YVVq/mGXVnldB
39HOrnRn3xdpunIoF1H45Y5car5RMiorml3XNcFwCMpsfPVUL28V1OqDh732URpJcKRmhFmVlhFZ
doEYjmj/4k2rbPGbJ5el/W9vN0vDvCe5dCr5Lr5/u0tXlB1BgPa6SaruIsDagb9L1wiMZ1+5YuLJ
UEBKWvsAl6/ryg0ORmnh9MAaWu7kZLpfrMYav9d9IL59/jn8YoF351WeIz1gPNf+8CCkwZjRQuit
NVgGcibr4kfYjbjooE46Q3f2+cV+8TbQ+SHmBx4aTTDvw+G+YIOC2dFaazCnzqMoxmJeRuLLz6/y
ixX53VU+LBMwjiK7MQiRo1yLvgt6u8dR5XNuZQuU5fNr/eKOwDhjj53bIib/+f6DZc6L+jakkExb
p7uXHAbANU3Ob3Zh/W9VrCspHMACsoQjDHA+nIV0llx3TGObIKL6pmx0QGti3MZQLIaMsPTokvig
pTH0rwPZ53RJtcsJ8/qC/cRdxQb+AMQkqMdDs7i2m7JH7o690xpuGjw9BDyEnDKiAEmSCvelSbbj
wvAmsCUgOOMg+k1J/vHj4VxnmSZ7pSkx18ICff+WTeaECceunTXTNCCnKnIX2Nmh3tiFtvr80/nb
2zZbmNn4pE0BIy33w8MdTr6ORF3z1k5qB+AeEm3niKk7BDWxKEbjqx1vtfebi1IKfvxSobfg6065
xMLmoO348HH1emvpmez9NWL0Owu04doI3Hrr+UP/iDOUwxzN0BtmTfs66J8coLYbBxzJcxwQVNCK
8EDtQ9Yq01KOaVdNiSaItYVUg7rcpi2IOaRUT77ePBWdRIUKvJpYJ/hdoBsWFQgPUuuHvZV0iMqc
Rlx5NhkYM0PXI6EeWLGFhiESo4AK51tElaASDpitlbqWblCEwCbwGfYZZXatKjy+xDqADxA3I2M1
1tx9YrpA4gp1OdnPZjm95mJqLnNEU6vcsoLHptDUpYaSdcP8Llj5U3xKFckWSC/jbQotRpAyksZP
46TJ1aBgNi+9oeledZTFWzOEkUiSp2E+DZHubjyR3ZVld1W7W8V9RnEgv6EarNeWj0c40oLsK/k8
0YRIzao3FuexdU68zW5IrWypj3V2gZQ9uZKDjdBdj6uWdgJsI1kr/XtjJC7KA4d5v5zRZBid/SWG
F3899baTrXw2ia9Jg/knavIBEt24hNxyy9wUQX1lQIbOsd2ky6kKx0NthOa1HwKwY7K5Hgzyq8FK
kzE2bfXU2Pn2nZppEIO5akfd+zH2xjFhOIqI7ntMdXkfzdkSxpRna8/tHjKOe002NBvGGN25r1fy
vopj47pLajIXxxLOxmKENMpgzVt4RnWdedP9ECj3vEsIjm/Lul5gG9PwGLgEKkit7S7rYRqYLafW
Vdu52StTs+ZS1bNaEYrLD2DU3jaYfDCLYJCum9SVjznTYDjoBmEtbQFFMR7cq6LIymstAeS4GMD7
W8tMr8ZVE5PEkQZTe22Q6/ul1GNvWWn1eKeF4NxohiYXJKtDuxpq7Sah0LpQMbHdsQCPIqvM4cp2
eeFPmlon/cCp2HTls+bLel/YhXWh1yUZoHx6u4kItGtG0y9154wv8XyHvbC0be13VyIwt1NxRz+X
A3Q2XkIzPPc1p9nGIu4x7yXFN9+XmDNoHoGKR2NiocNbuVUiSZ9Op1XbVi0SH5wZxRBY107VhxfJ
bG8XJZq9YqzzH65oCFlFoX2GVCi7zC33e1hZT0gUCDRqZFH6TJ2j4cFpnGJnBr0G+wMPc4jXc0H7
ddpjwiRdrQ4e6rJ5KL0eIk5ryfolLSSMETdhWutV2dYzRnyXDP1JZu6bYw0CbVV7tb2Layb0teaC
ejR4UYjP8nuzzrXziFe1Iv+JH07yG1ZYoOZZ1e9la9hrfirY6k5/9Jvuu2EFh7QYSJKIPVwFuTDI
rYhCfoAx/m2HFn/dIVXZJMQOXvpNmeDx0dxbQ40vjWsVN2ndM6tRrAp8BxFNG1G3xyxwNZXCuFZh
xmeiKxjdYdOj6JV43D3ZhpvQ6zGsYoEY9KI8wn8LUd/PvfwxjJfwhsIvrREiiDLK6SAEybhWUTXL
0WJ1tMxmZIOoAHLJEI+xyhX+Aqu/iCY/vYYL058zQ8rWaKbaVQjczjKjJ2QWzQahdr4y5158K1An
dF63GjSQPkWCfWzUBv2b0ceKiUYFWM7DXBolQXUF4soLFj5HO3tjZOY9KdoWa2CAoj8EPIRT61LD
aXET+ONBZh0a72YP4vzOT5KcOy6Ta0OgRAUHpb8KUOWzuItK3+0ncxs3OqqtesrRuZDGXOuAEPMy
nHbVYNxKf1hauakviDToCDdWW8Ctau3V+kveVYdQWqvUTF7yiKz6KO/MbV/a+rbWxC0gyhXt/e48
xx5z7BXSpoUlyuaxRRo9gwVybPwcz7pF6GfOBsZsy+l6qg+tRO2hZwaKliS4UIQDLVu9l8uwNyYd
XeqQgFLCVaEiDLILsgHhkXom6be9f0bZgfArjpMDMbjdlSajaoMrghTGoijPLLspbky7ug4T5ghF
iv4+MuvieapFspW+E93PCd/rdjCjI5EIxiOvulg3KrEu8i5Kt6TvIr1Ao/zsSS0+q1yhFo7Nzlnr
YzUnlnu7LlKKTmnMcTCFFNYERbYvDSti6Sc1OKkTcY67Vm3gHI484/V1LX8kIX2EhQ1b8A5nV75s
ZFhe6UCvbuwgcQ84sceDMznxQZiITEziHR5ymPyPKk3Kpaen8gaDabUFvMFeGOrx1qzb6KuLMGhJ
oFm16SrXeSwDIfZR6BVnMaoXyJ/jlbCTcDUkRgDIzUOGx90ee1IIDm3XWEffUNY69Dtxp4swuk6j
1tiDh3CP6IvVWngx4KfM5b8ar7uonPj/UHdmy40j7XZ9FT+A8wSmRAKXJjhKIjVQUkl1g1CVqjAD
iRnIp/di/2H7Dx/fnEtHdHRED1UlkmDmN+y99reu2vw1lZUVZQReH3lEd+3Y/wpIfwNERr2I9vB2
uoRpCmO+1JTdRvnrqfdu4VfdnR4fpZXtqt6vH2/YxU2il2CIbO0zLB0DdXZJdXhBoyS/SempPhQB
cZEQ3juQE7ltUhhUdTtMBzlPXbgZDCpnCw81sT9+dQctBQe863V7Twl3m1k5KinRtVchJ5RviylD
ArO0TE/oxfTeWj1vU9otAkuv4sGPh04QKVD73olIKIOv3voReIN6Cvj1m3ER4rkO8/Jssvbb7x17
R3ScSwVcdvW17saLwPureu9vHXR3SWGSJ1mE/hZqLlu7Oc2RqfM+JyqTUeuuWNyUd8bFuZuSOKJQ
i/ddXM2Ymu013U3CDh9nOxwfsVonb3R4vr2py8zeh17tpxvVT93Fw2bwrjplv1TVYJ2dYdZ3bpIs
Z3KQeviMmUVUQpumrzOsqydhefIPDrDwd5Cl9V1BOib53/w6m0yXLZH08OQyir59LHOs/5wL65cT
9uoB4/4q0Co29a4LVf2ia1Wf0jaHQzQvPpAXV+j7JA2mQ99ofE4Ko/KbiKlJ8hTr6raR3NcT458G
X1psHdAeelyVYxu/etpGHWeX6Bb7uUpuDEFAjD1wRY1j2TGsr53y/Zae89EpUyID60uEMzpNYxaG
oGD9Tdvk4aVIi2nvgKXbujRDCG1iIT+TlitI6bj89J1RHUIpBNxpaASbea5Css4gkm9yHC4V9UyO
5FGLtt9g/jGPS8GAErBHr9F9pf0ZIu5L5ZtfHmyBsfLGfYpj/a5L4gRkovkYDYDi3sAtXtOC+bxr
mp0D0QX7LdcN1jlFddsZcoGbftnWCOq2aGzHB8ft7H0aj+leuXl8VwkYg5uuipfTlM57KOZbeG0h
PEV0wbZbYYMDa5LfiyXT7/Vi8Il9G0+9BLPz2gXTl92mIGiSn7LoP1LHY0GfiOq5nZAK9VatIs+q
1EMJy3vYlii0to1l43dqjAkvlaU7cC+hOValGG1GUQ51UiDrcyi74Sp6aHt2E7gQd7WDw7jOcEiQ
yiS/lrmGxsOPMD61sUyey3C5xkvlHhuvrj8XmDcE6s2We2S0NP+BCDNcTaXaA5lwYldrrY61WBN0
kFx730SX3nDVcGgSUso2MWiFA99k/FdD1zwHST4fJ1JbPutmQGdnEyzsN0kNNya8g4Kqn7GSs/Ow
QywfE3rZk8JD/251GZdOEOAS2WSJ1ATRGHpWCx8ANjM/+8uvqXdlVyFIb1dBZhNlDMFLxvTirkB5
B7A+6R8VkSHpzmPUuuucsHqYvFQAiPUbtS/zVB3Awg0cuV7jRqzcxb7uYROLRdEwKIaGb6lZm08a
duueCUFzwBsZ8uUeQ9R/ADq82Dzb+YxRk0SkgaHjfnEH64vvMBpqd0YONgbmCRrpuFtUWFIGAyg/
uXUgzlbqxjhLl644l5h8HjuKj51MIdc0dtmwYwqybeZ69n2VBG/lZN05Vd/8MmOC2DZt06s3ieZq
EOVGo8YakQGSpqkL/WcCta2fqSzDlxEExtlRFqBDMtd+347CnxV2RHzdVYvw3C7s+y4n5UnnInxT
ZhheVREW4XYcst8cLOUlneblbQbAmZP3QmavTbj8z1vKDq8hLY5pEpiHcsigcJoEu2VHYmCTa/eE
uGC4ZHaF6lQ4yY9Mj0gxnaTmC8QIcfaD7L6iYPtRhZlrNh22vQM1j9Y7kpwFe8YlPLaTmqAVAYR6
ZDA3vRceg7lFrNVdQ9BjiBNr7p+BASjGKaZbjzX12r1fDv6f2W6dFkQe5GgQ6/q5DXKwQhsxO85J
KvrjtKSbPCKmr9cNmaW4DPOgPqaoA3/0fdV9tjkaip1rsTjAeGlQMFOc52+jLcOtg9tg51Wi69Fv
VDQ2sPGthzad0gspTfXOlo0+TjHQJOHamjYw7Z64JvM9MS+ly7ekTeCrBuu7QDL4JjJRRjgfJTtV
E9Mc1gNkweVZxYHi4Z+K8ah5CahpA13/5R8Js8IwRWlZrAHRzaFobxTmJJAvRFRmW9XlVCGxU3hR
Gyb9GzZr5pWWRX3Hf25/l+CQd5OZnEd7qjB0CgqeS0wiw5dM4/yzlqKGh2DLYSJkzJuzFzcFeF7C
iLW2wqyYvxqv52RI1hdeKCN03S2CpqpyD1zq62FRfnUsXGG571Uc938nUqdprRnc1XeOVwHJoDHA
KhtizcNYFtuK6Iu16OYtlbQQj4gFhuDeXjFC7xYpP8ZqqY7aBO5LadzwmIkMIms1NXjcqfDzhm+7
1FjTm2rGED+3HAXGjAt8/iwkoakmvm1oEKAgzQz0DoDE6jwwpUZJ52eSRRW0F0OGVStOSyubc+GG
/Vs2yRxSFkYzhD30aSJY/uK4xthH7z3fGdFUv6Stp32vS67IlRuW2Cdsow/sq80PB8zE35Q50Nky
Unzz0tvPMZ4xdAaxHu64CjkG+Gy8ereOVdBdZJCsl77xAUQHoOz3k5ysB6ZhCef5BLxjO0Fl2LZx
ox8zlKiXxpL5T1pL2kU1t8GvnDxchtsc3D9a5HSs6d35Ph/SABM9SXsIi2Zff/ZtCA5Ve/EHKyW+
VxMsWwum/JVAz+Ah7mRS7EXg/kIyunNnFObe4LE8YZ55AL59VxQzQdWGEdgGzGfykq2qfF3w3u9d
i0WzTgP7sZAFi/O8GzuoFVPd71e4Y6iEWmeH7KcbdpXTdD/c3J+OOdfXOwzWeOCET/2cV2L3d53J
i6+Gcmk3zw3UCm0l92ix7SeUCcLfcAPeJMIO0v8IR11cR8uyxv1WqpRbcpnQl9s2jQHd8C9HtsGJ
6WoCPmn509vTn64XbxYtwKbMM/uEGhq+ZeN6e0AGBCTLenzvQGLfBSHm+txLsj8TcV4YezA2X5hs
cTNUFNawTx2FMx0l7E53RPSZRYs/fTjHesNu7W/vyLn/ffsjaiIB5iF8WVIvlTvfwfC8MROisA1a
QJykFkDtjSZ5LPJiXhyObVpw8y67brqJHOZfGfEYBUldy/C4xOoJZ788D7fcdF5WvM2GpWeiU7jj
/TS05tTNHoy3dv1EeUXuI1l/8NdAdACbXhGsc0Qs2241P4OROVxyCCsPBUwwP1qtcj96XvpdwDW8
Yb44nNhxNTumS+47txP4C0xf2JlXeRH2MpNRRkrnXBZAoKE/pXWFLtrHQR0Prf5ey4VxWzWKQ6zp
dcWS68ht5wHhZr2q6BbUxVtoy1NPSZtsNJfVvBkWrmTsuMuBHDNxaKy+3FZo36A0jY6+9I6o95bX
qVOjnMTacNLZVx3A4WGUkYfbOQ+gzZKoeTJ2/1LFXfpkO8wFQ3yb9ICje45jTJc5z+Hqr00SBQGB
HHziWFCMQ7gKvTZPbApNeAo/ZuGq99T4gA/WDsdlYGA4QBLZSu7euzH33XMwjf42oFz5mGwfUjjY
EJhIoKydZZqjbIIo5IXhfF7mgOC0wRLrjjwztnWYp9JntdIVe9M83XcqzH4nneECJn0gAlqyPBZZ
Ur8Bhy1ek2Q0L0Ik6p19fUNLhOwZE/3YursgIfKr9HOUyF49kA9EdiMz2NK5Dmsd0s8C8aYF0ick
9v1eu24Qgf2CW90WUx0R6ok/y1uq7ICtvz9wTefWJlNAb0QBkuuGdU8ot9bpJ8doC9sRznC4Dwnw
MJvYZMOJLXRgorVHCLTvMzW+DDby1ZLynqRQxiPgDhcHTG0oZ/GclWt+aVGz3AVtNRzSBtfsPEv/
YYFTDfjDrvdBa8jtnXp6oL70t12c66dsaZ76ynXf7CXe1J3zM2t80t5CuZGNv9xY4FO781NTYRxG
b0MwxtlHw31M8CS96AYxd1u7wV21zuU564vXOiWIzi6n9G+L0O2qOs97hVcWI9R0zU600xWWMWzj
2J9f5mpGAFnKgixLL0JSBCcnyceXWJiE3O+qOvRQK/ZOxZSZga57nrGXY+nQw37s/0lq48wPOlwD
hDsclhivc9mpwwjsZguq4S+GPfO9wiV1tcD0v4LAWqRR6NM0+Ue6OmGKKHfEDBYHhZEyKmM1kC3D
dGBnXJO+DuO4N6xD3bbmM2Zlu7PW/rfXV+Y+mWf3MRgHUhA6/DXkNXCS1syfDl5sjfumsEiy0YMT
7PAktoQxghkqNIGnsh/3+Ure0GZgtax3VguloUMtouEL4z0h/nD8rEL5PQYiOYxisU9rje5zCABx
jFYXNb3/4JjhKDT9XQNO5r5r00dmvw27g4pwpvy5EdL6BeVi5miiHXZm4JHhMq33DMDeitBjrGCp
iMUDuPKMYd806pPbEXhzs9QM3VJ+u0OckXbQ/TQmeSCUAsJBkjUNWS5OgtVZBw7XgZB7LWmBjMxO
yll7fbNXVvAXajZZlB7qXooFR5mhQfYRBmKNkrcEGXBDaGORudrh8rNGbn5fTQXJB41P0z4ukDgX
ogYUVuxtmclfDQyMq0+WPUi81MFMPQvH33trPhxLGHXEKHpNeidFhmTMrWz52U0IDb9i/gVfz077
9L2h/ep6CmwYCeuA+9ZpB4NFa8gb/s4EwRruWVAwysDj/xwLL762GvhWNoZNeFABoVPS3ULndO4I
a83Yw0/zvB4nZbIv0AXciirnkerI0ctfRWZyVo62m4ZfCUZ+8PoS/51F8EB872f0JxFZZfb8GYZ5
8RwmSrontsl5GQFwuB1wWf5QwuWPTEEkyowSknQOAEJjwn3oW6wQOE9DFPJFl73k8Huu4+Bx2nJu
1AeiHJlpznEt0YFkvvrUxDt9rY0jvwtVFJvOC8eKNFLq5p6+LnKapdwbMzhkBKz2AOSc6x4LP9OI
LJnoFmONuiQQ3QeDYtApDvaEzTKoO+VLZvhCQU0aJKcV6U4W2fHIAIiTdE59pb+IRAY558+Pkvsd
p9Sji/yzzwcAV/YM68pL6uRZUpCceeLSTyAoLR1xi2Y+sR7Uan93chlvkAp9hMyRsV1a202Vh4ep
Cn8SDv8i2+XDi/uF7Ck0edvcuO1pKfizgmS4IbqaS4g0NvI7HvQqY9iYIJBFZGOPL9zdWIKDgilZ
XupqRxtApzoQkg2NAe7IHzPJMuo8t48oe07Ei7ibQcX0TB6RFzU6Flg9YT9fQ1Je3pJRm82SuQyp
S9leIDo+WWVxxrgS7+xF2Vs7SBlS9E0cf9AvwA5HldZuVeGa00Qg6U8QUH0Vdf663JsBn2A0YSyl
8M1YC7cDl241Jhx55BUzL1jzJDyulj1uLVodh/Onai4WAJJrO4c2hRbz08wSLEdk/tknwj6sEycu
s9XlnDWy2zrxYj5WRdcG4Xa4gWwJZsgewT18zLPtPicGbs++H9z1p7ay4jhSHZ+9cPA/1tbAvmlZ
61ESGYh0+YrveymF1W6U4m1ADyaA1vRJ/OgyGvpNb0oXYvL4kk1JzaCC9493UqS3tCmgOW+0cBmk
BIK1VpJmKtu690LBvqCfijcolcdu1DOpnfP70JPT1TfJGwvkg8bXfyzZJUF1IQfDWiHMbGUnmXHn
4tFNWClyrmRvECDAEwfYheXEg7YpYcj/rU120a2CAJWtB8Ad2/qWbuwXM1c2g/zIBBkT+FTvUoew
0R6hC7wqh9z4cK1wWDaIUfytJ7NfzgjnC1Gjno9YW7sPUs2Zrfpee5K5037XBfPY7eLwgMwAMbNN
1YbTtcQ0t0StPRTHIi7oGoxRDyoNqjcgUASMjQzriLQlp52fSyHdr/3kOW2Ly6BGKgtguXdsTlg5
OFV5XLoQZWsHXwpHczWbF0PMLGEc9kxqRxo4R2j6ZYlsaGSdsOb5BwCR7LexOzuq0bZcfQ2yi7pQ
Y6gl3hDYmpqehoK12eTENHKNI+5B1WlaprbxTp0zeXXky7m4zNQxd9MaJ6Cueu2xTUuXW05u2fBl
HyyHFMSBtzwSzvhOTlFK/2GCXeZP3QGnSk5Z55x8pbkG51QeZE8FtaEpdc50cETLdWwViV9qzXOt
v/s8E39IuBZRp0bxUNwq3tk42Qt6vebihtMYNQTGP+W4YY58ldwnrCnm3UsdtQtCIbdkXdT0e3K4
haUTIk5oYUQ0OedW7RQPyIyAw6hbjnmMP5YTF2Qdtdx+5JQ++G7B3r/pbpuxNsZjw7jhLmYLtNVF
CIorc/2XEQLoubAb+RtULQQmpnpcHkWOgWP08FGlWEtv5l1C9DS6biu1R0xuYvjoMIBebZ7P51Tb
PEqJC5zSM82LRCm1adhDRdw8/TbnkGVABS7cgtTENKVYs21QyOqaAWE+jL0//GhjzrqGoNX8MNco
2zarlfOKKzGmMLDrG7IhUUO/U03620NH+ymnIHtcnb7dsk4UEdYbZ9PkroxA7U6RYwF8kUXZRHnt
rhBvAq6cpJn4dOamDb7ELD7rgKT7SblnkBpPPFBM65kmkdQ15E+psKtxO+YEQmxnL62WS2hYXR80
Xe94wKzDaZZ2/XTksW4pH29QmbkK0hPWguRNtVa/3i6iydo2YbkukeCdRTJgwod6suOjVFX320kw
yDNzj5U7PLYki59qa1FRUQjiy4YZxT0BlLh9E4ZFV56u7EdRa/tjdtxy66s+2SVC4smGSfCIc7uM
WgX7EC83bIOhtK0PVJfDWwEhdAtOrGUcbuzglHZOi23ZT0g/M4RoxVaxC32zXtuw1Q81AfZ7boty
5yuyg+rFwhhhLGLKh8L+p0seI+h77b3I6b6cpCzvJLbokxjCob/dIW5kSrjmPYnyFwYtA4D4QnwV
SeK/uz2Fdk2TdOxF2jOHVelhyXLc7YO/K51l/BZh65zAPYGBU87sl1FqZw+xmZcnnsiSktrrPht/
yn+7IeSdjmDlq1LONG9W+h29XVkfo2DYMjWGtJHz94IpySuBLeEYsdwIFsJGhv5qL1V/8YqmlRcr
qKe7YQVAyYx6HqF3htmxzcj9HkxhPa1uSmif8CvQIXZa7rQ/oFG5gYFVmKvXeHKdS6obChFbMbQh
5JzvM189yFwsMQNTvqUgfGUrkFCZvjmLRrypWvxxkXa+Vlq0L81IloxoluxW1TZT5GXZuyW66XEl
ivzVXYrpRaxE1OQ52VeACh0vHz+Kxu+fJATmDxGnwy5HiHLvNpDbRxWPHxwrH+Scu+dV3OqDuSou
JHM793XZW4cyScnRHLIiglNZfE9TDN1qJlOwq6aMVsXidEBgdaQ3zJKoBRKYRsg/5KlUfXuYusB8
VknbAatajfO7cgX1WK8tzJbUyfd5JpMtzDLmsl5dQXQgCy3Ro0Mg7U0aUY8BRxNBUJX2mfv4w6Fz
1Xin57iJSIm2P2RYgn0M+KnAT2WV/cywNbufzODumdnm/K5q2TfaKk4JgM8nrdp+V4WhvRVpHdzD
O0MUW/+dmdf4C3dGGY/LgTI67Dar64FjzAFRxH1eH1ufqTEui88gTb9RKf0JmLZGCVvsLLb30BHI
IOj9/KDb5k/hF80toeBQZ125qdaCw2/1tmk1PcDqeJgVQW44TYLFKEgSLIawuJEUmKQ7vrLRaHvb
KVP2qZz0dcVCj2IIusOUwoyry0jO2S3CLKYKnBcWWQFceV2B8ksccTRWe1e63nHM1wewS+VhtX02
QvyWxz5Y8r03JOiRtSGTge1+/lOBSCLNAoJZgGHw6rD/epU1HeMteX7jV419+O+GZFomqXjyFA6l
L5Gm3pkW2NqbICkOdZ/1b/8o5v5LfhDgpPz1D5fpf3Oa/jFy/Z9/+v8sucXGrPZvysH/ZAb5H1BT
v36nX+V/e+q+vv/06b/bQmg4rX/9Bv/yhYTqPzzcbSF8JhgLXImo+/7lCwltcqZDxkDyP9GeoNdj
Peb/Rr6JSvQm8PxfthD/P3wJfwr3JtiIm7Xuv+Kac2+ulH9XdgcWBjyKaM8DTwfV6v/2rrZ4MlCd
pNOpy4jcOnKSFY+ql+OwBVDMnm1ZxjJnt1izclW6S5kwBvXYbhuVOicRePkOS153iwph3G0TFz1u
poWcqU2PaRqcvAZow+Bx7XaCbcOdadAuwyMkx/W2W0wujZRVhs981Z8ENyCWaewMeLip7cQncKLq
mVLwCt6JevC4TBSMkkBPDDtmAMNZ4P2CAo+IL249kngFHU8JgpSdVGTmcCYYY8yz40KJZCJnsYCV
t0veHdgYUuoLKJHBk+u04Ds8rZngrdJOzuibvOdhXpBmob5WtMv5rNn8s2PONm5QWX/TzGrMDkY0
YnvPE95LTeob+pO4Sj5ar3TGQxDE62/XF8OTzsuYQr2qxwh84jxu3M6bvtK8R3EZSEIgOS6zT+K7
e3DIXOXR3FjW8wIzbjtXjn+yAU8TFOkh4Any2oFrjFD0dYAa+WHPCWP82jiM0B2ryY4AxKjDXUO6
7oYZRMXwvqcCumlLz9jFBKHPJQF8xsvMxc2q0b46XeOyj4WhmeyhF7jhD8Di7WltGTntyhBWSwRm
0rktfW0BX75MgKWdWtwP1iOl8ozWqzVuH+7zkj7htU8JrtwMHWa12Nf6w0EyueupWXiz0tM4pDVI
aj3v+G28e9wGLU3ATXlnL0uNRlmlhGRhJEnYnCkmCfmct1vyO2ggRmt5GTLrb762664uChqy3omB
io1MmDU61o6RHignKjMqf3OhIks3lZvJzWo8pIiFvdabRC6SFtyfGeiEo7pO4XKatbBvwTwx7Jxy
rHZeHl/7PEgubjn9cLSbQ12oHzqeD5J55bcNU7KeutMMMPAgSquiPwjh0dZ5tnPNUJ8Tx63vfB6b
l4rJ3slfGOXnLk0IjsbgUHkVcBO0TqPfPqSJ8HADehRhcXBmndCfCQ5luzJV7QNZoopP1Uu/vakv
DwFX7o9skAzhXBLZCDTL2Z032K1DWkDmpsljEWi1A4zUvDDYJIC5xgrhFdLsDBkV+WZJrfgtKZdr
MdBzrkORnNZxBjGuFOIeLFBw9psYFT9WF6/JfzU0K9eWBfGeWQgWl8QhkzkuYdTUdOzEDWGJJMks
s4fx3II85wZOLWyqqxxfSxRSk+4OE9xeBsHSZtLG0PMxTqG/SrMOXSQzdyuZtjXSOUwtKd/r9MLK
FVG5Ete61n/GkbjC2aZ2i+2CBe8wEArXKzbvfMuSQIzb9IYUJk22/vDsUHMYua8kEUQuMUC3W/e7
tGEjwU98EsZYfzoWMpuu0ffaV6TqzD4bsBCUVVcsfxXhy2NF/dDOgk9eu2TiVIUhy47hoinHgbxg
2cGdRQntZoNi8tr0D3nKjIkwgRJNK13brBjilas0H4Kfe5/nsdmlpdceXAJ/z0FaUIgFAvS3bK7+
EOdEolcqCkG77hld0Q56i4cHYamfOy7qna0og7VfmYsZWPpChFpI4sP9QuErpnHr5wBuIu8WALsi
fSGZMCZ9PkN5Sz0UzxeSEzSTA0UHgOHg99B2f3Xr0uGNQXuHvNndp/Yc7ogKyCJwXNWTxHCySYbe
uVtKt/jV6JqVi8zJCwLwXz95AxMDRAjBkSeBk5C0434n1zb4MYdO8q0Lcnw3/3ar/r/chPIm7v83
1w8eBsvyscBYirZchf+gDP7Nd9QQ7ZBS16GOcfoJyLE9V/52yJr1sWc39caK0OOMa+BizW7Lepak
ovq1piSHMVeCi0/w9z0g97TBeA/SHJnOxhb6Ez59FlE219RszXCAsNYG7c4h2g8EVmCnJ8ledn5c
vBJhdMMq7r2n2UbSbtUuGunQn+S9zkxwZtVcPKVByhFFznCPz9ylTx6cAWC067DUk6n/o+jXJppo
jMmlZDItNyzoQGnH2PzOYVz0J4KL1sPI+X5vEiKuy/RfyNXlKBnJYkikCwoc4gBcRhh87ePhHZSF
3uIzz2/KiYyfke1CNFCHYGSX2AMW7q0haODAewbdDJTs9Yh9jMX1ZrLnqTzgUURLuwTWdOysVVYP
yssChKM+i+yRzFmMdetd3zveqUwQQDBvtFBiF77ekeMkH6u1d596OMwM9lY2El2xzzLwOnaNhZK0
bbt5rEKSrIJRBI9y8OUPHDUue+ybIgj91j4dCGROrBUUhJWyQk6CayoDxFjyZ52v91M4fCEVYuRE
mpzTW95F57+mqXsJhR08NHZqR1LgOQnyvH9JLSJq04Y3jnqDXY3Vcq7MnjiCVcsQV0lnV8Hz24yK
flDUL848ZhdkrWi7LNd/Itb3qLxYnrhWCpLA/fK9U5riG9ZZezJq9Esk9D1s/gSWYFh19Ue+3tYA
jv6F/UFGHaPrjTRhfbR5Nh9b1dpX9Eq/VeMtL03KN8+FlnbpB9knbNjTXjAsRcF8ulX7wDMnwiG+
y9XTH5CcGc8EiKFgmHiTvIADnxwOZSmXH6FZGKyGtHFfZNEWn8RXeOYqY+GAAqddWiM/TNpP203S
S8Aw54Ja0P8157HasN4Z3V2CVOjXlBY9CUI+a8raHuQhFKCOWJ8zVqly/+q6Yvjtlg52dLRSV4ec
+XTHvgP4AHDJqGxHjI9L2p3HZmQUE2eE60qg0y8WaoFzmXPetIiHo2Gck63vwZr0fRG8toVnM9R0
/S+q2kJxneBROs5smO4ytBcMvgQQkk1fiuJlrluU31jZXPQJXZFZUUEGQB55FBz9jsNOt3v2D3qb
cGLpzdKZsY160lkv1YCerOZu5NpXxuxsAF4va5NXP7havD+g7scjpdcA4c+9hRRo9CNAfh3WRsFY
Y8wMDadfkAUYWke7fvdlXpyLtXAvjVdNzPTC8GMEYv+aVZ7Yt12cvBjBGBO7C0pSfozi1TaGT7el
09wYr7Tu/IAtb9p6soFPjyYzLegi4SPipfTjpiep0/lcdU1CKJNRxGBrkaM1y9THGs9/Jz0KK7Lt
aTraVr1nqcvVNctcHopiXX52LrNlqJvYbgD5BNVXb6XT1dal9xEjw9F8ohNDo6R3guw2RTRHjBzu
T1O0GITcXHzSw+YvWE7DL923y6vtLfUD2223IInN6alLahtOW45SZOdZpcOKrSGgj2Wp/3v0vfyo
xTi0O3cxOIDlWIzcq02WzCgxhvWnFXTiMlu6ImItzt1w49RxcS9I/jl7I/l3FtDMb6siSYDvXB/8
gNvYDZs8dIR73xQO09uMQd+HM84rvly9ZFWkRdf5LDuYEAZdV11ZNBenOQbn6SWIqoJ+9MS292IW
4DKkEtvMU9jfcej1LCRg6ZfbJm6rFSvb7PwclF6L4+LN6S9iHWAvVnE5nTV4903rxBXhxoXqzX1A
jW0h0U/u14XjZU/ItvoGVWw/xJk/3qW507GidR3zPnSpQ77JAK+QzAyivHuZPpHDEPxqFnu4TjYt
1HJ7JGmeioUVTkiebsTmHUVKALDBizqs8w9m0qCDXDuk/1mqmazbIcGMRcRZ8jQg9HwdrEw8YsXm
sFdWSqwd8mjxdxi9Okf+52Af6XtLXhj8+rQLpTudW1OPnyZ13V+J6Nd+zyPf/oHaWJzgcccF6T1t
8lEvWRLuUbsnQKc97y/IgIlBSFK2u2rIanvbZor0KYCF06bLi/adZam5Zc4uxKEIK8BGFgcEHwF/
ZyVMBnYBGY8opZ4x62MexOEL7099mQebqpN1widuExtQuVtDiKN40WBEW/1ZYR1ilxYMbMTZCGD4
TXCndZ6YbxvUfCZcHuJ8lKuG5zHXS/MI1DR7HDMnObbC7fHPeyAGuxpeWFSqciKhOS/YIqaZpxqE
AkP4XtYsfxARqDebec4v+hi3Ibo5Q1Xe1ghEeBSy7tKtC46ZbAiXp7WbPxzLuk5iaF+rqWXlNy51
8whS3GqepmJJj5Nx5JcPcZ3/tJZIH7HFn1r2ETu9OP0Hmo3+Lw6ooNqKuQmujbVUV+PlyTvqBG6i
YmKXBwmQgbhRQcq+266LPYWwOCcQSeR+1ALxdpILRKpu+tZNvnO31u7QIQgnYQHkFaC4TYKg54LG
pHtUwQJaEd3Oi59VC9sTrz8p0qM+lW0t145ya9naJMufaJX8ZG8vbnmqqTc7zA9rtTUjTyeD97VR
j61drnyBGHywgJpWqAmz+zWtdXcaW4v9HpAA9rZqrTZe5xHMRbdEBZb2Hfz4sBXLk+jmapPhG/6t
3GT4TnSJoHvMg4oYunG6VaycE1+0s4j1aeFV5OBv3061wFq6yFlRFuXrOwJMOCy8xeRwhKSG0kvr
/8neeSy5jmVZ9osQBnkBTHpAglo4SZfvTWAuoTVwIb6+FjyjMkRnRlbMus1qkhZpEc/9OZ3Evefs
vdcOUZNQ6Ln+VnywkVFhf9LE5lS7eOraB+gqseaZ/oBkoaYGoaZAISdPwW51clBU8TUKglZON7yU
heEnd5mSCd7D9fzcJOc9Gh7Pc+NQYTbLLsD/uAWg4BfRZqhMDKeqTflz6nIrGstwts1RdMWbOXUp
tana4H2qJ+PQOEhdK6ciT8ftAcsbzianRm5OK3WBQxg+aZ9KJdghbtThyjdpbcFsCJ2ShrzHgd39
p4Wbeacqbv5sWUn45OaSCiepqz32HWUumjPbjWAtih8jpEFbybuvBCGbidhATFpGWZ4i7DUOlbN4
0teUJCgbjqTKc5OROU5lGMv02dsdsExZZAj/7yYdV91CuKX1MLlausp1hsjAFXuAB+Z6TFNjhVF6
Iv81queU7YynK/MuFdEbVPUQF7dGuP57MZUUJ1hEOVJ1GDmzG0wm9MUozIutEd2oAbfXzRCmz4ir
8pzCVH4oSnIKjI5NzG22UO8iu3c8Ny/9U5Oq1l7ygX8YW67+tZKOW2is0ZLgf/5VOHZ+Z+m19cDb
nptwbO61qDEws/ntS9BK85AJbSKsow3b0DI6GEogHQmP5hsdubOxrXvu5PW1t4fqEAeBeQw7o9gm
uBV+qPzm3nwjZvEsVWstSSaRVdWSY9nl0aWxxyVrKnMR0i0XLHqdPUPj68QkzfDRH5R0a1rlKqtT
0FFUJxKGUgLc4VZ9bMv2h4sGuKmSpt+4IWVkYVElnkMNKwKs8+zywDrlYdnvrCZ619Dw5m1FsjLq
GDuLYXEf0Lu9HvrUfAMQPfhODLs4D6NloA3pT+Lc+WmCQkXskxGB06HZFhhMti39SJ7Swtrl52nW
dmQayFkbTAPuf0hw/wnSZzPFmQ6WWuRl0FyaJv4U4VZ4/AI4KuydLiNayvP5luYYRXAuMU31S4u3
0Li0BcbSErbFmn5We9dnBtm2v54niVP/X/OkDR4M9AqCg2mRkf9jmLzu/GrI8H3uxlpgam3at9A1
+ulaStNt7hwn18QlURPbWKVT1t8k4mqNlBC32mqUfL5DUz71A0i9ZznqdbDG8sH+zCBWVb0K7FtU
FTeK9Vy1enpxXZ9XngKKFwevF2uJeSGX9VJ7s0kHIysxNT6z/oDz27bGPVKX8l6H6NsEBlAZVaOb
WftB9NJGBo0yxDUpsohYCjiSdFNNpXQYhcMVkHfseGxi3RV2suRghi3NzGNhcJEwgru+qAusDXV7
s+1sJIEyGKeOIuwlC1tC7UP6ohuFeqUzbY8Bl3qweWlpz+tLlHM2mXJoeUIqSqKHK1au1q38XnsG
3ytQwuzqF0oX6wDdrOwPKlCdy2Al9Q2rj/YsDLWizDPhlr9I5wv70Fqd7gWBE0GJTam5DA3ep+n3
7V77vum737d+gN5MAJFMxncrr3l2qtK5o9SJOUFrC2NLTGVYtPiZ9Y3xPU6wTRKv0YQFkuSWs1N8
/TGwxm5XDnUAJ5wXPsEst8AqWtgLZZ5Z5Pf44syTDPKpdRLzdINKMm3AObbhypk4n+MCLFes9UxE
82zkzFNSCKzTq8uM0qSqZkc5b0SXPE2Ut/R7yBrmeQtUrHhz5xlMn6exUWG9XZHZoK4r6RjXSpeM
1D0+peSHpaflK+Z0GlfysTUGSJkVL5JVpNa5nZgvNz3IcTp0kHBfar8U+YcSii5ahURqv1oDf8Xl
rz8m+vfS/w9rF3AEqBK6paNPaCBU/vgx6XIRSyPkOIm4a50wKAbHoiea09RGssME7ewqp856aAyF
vxrq4s5JC/8YDkVUIKj2w160QcU2DZu4xwYAAkGeJf2NqYeYr8me9AVFsqRKD1/SvdlXRIcoJ2cH
GPVo08NdlvpkDPuGJolek0cN6lyLoDD477TpIhdGpdgJjCdX3bWILQ8Czr/AEGyEd7nuX1wAvUci
Xh0bYH+tqcE9n3HjrFIfxmCG60oxVeKEkYr/gX0d3gcYKmIbRhVpwVZwQeXsULeytNOLoD/oYhSa
NFeFaQUPmi3yTSBjdwUomPgPSHUAeoxtzZmHS4VNj8B3w02mhXRfKnCcTFwgK2tIk/1UqSTNOq1G
/Ya5mn/YXVPNF+aOi6TVXnRSLU9TQK9YYcTIxdaUem41wK3RUtv/EaIq/BiozclxIxXUtrZJuIky
sHycuqaNZhG31C+MwTZ3LD5ymM8FP18tMIlksfzIfJfWCfrLKE4vRB55Az672Av1ek46gdzfYkHy
r9huKJTT4O63SKUr38+V28BmhE0B7I0hsuQ+jZ0eF0aknVktTrwruXSmsTscsJ0oP908LVd8OfKB
ipPfkiie3RuATx7V0ecTENDFJOlAgCxcynAtyC4v7cmS6xFD2Q+pa9EDHgIdgkGWb32KE8MlAQ4e
TUMfX6emnZnypnGweErhbrTbVYHWAIEqtC92qMWPudokPEUx+0YLh1eGei/VpBmrFf5xTCZ1gzlB
5XPtxsaxzIp7fNrlWqYsKMT3STSFjXkVSh1QszeQXakxMcHfMbBZX/LEB3tfziKS9q0nae3QTUv/
W2dSZ8mpZqs7C+OzEuVjZcahH9GsvBK5/qZ9q1Yu+pX+rWQ1Bi1and7b9FfOSlcOBZxQVtQzfUY8
vXOPp1v5A2tLGm3BZmkBxWAluYP5HPswO4rMmL51h7T6rLbFhexx79QD/8tkYIhT1Hf1rqa/kDiF
pe0qnUJRT1bmbI2iOK9btBg9423sCMrVRhYYUANwih6MzuA+gVWcne4wr3dhiL/AeQAm0QbUmkYv
YKD5gJBmHunN3Ff+NO3og7bXpVZ089+6WVvopIchRCJqlMLaoqs3r3/9oPoTGsaZKWWOwUOKnjXY
Keasbf5uO4zFsKOPj3uFG1hnuumrpD6W8vr9Tf6WxP1vYYbvv+sm+j//Wgj/f5R3KHTuPv+eCrsp
+F38owxpbgmYWYfff+KfrEPdRYbWiLtRyeyK31CwBvI0v4kZcaeCdJ2ha7+yDjXrF4cudhwbtk4d
Omukf4ramvmLg6StwXkyNb6c87cqjP50yTPnv5gqQGeRsLI1Q0Vw//3bQrd7yd2m71dc4YsFJ+i0
puiZq4MGLgKYw/AfMFV/ehv++v34hiCd4CzOL8bvvx/FX02Cdt2vJpOJZTKDLzmxtR57ZfgPgggK
Dl/rdyfz/L2gmlP35KKK2BgB/vi9OoFNmEBev9LR2vG0WKRi0Va1Xazr5SmhfvbUTQbcHL3NPbw8
7odIC3mBR5PsMtfE0MNxoe2Rz0kUJl2D+Ji4Qf1MoJAsYQTw6yxEoO07VW/exp4tNbwD28d6g9eU
NvoJhuSiN4pPZX4OCifRHgiwtXJt2FGlHVqzVi9RqjfBsoG14bWxbX62IgTTAMiEC1aTdl+EUMPP
gJJBLwHRyEounS6Yw7hmsnkINiBuEF0x/15jZv0DHZVoFHiMEixfoctfBSOU/wzZeq4EZdADqh2k
NKAHdD6bCzK59qZEkCCznsYUWNK3HQyLxqx16HS2rL8ymjv2diN2dsD7QZOdviK+Tbe0eMiBL5Ve
Ehv+HiFmOkQ6wtcwpDD+9ZZQpSqXQVS+UK8WLx1Vv4IGygE72MeRUC/6qR4uqpL2AcNV6uMYQqJU
OwRqX+UUSDU3DT1FOGCIiMmtNPIHe4zPL5GLYpINZkJnE/cnaiE4ZaUNbz6O12mDskFP39LQhnZl
waaSpKg2VFJfqT9fkIu6jZUkrmA3C6EN4YYOMdNLM3enVxTFJKXBt5/1eGISX4jU6BRdzD/QSGgD
gtqSyneXkkbhBd3fKgt7vrkuMtWTjko1Eb7kDqvnEhL+a6AnpyynNVqHW9zjtFpoUH9IHykbmmOu
RYIaM7+iCekCzzfD+5aO7aU66B9W5x+1xN6R+E+XKUEQFXTEIuoDNtSNcfWxseKS1T5ika0NpoVl
1rVU0cdfKjIHoMz6xeL/EFI8s7X+4vQ5sujfU6OtLRM5I8TD6j5goKPkYuGMrNt9miBpZghT6vxK
5DP8Ww7BpYoLWnBEjafXIcadf1e11jlSipecltglzjJWhX16UN3hU3Rl7CUDCZ8k45dXDw67G2Qa
QKaIpp0RsRx3QMIQjqKv1qTgG1TWmZH1LfSb5yHQxcrS+4YXgw5j4SsPvhHQHmyzQTNMjNpK4y91
1pFj4lPQLIJD4CcF2Tf9JVFdfgCf3k+fb5f20ZtvEcDk4otFnLBGaxMtm92E2SxziV5Xdk2BU75u
LEbrOLyG2egu/YI1l5KmDXEWPqhJpbM3Vihb8Rv7oVf5SXPIyjLn90BC6M0FkL/6++fmvz4R/3Bo
/s+O1v/PDGTzAfdXp+tDTdy9/sMJO9vG/vHHfrWN6b+AEWZNgW+M/gvD5tT5p21Ms1TaAyGqi7km
8LcjVjd/sSwhOJT5I44ALvLPI1aH3o4JzXTYeugq8dK/dcRytfzjQUTJpoEwzxcUgmUsZOE/HkTk
UoFymFpH8QJlUB0LdtL1zjYjrgzGYXhhfxXgBAtxQTbJCGer/Rx0/Tl2nBeaANSbXyG4W1X/0SJq
LRI66gD7iM5TFE0hxVPl90mpNgdbBmi5zph7k+RhNFXxVZQKcr+OyTInmL0IgvJsl4lOzRr4lbGw
XgoXgVB0460w1c+spEhhzCnOCtADoMDQipooH0gEOHxqHRFAqX6ycQuw+Mth246YIHgN4TJQqP4z
atKtMhXHOp15IG1P6WgmgkuAXcjjcFBWKicWeao4P5YQaA8tJ8K+VEpxDCmOHRalTfSBzfP45LvB
A4GV154wRqK2JB8kLtuTgv12FQ8DR2WB4BESBFyQMe9u2UjhKvG9Y8ljnToti7ifPxac6S7zXqUh
SzCzjUO/iC2t+9I699yMgVhptWFf2cSpS7cMV2HVJJuxIbuF7JSf7LhwCeQ2/ptRBcpWEKjdM2mV
QGQqKrjY4e+AkJd7NQ3EWyvGnzW1sEuDJsBl2ctm3h7yT7A93jrguCdfSKq4QEotImZPD1SceZqS
uiMUU3zGWttvMH3bd7VKdLQPDB6UMdBSTS0cbMc2ZpcwR850q3pfZYN+c5rpoywJ95GnqJj/u+TF
KMYXMjLhsidVQCyMkCr+WfyySUdlhhl65PeISsv0K8qdZGsX7k+3TRNPSP7zqU3HcN3j3qawQt0X
tuAN4CTpFmRKeIhIryOQPZA7iPcO1ZWsvYfoofHrxktsnamFKrxTXAXpjVnVWcLtIn+TuMaqj3C4
t6X5OLNf0MYV60RO4Jn3q/s5qDmoJiXPzhNJdy9rw2wly+bBp3YgHAeoJ0NGBqN5iicOfKlKd9Pk
rPcGxfyR4sjfxm0DV6Ec8KvY5Mljo1lnrMuf1ADzsSUcdpLuAwb4S05kbcHiFUJPiDmQ/mAkVleq
7gaGUOCfYoyN9SajSG2X+xESY0CW+WKKAYkSoI4X1kl650LpYa8R9Duqdso15oP6DguQ3NN6FW2D
hGtCCoaojtxmM1Gc0tGBRdIrrRm/8yK+NbHpbPQSmYaz90kLmuEe20ewB++hYoYI8AGY4lFTY32T
RDJ7SmOOQ35VNJpZIy7tJG45VzvF/4EzS678RK+OUdvgEx17gUKAj44qbuyiXufXn0VZc6ktAHkI
whZnkZnDNcAh45XcnlZMvcaybQQN4o5xxyajofbAQmp0e1oWNajnY8mmRY2nrGNLNb3Tu76NWoxr
Apv31lFjmPzlpF39pB28TiG8PLLSWreqixTTEKWUIgi9pO3ZFIqSHaYezmUoGcxo0HCq8Nxe6Z7H
xhWPBCLtbeWM/nOqsrBXVBsonUSlQ4MMdzFejUNlW9GjG5XVEX8Nd196o3UQF5pyxmEybTI3jZ/Z
GTyrBI7WhRiR8SmOK5vhUrZS/0QklreoJ0CqRE2DNUgKLsJDMe2dECqE25RvkdXB7TGa7M4m2YKN
SPTblqwutAH8rIqdJmuYLYCy0vKs1M7BVzKsJujrgepSfA0pjOhLgWetOgzS1/nkRkbsZUNCNZsM
7YOZZvGln/zy6GttfMdOhVyf2h07EUmcjm31jP8GimaR1Wdu9h3Qk1r1ukjDjtNAApDxFD9Kl79G
2o/TjfaN62CRLNBZw3vF2Ec7NL4r55CyY89YrRmNgre6yGi6TpWHYKhUjEfUqxfE2O6KBIIKQa7I
A63DKlWPjkwsya0KzOJqQXRcZJHZYf2yFWKTtr4wBsf3xkkj+6swmu4UC0shspQF2NPhilqzTBgU
tEklo5fVz1LuxLbBUziyPpkkc88VqbbE3X2FU/AOe3Rc+nFvLBASuNGppbFKJFggo2umlex8Hi8+
QeIi959UkzzP99+BSCaunKgnHNW6+rMj+TSn1CnRNTK5p2SmxS11aZnzPTLo35SgwzEZ5339oJfO
l9XEJzrfefpqW6cP0dJ1504ajsv4AIDFi52wx+sUdmvIUVgilfhmD1p5soH0P5Vw9VeVbiF2TuET
xPENGRmiR5wJxOgU9weBtWldueVHMfCGojzgQVYYd+Jh7L08Vc8TsA3QkyP2WxE/EobXd52iuMt6
/k07yeivDRnoCyfj0dPib8r16a2zi5/S1kEEKFQ0kguy8RY1RczWHgfM4AeXCLfUyVEJTwWGfo3Q
kpajLx1QNNigHObVmYQIVyO2jS05zPohQFD2piaoNgJn6NYYildV4SlER7tH6SQxDettzPVtb1of
WQeSzm81MqiG9fG/193/SRc291Yqhmah7d8vk86vwWv6mvOK/rZR+u3P/XrftX7R57o12+QarAtr
bsL49b5rfN+EAYEbqmuhe3HV/O/6DMGllgwFOfx/rJvM3+67FqUbKvdgoRv0Q/B3/Ds5CdYrf77v
AtM2kK+4RDtUJOh/uu9OTqOrEglvN0ZQHnP7NbAZpqMIYnBojv4xSjuAxkr2SMms8KykUzaVOqSv
g2nZp9hpNArtnU1sAVBFy+X05sJh5s5jYGaul4Lnw54Y2QjZyXzZMeVVskhGSDbIAdBfcN8QtVvG
bl1vndD8gXTJ6CxOY4NbybEQg2zaCFvpXzuWTgJv7Eplbsb54j8Ooe+ssYsAQsmsY2aM4tWm4Xkj
E3fVFCQKEsedTmk2ZeQS4a2lwDpwcDZbrJv9uifWCwiZUmsQuwTQO9h2gBTwk2u21wU1iTyW3lVo
cpt0P3qd7RDVQGQLQC3ptyizDkVdkvDtSEsV+pelRcMeyC/MpRqAyEYP6/uI1/YOrF2xlpNSbtgn
Pw4qZ7zSHzuLF9NtS+MYj/zIkZGcoZ1sKlC/i7ysToYFp9xRi2wTDe0795Dp7D81rsFdsYK/F1Yd
eNUwRYBrMfMBmqq6VYqXusrMaqk5+VdLlpEnebzWDODSDo0AY/xADn4XlhyGtY2JURIxpvYSHXGK
t8rYXRXdkit8DMNjF03WzrAzGib0ARRsgQ2EZc5ggy7OCuC4eVbfQkMywnPMBI2ZroeBLFpcZOad
hYK/SNF4FqNPumAMSKc7relzAjjWTsex+2Bkxc1IKjNkxDA7mILheK+moG9xeLXlplXi4G4QlJtb
j6xL2s0Ui/zS1wpwJClPZIfvwpiC40Q8B+mIQlOivnQD24S+Jt7W7GCZcBkNnvugrw9YNUdrBIXa
Nee6br+S/B7hlvJrfNlkWksgEAwlGMZXgJaWqkRhqlzASST26abWq/MItCqxUMNG1kmO46yLatwN
jfroZ0+InExDsH69QczfO95V5ArrtFQf9QgBlbWNRUQBqy8J1ZwOB6fXNhVe7dzSXqEjRYdJc7/Q
mE5GMrGyyOjZrS5GS+YQMC52wVs9hdoPiZEMjk0RrcwOiB+44nVOcpqvO9rUFWQ1pPvQsC5Y0AiF
EPvcAIixkLqr7tAiQLfLZrTEBdoZQE6/IfRo1s4r7hWY410eHIB7Ortcq7tdGvvpMzQWPLAcS9ER
+oe6C+Og3o7Uij00NnI3b9Vmh7o+/kAeLJZj1ReXUBhyZ9t5+pMj0sYBFk1kiedaqDIXh1AU7qHE
uLfWRN+vW03DjKdMwymTZvYwtdHw4JRZt4+xVT5mNVa+SuJDWNSlS3sR12Wv0kJ5NnvXAn5ilsdE
Ov2VEIRxtrSp2wM11n5ocdoxtuCXHgoAJ4Q3kl0dutbdVBfhJ1swYopNNtYgYykgxVrOq45IGp1i
+NNHy0/bQ+o7QLMLKdWLA3np1huyOmu+rtGQUoSPXKvcU+Vib+GtYh8NhaKOzCzaBnEq0pZdVtob
OubTs8sP6IUt8MI4DdV8+7tT5l/kB/6x6v9tXc4OBHgUuxNOATbXLmLAH7cUCUNUYTQT1qogSM8l
NGG5ixvZnCmqzpkpKPcutZ6MsY6zmtpNurqxyKLWYs8x2+5RyEZZp8aIaGbHc+gBZLcHM0Rdi9Bt
lpgvA2zYnT/wngusC6z6+NCq2ZmNObn9yp0ujO9cV3wnPY3BnGuuwkcLOxoeORrOG7TdJXsNaxGO
1kNdhyFRzz67oyyd2uh+7PyHsmfDt3EJWkzLxoYO6IU5X3jBvY6xROBhBfkMiZR9uy+HjZoFYcyO
2Cx+YKiugMbJoFhZk5Y/GiS0ftAFsWfnO60V3bl19px7bXMAdsIraYJcVgCOvUhNBbpyflQIvm/H
jAxO1xm3cmiPYVnf+7XtLMtCbVnvWISmooGMmB+tEo2lKJnhaWn3AE20MDs0kykPfl0c7YiPfxSN
GKewwPc5hd9xV48ruFnFoupF8B5Kq8e63ZtrBY8j20mUiALdlGcMyWg7TOJbSf2KV9J7B3W6t+e4
HW+lifmdELtQj305L+K7uDlG7MlPnaWGj1Au9GMQieqcUMd0KzShXsLE0LWlG8n2wO96OGJ6jE40
Bbknbpu837lKNx+UdEsTvcAIP7OUDPhQ+8O6nj8p4/yZceZPD2DDbgX2SPuRNg5OYH8wzuDvhmtZ
RdT6qDnnM7AQXE4clbmom1eMlVgiO9fEgjt/gt35s0wX+PDg20n+IOdPOhnSYFdKo+fyzXMATKl7
GCkYOJRmAQuuyuf3QeXc43VLf0bz02SanyvT/IQx52eNNT912vn5M81PIhCo9dZVSnWXOCTu80Dw
yBraOnsm701jcoJWULY9iPe2ozq9Fc5rnOrjofQVFkF49S8hiM526fJfH7iAiHfma8L9sWjXED/E
hf9auesqkAxaMZqrKBJsuUcWWflS9Wv25s3kckNJaDhr1sAJ8XDqlh33GDD8AYp6OYhsqQUGAM/M
JHh9zu3YWapWBVB4YpCdPN0dLHdLWonQVM5dv3xm/1oDPLSSsp0ZEEm7LYJaBkc9VRF7igZ33qJr
gbQRiMshNtcVNPKFGiiauSAVPgaeOw4g47PJmjivMTEQkgdEnfAxiIuNU7UGSCCpn5xgsK6DYmvr
1DWo8Y5N7dZMtZUQs/QzdVOJME1XSq1hiPDZrhEWKtmuSVH1cESw8lCpMYXKqstSbkBMvF0K0lGq
L1OaRvAUwlzj2QL+xOUtplXasTZa/Zag0ldlXgEBHUmyxnG/gjlRkivKtw36IC6P9rGVRwFWiFlR
PUEIL09mRIJCbxUfN6SBo7gGAafaSH6aj42pdIPBy4oSLIWJ1KfK+CeUkB6ye/+u5UYFjsog4jjq
F1+t+nPR8hnFpf0W2W/Ey9w9XZIoGfaoezQ/9EejACSFngGdrLgSBrzFBYuYIXUumg/0NsxsgTyJ
d6sj139oxSC2eISyZRQZe7DVN4IEnHmRZhzhQpLzmMr3lCqQ+XeErXssDRAQ/YXj/HHSyujLwqa/
a7pJgh0spgOOQpinxL+eoM6NXqxV45dbEBledgEo62VTtypYEzdCF/zfOe9vzHl/KWucXvNZ1/gX
Yx5/7Ncxz/yFlR06v2NaOu4Nkznr1zEPgYLxD83eMjEXoFP+NuZZv6AwoI5opqZjibGYDf87Dm/8
4hhijgkaBjKEwSD6N0pk6aP985iHgD4bFCzXwkVg/bmA1AJuXCrEybZxHWVbmo4Q2SN3b7YTrh+Y
K8GSaMdDQlRvY1KEtQzCaXjMmpbMqhY914FbnZTKmWh6yIYDnBN5a6R51SBkLpJJ4x7fs1fVh0Jl
R87SYhHW/pOpOxlYT3S8GnOaiRv9kCbNTckTcNrxEL5B2AZRK2M8ozK9xA4iCgjTLCHuIcZ2weWV
U5NxdPJKRIwHd2TEGPzWX0z9WJ54Zg0QqKqRfR49CxyWPnvIMrG3Su6a1tZtAH8z14UvUVl+knrN
bS9oDTK5AFx+Rnr8RsBT3RKOOMc5bdRJmCaHHkue1xgm5EVz/JoX3p7Z5dUZtz67aByXNwg31ckl
qzyCdgafM2eAI4u7Qg16CWaayheKXiTnyCImkZwulLzlB2p6KGtg51Stjp9i2yWnoQIYq3UO+4a3
SLJgRi1vah9/9FZjYu70/aURjgSLNbVnGGzUnxkQGL6Un8vNqM+wT9cM7mU/LFujV+5lZ6dXmcL8
SHuQch5AXPVKyAD4LotwBCtST4DUtHr+mnrPGcajNEFD/b6hRvNl1dcHhZiEmZFOJnLKsjgV+jYt
SXTvap7sh3KAaLL2J511t0lRhn+AM4ZLInQU9yCLpntu9dqvd00lmnDj0gq4R4uu9EXoTpXwpDVy
crALAfwUwxg2F2Zmqu+iMoanHPOwxNfW2Owa7YoFnKREAPOvMrqXFpAepbkYvOolvCeLx2U/uSAT
IBe9sBuvTxO+eRSAYi7qCjSfCTHIKfxoe4V0dEsleVSSwoIBK+8sEHPadUzIkS7duAHsq5p2aq96
k9qRhVtzcb7Fte2TnsT/UO15hxn4C7lqTx5XFP2sKD2m/DLKDnbdBcGqHcu63HA2NvzOkf32Lf12
7qLXaqRrMqrXRnJTT8Aus5eEJI9LolXbDC+CQVACiNvKNM4UEL2kjX0ZYjayKZR1br71NmwZkq2a
+o6SmRZT5k3OY3dp3mNmXY2aOZ6jeYzN8DD0XXWMA98zkgIX6UlgReW+SUN7GUwgJgt+ZXpveW02
ZrtATYxLNBrKJ29nr8C8gcRy0dtI8dDOr6pKlLXoh0XGI2rtZkhp/KhfxnTNkOQbhz8DeuolU/T4
2tDwQc4+8voa6WUR2iYrnFgwvCJHRmly75aKz9ajuTiChiQ677gZY1+WlhNsv/cE1CY8ZIYMSf+B
Je9TI9hWRDMXQpBpc0fCwHBcqcAh7o58VCivJmVWBPw3RJVCduVFv8DTOttD1Zz6BXiDhPEoe3CN
gmh1XpzUKBY/3TG419MM9DyZ403vpyUfmXidmJg9NMNul/g17ffJnLgOaeNKc4bmqOsx3gkfAlWe
+jtp2fc8+k5BbAULo6JwIYmcdYsLe4zTdG2OuthUlHdl6DEbU6gf2HcATAmIXQlwvrAnLT2ZcDQb
50FB9/3sWyd566bg66/nQ33GuvzOTjXPh8QBBIQS1bAd27bnf/87B2Fe0lskI83dKmBHF2EW62Qu
AJJ5wVBad2Eh+JQoU0d2g6qw5gRGMgLBVLBjGKQUEjEYPZfbtOBTJwrfvcR62c3W4KQeeV9GDtcY
SMoSN2cyPhV1rr2Dp+DzrNU9mEaWKmD0WL3VwhvR3nTwpbXcJ1rYhZswwIO6qzWLhwXZlwO3RCnX
1vfTRPl+slTfT5lmfuBgiA+RSdrR1rko9wT36hruVaeSU0UGiW9trLCCInFk7+oK2DmdTME7ID1q
yOcucxzlx5RkUI8RcN1F0Ryak0fwE/3BUvODHifhAVE8BrMJsJVocOgRdIEznBNTJFt8ozWI8CaP
s6PIfWtTVToKiWwthoKIiNbgb5i49T2hhvZTc4qcABuDKVT5lPdqU2X5pkk0iE6xLAB6iQn+YcOi
K/KEGkOkcqm2ZL4ptTi5jyAt9YcRe/AyjXtmZ2vQVwMA6qUKaM3D5Jw/hfPsLeYpvGEcj4o6PoAy
My+EJKcBwm+Q/+ChQECwsqe1VfSFR5ILQ1UGUv6O2K3zEZBVWEV5fK1pqd0LNQJNE2SxdmIXmJwZ
ibhatv+4ZrbZhCUJt8YhZFS4I4mrbGxU2XfHl8pGU9L2Qkgb148dBO8+7CtSbVHV/Rwtnl7SAcXv
W516paKZgKqmvZmpr23VocnYz1o4E/SsvqTsGhYRsIw0K8YNk8Ke067GAqBIptHK8cRQVytG13rZ
6F7EQLKo2vFIjc8LKLVhxSv3TJIf71CC8a4gOr0iiS4Xeqk9ZC5o4aQbtnBDYs65kiol4yNQtX4t
KuW9wt4QLnJT25Rhuwfi5+GyPqa6dmgy/9kPDCrRwh3e4zf0Gjh87lmVkq1m11nrYeo+snDQ6EUz
PhGaUbW60vQ0W63XzqA4W2rMXglGN3vw8XLZ0Hn0MWLI3kvhNNes0CkgahBx4xLveZYlzkbK5p3L
orWkivZDmmx5AQuJJWK942VaFB1Mgs0TudVNBoj0nFfuKQZftjQSjH45lSWeYWvF2mhLf1l1aHXS
qie2bx2ioUxB1fK0Mnv2nA6rz1Ssi7JpT1Op1YiFI1BOs5wbZvV7OmSGU6pp0U7PdHYl2ii4fGji
jCKtXRMrh+KWByvM/xEEPVTXgB1DCtYRu7RwMYct6E80PxtCxyu908qvRFKmwvFdrM1uKrysId9r
ZDr/dgavxUYSb6oe8h0Ofn0kB2BLLH/DqD/bY9eWC1ln6ktkRe1T1ZoqLc1RHH+RCiMlm/kBnTBd
0IKjoKy33Ch1FwaroqozRF/O6Ho+rZPvg7v8PsShvXKgG3YaRFvn+6CX34c+pTX/xd6ZLTeOpFn6
VeoFkIbVAVwO90ULRVHrDUxShADH6oBjf/r5GFk5lVnT1TN10zZj1jdpZZkVCpICfTn/Od/hAHDl
IDDj/HUwcH8dEsT1vIA41P73bev3EdhlUrTKf/woWDYkw1H51f7l2iSoWba9q0X6X4/VLj8ZqsUf
5ce/+JO/37gC6zfQXuJPxfR/3Lh8/zduU74bcOPhroOP63/duKzwtxDcHGgyrmlYaa+16n+/cV1t
3I4XEmZEwndM7Gb/zo2Ln/iXLdjH0ew5FuZpvPwwzbj6/XULlllARJPS+I0227PgnLor2hEzUozj
KTSK4WeK+wu/RhjuuqogJzjmetMjo++gsDsg6dPSXPcYnhimWIP3oKlcwNcQlXuOcsWCy8qIHBuL
WyeIfZJhIY4OfCE/GsbQG+zMKTCKUbWf6KcAmFJWdwAxoxSvgu7A51aV+rYmQ9esOk59EbgVMzj6
4xzs5TBgXhljuIa7NIUynDFF4XDkEkamvYja0blZT6ALg2zoXwUshqVXKWyofBwUkPa4lXcNNTgb
0oGKJvLGBSvFMPypLFhklmUtyMnb+Qjg0HADo8S8RrN6Nrou3FNKA1GCDWT+a0tQuR1ZEZ+IyvVv
gOhm9hcfRr8K0+hylRcpWGTEMKFIC8JoEAKrBXNCUC9t4sh7zGj9c3P1Pq/RjMwjyVtWxWG6syar
B1qrh6/KLIp3w8k1Kdlc63v6no1kNZR5v5xyy3uOTPpJW9ghlyTzzVc4bBkDPOzWoMT64aFnv103
NJz9uNYS+8tYjNcXnjsblfHaO1K4XhU0u6qzqxuTLjt60sa8/MSFS01EYqLm9Zz0eZFB6C9Mah+3
GaWc93ZBxhIv2TStIm40QBIM6DuxJ+SWsyDgxMlq9i7zz1WvBwxg2mSptTknc887d6Okt4a+OEaz
ABJuCsA50VKiLX/ElKQdhskHm+Y9dCmn8kAZWy4K7hqruc/hKlz1o65WmWn1K7qPxc43CvkMiggz
wohhhtxyfjYMv2CShZmNCUW8rdi5l0YLnD8JCYRTPB3vRFeAlXbpILANugALwKTv9NfMB/oXolPl
lOntlPKgNtXgf7ZZOW5o39T7rLKTXVHCVamHJch0ipHTLjll2UguK2zUE0CDaEO/q/shrW46SrMh
XocpfiOYAzt+o19ME9ZCIgnDU9y94NfE3LTvKKjo2tJdo9PIx2Icdg1WM4Ve3iXeQahN7AP0ysr8
Wu8QECboVEeNRsv80rRtykOUjuWF74F/q61CnLn/C6DP7QjtCsb8q/bN4OK2aZURcaPDmuIJISV5
qms7LgTO6dGuzXqHRgy+lY+PW0GLjoGOI4kvAFRbFJVwn8s0cO+gzjg7q6lzcMIFtJ7IH+Q3qBK1
gTbA2XcaI/1p5gVX4a4LwotfAnpLgcjx6yfohsPEE9OJY1XygJ9QrPw0MpGmQWWeFNqwvQKQIc8j
BH684RM+Pgfs05uSqbqTkhagySy9uyx2oC8x/pr5Sdz28r6zzqFd+7tgrjHk4bTqL0E42k9d4Q87
spHTZ5jLgvw6/sCdLVL3k+dbfieidxxG+VYdMIO2kw+LawLY3zHA9xclvn+fujV9QWZhe5zNCwcG
Dp2d2yGuAQQWdHZsFRGJe876zqUvGPNQ6GM/ZoV2bhqjtnmRmHxOiewsHFaipgOxoaBh26Gu3M9D
amE4iMlED7K9ATBefKU8wvxWI8d+1pVub5CkHHqhZph9tLAeGSIGd2VZMIvOm6ksFr4TmUcRKWi6
NdMEz+pTgpsZPdPkZqxp0RiWdTE8AcLHFznO2dTy78CUFg9kmc2za482yAVGMMlBMd4BVVeYzrJT
U/M1zNW8NAuTAhRTQVhtvHopuuCQ1hMzgiCtajodxp7aKqPKmFwNkGO5cSYHx8yT3RCWd9whqHgD
jWWslDOmyCyttRupe3gQKaBBjy/umouC3Db8Y8F0uHzUvQMIFxIbvI3wvof8fAuOJfjKnJBxEXb9
jWXjtqsJvxxjUdg7v/XMz2yus9u+R+dKy4imk8Lzj6CJ+B3asbiJQpL9eZcCBfd1eSynKZ1B4XfD
miKxT+IU1Tq3jIaoXyle6NzZiKB7SQUHcr764KczgaPXJkWSZv0Pt5I/EYf8tdDGtAR3xnyhMkDQ
OfVBGnDnvM7D+2nJe9tw/ZUXCePBQtzbTXNc7rEwH8y48ejpEBQotxA5Xq8cInhCVtw82JELKy6O
DbVuXHs1l/mF8r9xU0Dm3lSJes2Bae5pCbVWopGfqdEP+cEmF4ZMGnb4s2Nm0Ch387hpI7c/k59N
b7lsq03AzOause2jH3jv3ah2kA3RX/ScLfSoOzyH3BaCyr6BaTHDL0sI+ixEEyYof2GFgw7G5RHI
IhqoVjOomZGJ9JbRB/+zA9O05bpyaIhpplCQJ7qm5wQ0wcoKWvgkshrUrm/yj2LKi4PIRffm5IqM
TZRMzLcn+knLxCK6jLu2Ptdt3myZrgU549qAc0I/dsciibNiw5UsRqNBFZ47w/lJHqWXa7Z4JCtX
UV6sTSPOMU138sqn1OwD0tYVQVxb426Y81R8lciA975oh3uZJUzGS/QVf2ATC8MOvrhj31ZVcM/b
EhlLFbYUR5u1s4zCFn2EIcv4HEXJj5DH/W32BDC49tZLgm7DbTr9YEGsz1KQgIXWVjjLZtQjbwoW
v0lr/EPay/nNIKO9jv18PKROE15t6vi8zaHlrhQ2AzOlzPvUdkYPMH/xIibpCrLeQV4sDJ8uO9U8
VX5f7mKRrxHk9EE0RXdSaRQ/Q39XWI8H79sx/fx16F21sYn4YgvJS3CvectMcihDSpJ7JMGAN9+b
mJnd8sQeMGypzu3vAi+YD2CO3WdJidVh1MZ4qO0gXjl1jZJWeC0bku+BOSgrOkJseeWf81l5YTt/
2bVn7uja0CvHm6MNBQ092BULcBZI/7nNniaBpt56oM+8AU87NitbeysyUfSygB+AyEQioRsa/BA4
WryKRzEbxdo2UcBZiHF2D0jewlhBYn0wnNo5VCDn9pmavJ0souoDUUItNThRAhAFE66gNDcKPBw7
jI1S0gTBA/G2a069HjaF0tFtOVjpQk6RvVHgdlfUT1wpmfZd3HdHQDzflqUTiTML18LS41z9o8v1
2p09oNU2R627MKvcTRkP9bGd42RLbmFh6oFdBam2v7RR0z5NLvNH8Lw9tvjxzoxprGHCCsqOArYV
/gH6IzHqE7mCXAiPLtw4LGUkAJzxjT/U30iyzZ/MjeFAYanduIjHN1DknRc+76t+Ljr6ypSS5ICT
zF17sQmET7oJbh3ff1A9e3nUKRMgGqwdpsA4s2gyezAtoH6FWWY3fQJpAodc5p34hoZ4hlTS3HAP
KR7g0Ho/Z3OM6aWLaGwZbesOnIQ4dE3u/QwhZ9D+FF5zZYl8dBC5UK6ESz6iLiVmiKK9ZdnM9/Wc
DStd+19xR+LdL9N8FcNdv2sBIby5bks9R1piMbXY6DkXOam6VfjFOPlLR+6rAuMXipOaWD1ovkFa
KQnpVd0ubHyBidifzshkDK3JQRwq6UeYAsPy4Izof4Ojy/uRQUsl/OhkRip7G8yg3jm+kiTBnC1F
R9l6itOa2biw4MWMwD0TC5irn7LTqSgm9eBYaxDF1DeEQuJqzrwXk6sMH3NQ3NcdCx7nx+oVl4h3
TeJnBwsrA9K4dm8Cq1X+Yo47ylC0jJOH2M4NwnaiW9tqHr+iKb/OZNn3osDmb540DYc++/iI9n6s
/PpJtD2GcSPilFkIvNwciJom3s/QxRGRKKIqcDxSY3RiRx3R7Dnyrkw8egs6pwBIwf/hmoVjUQ1f
kmw6SXJVHNKGrFqPuLl3PMs6+BCn19DnzNVYZNFuIHsRmlD5mRGlez//MZBx+BHDCdmnFT+KIyz1
lkPefE1GMh1zTPp03aKnQ1Wt6KArBvghFbe+ch74+NzBvTe8gERSkjWnoQPEgulKfZo8MHddZuEP
oo4Z9FyKnd4iPYPZxti1/tTidoZEMMZyeowiAK3aTPOPzApn3ooiBoAN54vLmI383Vgr2kzcBQyE
+skw5uGc9TNxDljs1lvpV3Sw+mG3YQimQHxODLVkmKuQJsGCS08bWKeG+doy6jUzhKzCIwTNdROo
Cdd8OFSCeuW6l0ul+X15TC5ep3IceLIGsa2Mkg6oqLt1jGQp0AV9EDML0Qk0dRl8wyIgeBTejCV4
Bsool2NfYoBk1s/x1Dxkgok9HZY/UZp2Qxxegi7gx1i9PEm2RLTBctrpwI83k9vU+96p2j2dMC1w
k6r/QKpv1iHep2eDKetNNVXRl8GZ6aoFwr/G0UpBkojddVj09IXPuboRrVu8AXLoOBt53r6ipnTb
OYbBLjiNxhqTmDR34eyNzaIkMXtT02+EJ0gW4dYGu0N9SVVLjvpVsImaNPgySTm4hBw9cAY0L72H
wiAXAZ0ue1Ycka5p0PCuHeb8Fa6G3E6/sEm2M36IMinYO7LSOuXdRGkaQvFDbBio8d48PhgMJmmB
GbJ+CY3cJqniz/sZpeIcFljv4imSpDcH9arY365VLs7en9ziWt3T3AatbVKQ1Sqx7lrLpOSorh5a
rxUGJ5a++YkFs78YFDf5xHhcfSuotwNAOQGlo3oowF7k1Ftf298yK5lF06FNNAWPxymIQbIxB5LP
LBztsjF1l6yU4XW3ow/JsiG0sTGmqXjFR8vJdYZnUvJ1XyRtXtH5Cl8Uvi0G1FnPExXtJZQ2t7D1
KfNbdc/hGsKUE1fTrkltlpqaTfRMWIXiCbphcoZZRbDNrLl5TBVnWHw+WbGDP+iuQm4xN7SXUjKR
l/pJmHCWKwZ4y0ln8bObBnIbNREYkHDu0/1QCnJ4epgPBcezA806wysYNwbZnEIfrniMjZpT57mw
R3kIeyv9jKGV3MhomO8oeMMqQvQqhtGNOF/qnqG6VaJ0prm3N1U/0gMMDayiEEp4H71rJGoRZo75
AQssqxEP5vHFzehLw+UcaoQH1FNMNWHVHY0ZCrpTBdx2a3r/4JNk6pZ9XL0lY6Seex+I56xcLgYB
JrQpsKt7fA/Bk/Az/xBQEbawut5b0QlX3DF/54hFugvQGF7t/pVYGj5xM03uI3e0tw01QwC/h0y8
UXFFRoVx4aJVQX6kkJFTpwR4uDA6t177dUSfkIbZZ0zBB/0arGCpsZ0RrTbmxB2c92EtbWr9etsh
exywumaDkRF+u2oPFqbOndXSqwE9rXhycrM+VJnu+jVVreLTcLlfjHPKcSnMBIhg36gZc9MsRGMu
xZRL3jXHW0OMjzJK81tJidASVblceqOL7/q/1m3z/yB84/fgg/uf0jdWP/NE/kXV/ZWyuP6h30Vd
pFvHgdBE4E+Y7Ioe+uzvNhpfXCkb11IHi8AEiZ8/pSUCKBs+2q2wcNKYv/TeP2w0wW9XXEdIYsIh
cux4/1arxP+m6ZqBjRXDdbmtu9d4xpVi8aexqiw9quBRQbayoTydMXbdXro+Hl6Tvu05uQ2XzmiM
MyEIILNgEtRxcokLe8oCL+CBeXwrsqb/aOpK7qMs7NZlLjy6h0MAs5zQNpLuxYdRmOOZH48ZHoDn
KZZF/jMVAI+pnFrhejDWNYm+lajc6oRxObrUdkxLZG3pF+C/xUdF2+0KwiR1g1GWnUgOn7Mq7485
cd7F6Ijh2UmFiU4xY0VIQsjLzNQfqyp8HQ1gVdYAXKTMajKd+By2ZskWRcKZxjitMB9O9aNZkHFK
NGZfR7Uh/llyy13XQryCHrymTbRYx4MmItW03BkoXNsSNRxe7AnQO+UG+XcYqfIGDFDyGQgMRMEE
r64rA31JO7vYphH5W47cDhVQPfgN4gEjJg6ArtZ7BuBhKVwmmGYdhDcc9gcAhTMCOgWw7fgOzkwq
wJUeQ8Wa2sC3CiwLxAEFgphNBXgGm8Ot1/a/SMrZtV4215zaLdhTTjBzMJ5ZIIf/4m/7X8AC/z8h
AzAhBASYGH3862nPIflosuSfU1T/+JN/n/b4v4W41vD2hHztQATgaPh9YQiuMSrTZR7HCvALJ/BH
iIrkVYD7gYkOuxO+6n/MemzrNw4zgCtBzUBxFML9d2Y9vsVP+pPdglkP/VhACQDY8Bo9kpt/XReQ
8PDdGBPpVsudGwaZJho9ixXfE915Hd2CqFQvOqZFBNackMDhdUbaluhybPHFsl20UFX3j4M5hMD0
vdbboFwVt8HYMfQZkvYM96LkqFhB5vOKGdvrBDorgSp75AUVK1IIA4pgB3l/8oJhvBGV2RwVoWJ5
73VdTIQaBVKucsYUCe3MnLrWaYKWT5aDM+UMY3biyD07OA5qShW39OAgAsFwHqhpYmYFcixNg50Z
ll6/g06SnvvOq3f1ZPgZvN3yldz0GC47iGE/eHMQTAJGwAsRO90FKA1GKMrN8+hqmIu2g6f8dGmQ
8qXZjlDXhmt/jxnOqf1qI+fBraiWieSd5FSJLA9CuljFvprNA7INFG9EIjLNaZBF/i4lHWHu3JnL
7TpqXMlNQgxiXAKJN96rDjbcgmSFvKmYpHzURSdvSLy5zMKqypfH0fbNeRXkE2mBwvHxq2RNoymf
gsryGg9V95bb2eBy0WirnzbI3O/E9ckhGYwGaHmT0+04YP1HcQmZIXWA56BwqzHbWYY9UNBhQPtx
muLLKRL6CFm+4nxNXsZ41XB2jRVduJSuuRjHTqSvIrWy3TinCE73cwzrpM8vFX0tNKrjF2uW7ixU
tQROY30LZYaM3g0rfyMpAA2wM8ilMCuY8UBiPHaWTK3pjYVbj7e4i7DnWdggN4zX+pXd6PqkJkOd
kp7gndNW9TlJA/OuhoJnULmXFsMq97xgfRW8Pkzdoqn0qdMR9ZkYYSpkK6Np7bVwIfiEo+I6JwPc
ZvMEw6d162pTIY1vUBRHpvjRdGvGZYjDO9PPo6okSNyUi68zB+DwzSs5I2rnR6saxxM2fm65LUEs
bqDDfYrSvs4zD+uaQoDuLGwRHT9ri7qnr7UZ2Gt0G6ywv5ggeHlJw9zYeAYlCAos04uK8/jBAq65
s4uEhiYHyiEBiuK5sZhFVoHzxFaPFVPY+PlDbrL9sUfRQ1squFFiZsrOYY9tUya804EZKe4xqY91
ROI7auX0pOKSuErXjQenhZuT+HO/rOEiTQsxNeHSosqA8mObCLBFUunBsftgRc38eM+z7mwBzflq
lVRe+R3Qcv9AF6K9SjvPegSXOD9fHSC73L92JQ9p7fcLZ1Tlc54Qn8fRop6zqgU7leAo9emdF0MA
toQKzPvUjOSw1FkrTpNd1G+1XeiHsnCtD7IGEPtr2w8fbdmhBydYDZdp0QH2DVlTIOSnDlQ9Z5pX
Mei0j2FOactShnafbLuO73EHZ6tm6IvPMU79e8z14p3CGL1mJBBh6hO6PzuBH+0mJcG9F1X+w9dR
OC2qml6JRWt4033ql1zOQjNV3zZ0refrg3BxZn/+TvxhUKtgMPMnoJL+A+UwJ7+STJ7HpC2ape9Z
A+/TqKmp5oj45nCIMLYdfH9vFeZ5dOdcu/km1ohzBPb9Z5FkHFME+MOXDNEI2CZL884RYPgBH0bO
d9ZUBCVIVl6rBjJbXLqwtGwGa8TX4H7E56aIyw+Bgein3XcAP6sA8IopRW9TRkyhV4NP8MaD6m8t
41nOG0bunFvIl6DVROPaDkxKvwTPQNNM9SZ2bfJFoGWaw0wSBEBJ3ghrVVrdvMsn6Jbrckq6U2A5
3M2IXKAOCc4yS27a+oyqxcmT2HrF1LjTj2kKrl0IujwAkYijI/LoHOeu+xbRrn4ozTl6Nwb9SCBn
xBfakeFX5pQ+EHXhplQNtDb3eraLBQinbg8TCtqFZTD9sKzJuRHc/W7zGi/zwgLZfJ95Y3hHaNm0
WR8MhLYqd+eHQeh42NmYhx8jGL6XpI+9dzs1hnXfx/6RDmbzgVnvcJBuKLBW9cVBZl0RL2lIVWvG
uuF9wbRo11dErrK0MRq+ZD1TN7Bz0li3Gi1hE8haestB4EHnq2A/iURXD3GdUu3Z9uIwEZj6GIHm
fhi502HANHnNyMPND6ul0gh4q33pLUpgZrekjahOAnKajfoCpDp8gFtnQBM7HonLzMjQx+d+aHZi
koS1ZHu1MVrld6SrBjGa0wbhYUCtfe3gt7I97e1bQm836ZA5pEKvn+jkMGryBw83BraqfZL02YPh
04OGihEUaiPHjP02UGF9FyYsL5zbvcJC7+mHD4wIGJCTwo7OSTtht+29oru3MvqJee64zLN7+uVt
JN10U3ZyemgIrrKzN7p5KCu/CJe6CjVm2RQPLldfUlE9MRWef5HdkeuNyZsV1SHxNJgel87wH34B
8Gxh0EVBx6TjyCOBvCHc2HZvctvP5TN7NlZvsE9YvPyw6t9Lz/COeR7gpRNe+BQymlhaeIPLZYBT
AdOC3V37i6PZ3MtelxenpCAAjUinx7k2TPeYlJPzQh2mGFej1+ylFoIOZF1WB7wMSPyVb59HLmIH
l9HYJmLgRKCZ6RGz0uE0l8yWrJBF99qk1r54kHe/k6CfX8wBUFoOX2mv5yCnmBxCaxjV7o3fOHZG
nbsWV296ArRhIN268GLXi/Zpo4CJJom8y6M6e6kwDxGw4zPbRjVtgItah/lNOHXBWzjjHb3aZ0Cu
qi1TlhEuvMvjHLvojI1yLwZWtn0iihwPuaMgOpS+9p9S0XblWhHZ2SZU+76VsTk82yydCh5So45h
YoXrpJ1RRTLqRnY2vewHISuQ95NBR2Bbi20UGRuJSboG9JyCEZJD/z7ZGEUXMnMFIzU/ewumqy8W
rnuwayIzuHOmLrFJzZr9z8jToN3GdNlwMFqbSoKecfQ18xLssNFnJMoy72i1OBimiK5oGrMtv1cv
jcuYsHcZpy/8PmDFSnvP3I6Gxm9d5XH+KHlMXurRJAIZUcIiB6Mv1gTO5dmew348dABI0mVFAXO8
Lh3bfQ11O30qn5kW9c4S8tuQA4Vh+4l0t5u1gsFDAwl+V9woGtBTPC/GqPM0y7bK33D5DHyIYc/4
wmb73EYpBo45oakqnUq+qWE1YQGdDOMkKnkhMudze3ajC9YI6CiY55195w4EYtNqpILUrIyfyivM
S4u3YJfmRMBS4nab2EzcZQ6n9sLgK+IjhxHA/x3j4q0uTBK/5uCuh6JxQMiaGARQWPe0qJdL4gLx
SQetAodo3fmgh+4ER+VF3ZjDA9qovMnm3NpkhkTDbi322MUQ2Ym39OvBZy5W2ZuuCNM7agPJktcF
HRuGhsG+K7K4vW1IUEDs4zrz7PXetUmrrRJnZU+lQdiZA+Iz2AIRrJzRjZ+psoXWCxv8rPzBTldX
f7KzsWqcTYvIoKEbx2TI09nAGxqmKTnFfntt9Yonyrx6GmHQ+fr6VQtLPAW5mG4EpOareNyLZy0q
74HFjsxhAfz7jS+wuXGmgZFDYThU64Z5+Yj8GN8y7mpYUdvKxkykgoPNG//GbULGJhliv15lnDf3
yLMx4/25JHnsEns1d6po7Y2jHZ3Q0KmcklVzsoxVpz0c6nFuY+6fzYLfUhvHdOR0mnIS4EievWxm
1/gwDFc/lrBm4CZxZl8pCqLvEYm7t8oXzGpqOj5uOwbfNbA5ovGpwRFnQi64D7TI33Q2ckNLKJgo
qGNLTIo06jr3Vl7imu4iJJlDw0g/MlE1y0Q7u1FZLidNHuVd1NvhS+R3XHR6PwqLBR4uxMqiq3VF
pNhFKSGPjAovwMhrbbjxthUY78JpIMaT2rF8qoygmHAIN1O3cdPK/daNG1dbVROL30Qm7OqFSZVk
C/iNh+O+dVyuHHleuSgciTWz6eUIsmB7znxnhoXnFEzI22TmrMHqf2yTftd0RXkcMS2+sCx5Z1Gx
Hcg0Co9lP7WPI6H+jNPU/DLMsU8xWCJHoshVihCfMEtfsCTN4r8lkv8rQ6zvks8WAayZa5kuiucV
wPKvxZLVx4/m42+IJX+7smeav+0++p+5/Nv/4F+sPoqP8td/Wsnuzxrrf/hX/F1udYDT+DYxVpdY
oM/L+ENV8c3fcK56puc7PurKL73lD13FvEYdLZYHB+8bMRbknT/kVvM3lBiAKBZv5/oj/y0Yo+X8
s4fWw4nLiZgtQ7hMzcN/irEwEMDHKGZ3HQ1P3VTdhhdrE28SbB9kBjA00ADjbUx9dp7AZRGvgLul
a7mRxQvd1CvJuCHo3aWZFe9h1NPaRHwX8Kux8QM2NuwZkS72SfA5jTRjK4CMnXzphneOs2tjagQI
kcerNW+wJ8I7zcYxDtCpmnGZ7yJx6TEw/CAWBMnjhtbRRTncVk23jMQ3frRlRuYFvBTBgb2XAp8J
sez3RbmaBmOZJ9O2EKQcxUgxPWc5z9iaIm02oAVjtsv8bkzeS6p2RDl8Irg86dZ8KOo5WcnYD/hG
T2qt0U/c8qvN70UAb67rsxa2P3dqCFOUIy2Ilgy+fbLS9DHO5z2nYWYo9u56YiGHli9FceOM1E1p
pe51x+G2jnECG8b6WguQWzmBnTRdGACRPe7WmHbdN5NhDL+mdV9hsUfVTqOBJFPGxHRaNpDlUqp9
MdPdUiR6aoUDNsP5ynxxGiteK3uMhwvOfh65M1fMnLC4rmOXRQvLI8df4RccU/mpcSJPcUGjWI1/
Y+EG8q7WaF7j7Z++Nv8BQsP6hcj4B0Lj9y+F6Zumb1k+6uCvCNWftPysN/UoK8DD41w8Na1BCsfV
p7H3dgmnJApAMD364oBBbZure68Yt57lHtsCCBtRAiJS+mpgjMK9kPkuM0xOaMOG/rAItcU5OX0F
Esd7ZI7QLPBNrGoO13V5NDt326jyiDpicbwrp2sd0/zg4ecL/IHgGVNcfoV0V3+7lJJ42RumBPp/
vSVEpk2c0lprJcumaVf1AGIaKATO4RXB2xXIoh0K2anxmk3vuKfJDG8EM7wR8mY4FtsiaS8p2RAe
ye3MtNV6F8QoCe4fWM7vzAqdz6hihni0IBJLIhg3lRvVy5ugvPXrfGuQF8Wa+lm00y7PzR0SP8gH
Q9Ni2M03MxRnahw+JuVtKuiXBT+QlJbkcmFNB5aLF9uOydle7Ka5pRB6R9TpUo7vc+qNR0UbF75C
y3+rIweGYZK/cpheJ8ra4iMlESjcDZfQXc2dDp8MYGS6lWMoIgSeKi7+lIUcmcVwV57f//PHxP4n
PNav1dkBBIQKZZvXyvK/Krv/KJ4XVfYzNrqXiI8vaqz3ukmWc98cuPucMf3czV1/H+tmnw7j1Ua7
sLCrEaX1IQeF6Qo/IwHa8D6xqV2Q7VkHITb3loNr0n8rr/w/PN1o3/+sSLNyAwdhAectwNr9p0mV
xlSimChH69pvfG4awAkAcM1oP9Q6YPvL0QrzJNjC1iEeKnZGwSJVW92HzY1Z0dqU5JC0jdkDMTHM
SwXZ52jF9rqy5Q6jor2wBR4n2T+ysG6dfDzJtHtUhvU0O9caMPtH7AGrA/DHNLxlBE+CJpKkQxvR
Vmu8xyyNvf1tdtzH4rY1bgCUYB6bFTBoNZyTvj8hZh2VwBEgRXmbIDhj8Q7fibVZCyfrL8LK7+m2
mGlhVt+lkSZrz1GXoTW+Kd/Jl4EU38IALybSV1Js24ay6Y1nfaucexhWq7DkFcT1HvsQwOuQA5L3
jDS9dYIB/mzzOZA6nIhmVcWwhnHGpQ0yVLKEcP5SKnsBKhVA8Ajnpb01DXnSLbuHMrlABGQuabjj
JobDFWcaqhfruPtKOeVTLMd7WnLmVd+1lJm1OwfTbx2bOw8ssJcMO5MLD2nxr8hUjzmZtM528OHx
fU89epGDU1yae0gXp8ENVnYePBaWjbhLdXBnhuvQorU69jZxYm741d9QOr1GVWCXkS/5WO96HxQx
ncAecmx109LiDBNq0yIj5z4ij35N58cILiEO41XSHUOV7fH6vjR8hNuJxpRlGlmbuiy2QUYBNLL9
onGgaSV4h9AZSWSu6iZ9qyGzLkKdljsbaMmVCl4vUuG3L2nhP1RY9RdGXdNWCJwoVP1JeulXnbsU
o+MCCQquW+GLq4mTGdWPIDY2qiOzUVHCU5LuIKNcndo629mzt0kr9Ygx6JzF6dG1gTfOIPRrXINL
AxJLZLQrJnkbRqirKNYlO9Nrag9wFMdd0SXUqJQS5avFKJCUr7H2bsbGec6JhAOjffXm+jICa1/z
VO/ryP+ebecYdQnuFY3NJLdiSjPx35BLnVZNHORrz51vsphdS1AQXHO88BvzwyXCuqYD+1w500dW
kwYB//9KXx+8BIgDSxlOp8Ztn/o5OPS+ShaOKddGts9s75kGCCCz1ri0k/RiafHa2d3RHMfPAkQs
TIF8ZeXOzhhQUUzzBLx5lXnRM+5Nxq4QCdzwLDoqFrM3TCKIR90yjJI73csHqMfriafdRX2dJY2x
fGLjGHLsv7od5bZqZ8K59TmiUjfDWDWb7yPsGVofN1YXfqW4pnFLMrvyvHMU/iy4d/vh2jXumuBO
4Vx07svujA/31JBZ7RyuOs6ZUrFFmwZPBdXtGaeOaqb0XHDRVKgo6c9MAnsamDboVz+8DF4C8BVI
EYNimaws+62LH/242Ir/ydy5NTWKBXH8q8zTPq1WgFygpmqq1kSNjjoZza7uU+okYQIJBOUikk+/
v8NFQ25qSO1u3gRszunT9Ll0//uv+7CF/uRQnJJz8S2gGszlCGjT7YtK1NdaXNWIOJGeBLNo0rWb
9Qu/ddYgWWlGASeDegyPzR9KPCI7l6Qw7SGMdM7o+a5n6oNu9ACFtCmgUJsQ6sJX3j8NIE2O7EZn
Yg/jQFYr/gX5X9t9NIYvmuacwWk0pERo1/YnXfbC42dYiiBlsNjzeQaV+GbE/Y2Y7TkkNoanX0xB
EJ0cwdsKm4D7l51QietFTerjI19VwPfoAEda+llMEZiGP+9bk6dWZzFV+sbs6G8vSe4h6+7L8siL
ATSSJBfbbY36yheTcAaFoaPPAR/Mo85zPB950eJcX7S6lMU/abo2pyk6y6mJ9XJH8jyVumpwCrGP
daexCDlQiIASNeMBSBjwFotma+g+P18asWXqSdSHnBAejqkKEIzaQh6HvVAyubPTQQu0CQG9zvQ5
7DsarJAKOWGL+hVFan5BHNyeKueTsHkJAqijeP71DCYilk/X1lPjJknCc117UqGv1Ij51Ul0qMcA
GGLqQnXChn9EdrEREvU5Sk5+txYD1QEMbJw+NozejLRpKFQjTnTcB590f2AznI1OgsGtZimX6AZe
J3gRQP8OiDi0APW35pTqrQEJJgOseZeuDj5FobOZCqBCfk7+9o4IxWlawOZnZPrJrRlEThgUNWDk
3Z5nz8O+t99DuwXl9UzfBXOqymrdnLRRaYt3yXBEaIfRGKSoQt0cpVaH6ojllfyx/aXu2CS/TdaP
hGsqIEZBZvLLgKNLOtqmhd0dzNS5+5lSB/hq5qEchontzZd31+nGorRh36KCFQlvKoDBgJMpXSXb
Kesju9xlFRjHcAqpkNYZmYb+KxVsBfWSQK6S8fARJazIeFMCwFwQuTWJwM16uW4HNUAYHFVkP04K
eN+/bwcrHcjOeCSTFJwWzaxRZOtMTO/1C/3Mx6Ac15QmbFEyu2XZBGQWG+TfrOn/b91WKE5Vdegb
x60GUDndqOWDW+48kG1inHwc+dh/wv4/YB+vLrVt2c44daa2GWzyudseKLzI+v3cg0jzkG6i9KD0
rdm7MxuSf38rWVdq3Us3C2tP35P/e97B9VeX3lX0qrjYtU1f+COLes744SRv5o1wccgcJVocMfZ8
MTYDq+Tp0qF+a9AazP/VAeyUHwTCXRarKnJTXVUsmdnCL8Sk36OhcphZVWxX+MlqIQKtIasGVJZs
u2JkCWejpus1TabEpqOzcRL+kKovhetGX34T7uPXL99FYLHWK4SmJtnQ5HRa9S3fhT9nNTIThahU
djNdGlSWjZ06K4Jhbi3etL9qrsQssMQ4Ns3HQljabMnRV1zYX/q1GFvJ5m9IFgCs/oIfY5vmF3Jk
y1WOeQ4wmL1oHI0sk1yUknCZPF1c2F8tvWg+FcNCTtpqyh8eoNW3YiqCkBzSkmziGgeQfWfPZnbJ
YXEWKOfhqrbdF67tEMYZl4I1+TKiqvA/w5Do0AYnDplq/QAWfm8G4ZcTkyotTqEJOZ5aE+bM4sL+
hnItcOY4rLBMJZavM6vq5jyaIr1UlqaFGaraAeaLrfSiFV05s/JreO/GHnlDRvcikNwTQaFuqX92
SgogieLS/iPwBwk726cnKN2UNGBSdSiu7YXnl5cDiJYVUQ8ww/bJStpORldxQDYHYgvFy7FIO0Lw
tLi2/2C8QzNSsSe7i9tWFW5OWOOIpDRXoRmizhr7hqr2swtPVLHlW8PpWevrB5gP2xL1YBPGLy+z
M0jUAewGAlURhnaw9oYcXHGASSydZ8RW+MYBZpp34SEVx/ndYmMV5V+JMfopTD110nUACSppEyrn
OmRQkJJc3N7fR2z2R/skhuzs76b95usxzPoutDhm2/Rv5S22fGLkmML/9g8AAAD//w==</cx:binary>
              </cx:geoCache>
            </cx:geography>
          </cx:layoutPr>
        </cx:series>
        <cx:series layoutId="regionMap" hidden="1" uniqueId="{6B4DDB82-9F65-42E6-BD81-CCFCB32A785F}" formatIdx="1">
          <cx:tx>
            <cx:txData>
              <cx:f>_xlchart.v5.4</cx:f>
              <cx:v>ENTITY NAMES</cx:v>
            </cx:txData>
          </cx:tx>
          <cx:dataId val="1"/>
          <cx:layoutPr>
            <cx:geography cultureLanguage="en-US" cultureRegion="IN" attribution="Powered by Bing">
              <cx:geoCache provider="{E9337A44-BEBE-4D9F-B70C-5C5E7DAFC167}">
                <cx:binary>7Htrb9w4s+ZfCfJ5lRHv1IszBwilvvkWx3ESJ18Ej+2QkihRInX/9VudZOaNnUyyszhYnANsYMTo
ZquLZN2eeqr8H3fzv+7sw61/Nte2Cf+6m39/bvq+/ddvv4U781Dfhhd1ceddcJ/6F3eu/s19+lTc
Pfx272+notG/4RjR3+7Mre8f5uf/+R/wbfrBnbm7275wzevhwS9XD2GwffjJ2g+Xnt3e10WTFaH3
xV2Pfn9+/fL8cPbs4mX29vmzh6Yv+uV6aR9+f/7oc8+f/fb0276T/MzC5vrhHp5F6EWMOIpjKZ8/
s67RX98X8gWNRYxjJv4UdnFbwwPXt3Vhn13c3g9/vv+jTXzewu39vX8IAc7x+ffjZx9tGpYunj+7
c0PTH69Lw839/vzQ3Be3z58VwaVfFlJ33PEBPglH/O3xRX/3Bhz6yUe+0cXTG/rV0neqOH+5f3n1
8s3++urlz67hH+oieUEZjiVhSfz5H3qsEv4CxTIhmCZf/rE/RX/RzPktGOFtML2HW/t7+/ixah49
/EQ35/v/1rr5sdl8ewGPPvEPHQTjF4RhiRliX279iZ8kLwgnGOE/dUb+vPsvSvlqxH+/mx+r4+tj
jzb+39sjTl9eXby8fnn6X+kP9IVAMcWU4r/zBy4SxAj5opknV39665vb/rb6v/CGbx594gvH8/0P
0srLi2x/9fLZ5dXLbPMG3PhbO3x0sn/oFYi9EIwxJJP4azB6HKqSFwlnFFzma6x6opqXzb3xt88u
/e39QzA/29aP3ePp84+O8vvzl5f/b5X094nmr9SbgSVuPufsb3LNz1f/TFJPHv2ZDr+o93APeV0k
HCLVX1jg+CVfn/wSmM5uq2Bu76eHh/bP+//muYfb0P/+XNAXCJOYJ4ITdExL9Pmz6eHzCn4Rxyjm
MZVMkkRSWGmc781nRCHiY6wkghKZcArbCG44LskXmCOEYSXBAlMeJ38BpktnF+2av27k6+tnzVBf
uqLpw+/PCXr+rP3yseNOeQJuL5AQgF84ljFKwMjau9srAGXwafS/mJty40lDMz7VJ0kddskk7Zmu
/cc+FJOiIs4qPjWq9MMul3pImYjfmZzHZy6MN2QqPwytv+B+XXazGYd93/WXpW5ECqcoMjdERda1
gaae2ZteBqvipLqZmMuScTkhCceqGXibTm2U4ql89Y02fnA6/v3hJCGIxUQSgSR9crgytqZfF0ez
uS4zxIZtlX9qfHsZc5H+M0kUNMm4RAmCH0oTAHzfXqOOPBJjXdMsIKcK3aRlE50tvctQq7OfiyLJ
o1MJyikXFB1/EQa/MECYb2UtvJjqaOqirOHjncg7kYq6ed8vjVc+QYd8dDq1fKyyuONtJsYhpDGn
oxK6M7scTf1+HdodLcQH+NR109TnEcNrxpi/0dF06ri4xSajrOUZ4+4PP9dL2hKzqrnpzhaqvWpY
MW1zEp/UZAgHEkxI+7GaNzQupszkyy0f1w9dV3wknaiVrWL2i+tGR83922w/34FMWMww54wzhI9m
/Y3Z5kyYcSFRkjkpd6ZsFKrnLm1Nv21dvkvcTVvz20iOKTZWzUVeKDrW9zYyDz9XxmdBjzciECKY
iBiSrJToyUYWM8+61sxsbD8UCnXdko6RuJE6+GxG9s4O1SktF1VYe+qH9dqx5fWYl2JH2siqOsGv
yeDflHORzazbUS1u11J/rBe0XS27+sVm4ye3JjiXEIQo5rEQDELI41trSimjqp/NJo7XMmW9OxHx
dE3H+E0X8fO2L67D4A5lwvfrzHdFF7+LzOzVQIkys8n8WmYjWpXoEUlXa1LD+fXUeqp+vs/vtAv7
TJjEklNwJQaR7vE+me4ELwoRZWNh37Sy7LZTXU+qm+ZXExtOQx6QqsspVpT3VFV+/Th265ul9psh
6F9s5ngn3yr4yV7k8U6/sbSYt8haYfMsb4ya21hVCVJxThSVeBd+Ke5zTHoqjwNUoxQ0JaAwfixP
kLySqxVJRvq1VoNunZK9z4Z6Aqugb5C2eCuX2mWji0za1aK45GY50Nh8FAshqizzsNFTbVWTNDf5
wFIdkm1dhuu1sNUpNtymQ57M25wVr5M6HrK+TFRE1jPZB7oveT6rFjVd6kesFuzQZtLDqUySMo0a
Vm8o7c5sF+ltvliv2iSEfS/jZeNYtypWu1Jhr8mmJysAjL9S6y+DuaBHRXAcc36stQWFvPdIEQuJ
bXA9KGJd6Walelu2F3Mps6o+/7kg/L2biJgTSIqSgiDCnqQNtvIONzn4NCnFaTFWDw1DFei7Dema
kCFLgnlfztMb2q2HfliuyII/5LIOagz5R5/LtGHhXotVNXG19xZf970/n53d/Xyf9HvTfLxPwA+P
TDNPhMZtV23ylZ8taNqGSpRpXNY3OSRoJeJxzEw7FspEJig7N+d+bpdUtt2NXusmddMaXXAaos08
d2RPymI898HXWYmnas8ame90x+nJyn31bpioS9uuvxjdNCraDkG1/TirCLcUTA0E83hcMrMuVuUd
xSqall5FXVFvHO6HXUPd+7kvb3PTYvCjafm4sOEdXiXPVkAOn+p2tOmca7/Nh06fNtyt28rYdz+/
s8eI4GhEgHYYPRY7CP5nT7y56hOAG6RJMs3yi95VEATHtCBil7d4+3NR6EeyAHMIKH0JwHj0JE/P
ZdwNgbgkG/FKToZhfb8WLTlt/aLfmQlRZbtO8WY5D/qTFsWUOhJahRNIsFPvfLYuiINSmL9EyfKL
zR1lP44yghAGXpuAUwHOfWLithxRzWSVZ2VtTxa9FSw6Xbu3v7iBp0gFblvGCQQxATIQFk9uwONK
DyO3elMio+Qs5v3CiirLWb9bC+OyJQxXk27bW9uxt+W0vGaBbMrY0VTQZth0a92qzhfNRoT5Unpm
zmzUV8rngv4CUPxop1xSSIpgFhglT4JLX5LczqzIM8kdRJWi3o5lrZhpjdJxbBU3YhvH+anE/S/y
CyD5x5oQElCM5FwwyMrsabAZZd2vTrs8q1vxLp8EhBif1onLSIOvxmVIi7r7hUj0I5kcYcxpAhmW
sCd6SeolpqJiSZZ0+a7GEVK4aOeTlgqS4QKgfT3cmWp82xl6Wxb8Fq/YpHn0B5CsOjWRcxdybj6V
ghyQE2lRXv/cbuh3ARioIi4TALhCcAnI/XFgm6MOuRj3URbkkBWl3+Us3+YluMs6Ga58tdpTCkY0
zfhTyczJsPKPwfl52/P8g+/WVpWcXuFp/FQas63neKtH16moKi4nXu1aM0GqcoVKWnfHId9uxKC3
o46Sg4PltaXTSVmRTtVzyJZ56LYVCw9LHV8PC/2Ags7C0mxHX22pzqfNSHz1Cw2Jx2UZxCmJOZQt
AkAu+E7yFN82RdFDtWFEFkZxjWv2epVuL5oxUm0729Qmvd8EZs7bWdsU5fCOY43yiw2bXoer3k9X
1JeQDCIs06Ki6Yw9JHgRK1nHN6LjOquTMClE/JkOfa+SBYJ3N+mtnzhSoq7OhKZTVuT5rWSuUVzL
NyNJPiBcnCNNssrigy8hG5RLk00x92od1ntTjm024O7CD0U2wkZRXL+ydj6by/KsshVTc8dux77P
IkK0Kptp1/f83EXVroMaZDMnlVCo4euWNgRvZtJtXBQjFU9Iq76eswVV89bQkJKZRwqWTjBr7yav
Xzl7I9ZkU/QPPzfG75KsJACXwTWhtIsJUDGPbXHgTd6IjgAew2m37pnYj27fEYXcV6T5ldj4inC+
FOd3rl3AV8zXhsZfL//z2tXw85l1//ebx37Iv1/tHtyRfQhPP3SU89enQMxXuUfS4tGL7xiUv+FI
vnRc/mbx/5BAiSHIAIL65sa/41BScws9Cn3rzSMK5a8nv7Io/IWUMU6oSBIZU37stHxlUTgQnBLI
TShtjiUNxLKvJAqJX4DSgFtjFFiAL/zKVxIFlo5xJZEc2BV0RJT/hET5Lp7G4KcJBG9oOQCbQ596
62C4qOO6XHZ88t3bunPiphNIn0ucm16ViZ8/9FH8R14h/yCBbfk4DWFJ+WjMsKFhchsxOr+BHJzc
eDS6k7EG1gDJwt4zq4f3n6/3v9rMzv/s1z21s2/N7D//BxkjRkcA/VfF8Z0hvgzhtv7WBr888MX+
Eg4tPoLB9giFVA2o6U/7kwmwuIAaBBSrQAF8XvlqgFgAgysYAuoPHgbyDxDiVwPER1YwYWCAAEeh
wgXe4E9PexQooA369fW3LB7k7kcoQlKwvAQkQaZIgBsCyutxlHJGTLGJAtnnZnWTiufIoM2AclLu
YjcMTSrdai9lkRuTAusom3TUSy9U3pdtnZpejEF5FgtAna5H20bGK1OkZoPbz9GQFzu30GgvEz9u
MEL0YUE9mVTUiOKEMjtYpQdpU5qMxYE3gPdYEy5p0eDXSUD8QuOFp4AzmrMZJ8Uh6Hw+HzB9IymU
VHCDyy5ukc8cFArnZRDbINuspFO5YZyciLpORTsM2eqnNeXL2Cjct3m6eum2YqnWjFYD3hA2LKnr
kvNcR+hijILe0dV8bFBRnC7YyqyMRp6uMRTDjpH7NsEsncZw19SV3FVtIVUf2KqGOV8OZev612uS
TCdVEZv7pONjahcUThrU34o5knto+/ptObQ0mxKQKQv+kI8CXfTdfL8OA9vGM9RBtIT6qhPKlesf
SWcOESTOvs7fQ7V12nf2jIoy65fhpKZoV5gYCAbRRXfUSWDXZnJvbbsLFCrqii/7wS4OKFJyrRMz
KleU64ZVAFhr7ZzqUPneGjZveiFueBmflR5JJUU2hcmnxTB3m0R3MpNDNJ6iKXiFO3RS127ZLQXd
zREvFLTfLyvfeq3WOUCdr2u8n1r6xzJFNqs9j1+vhONXy8Bwaj0dPtYB14tyfNR3OOe5MuUM3zCQ
aNegid55P0Q7O3TyVV1rcQoJe/nkk34EOqkAbOXCvJ5WbT2deVO9ilFbfKJ+cmm1tJBcdaRVHVyk
WGH7+7YaqjSS0RXqkpNq6OsUaVRZtUaevML5lO8XKy8rB6zJxNcradzrSsS7SE/icq2L6cBGW5wW
Xc+diqscXyYAB7OCLXeWlfNWRvYjMJnjeRD8EGG7xmrEoboSYmAb0Xbl6RzLUXVcbknZTptmJmvq
aLOc9pV4hSLKrgB0BXQmRF4maWwa1GXNEhUkrWlVD9u+tkORRnbS0UYklneqHOGwmW0p+F3Jh2RK
+VDUdkPXvI53VVFyOHBU4isvZWJVSeowAhtGmiqzfI3jdBi7uFRtPHu9CUIuGmgRU/BUIJeLLLf5
NGx0iSiwd1FjZtVoP+qziBZ1vx9Q0vapwVWoVVnRon0fVaUvCvBn2a9AqEhmgT1wMsWjbMYLZsp+
2cum8stp3hk7beXMLFK68V6+qXHH3KFiNnKf2qoADKbLMgEPCMYmqcZRydWS5w1VQDtJvVkS7epU
jzFzO0P4ghVQRxPf9DguzDavIxnuHR5NnTponY0ZcoszqukS9jHGennfTOAxSV/ml157uWRljgqo
o5fZuH2OJxsrPEbAbvByHqCEc1azTFQWLktUkfIj3QywjbdVGYOH9BJcoViNqsqmfhNK3T9MeQcd
g8JMU5dWZYGqS+7KutyuA23kpu7HoC9M1YD26dKanR5n3G9wXnkLNLtcSbboqC139WAEOvDO9/au
89FQbBNRdVWKa5kHYKPRegusSZF282CukmaNN8xyEDi0VdajeoSDtkYMhyWfPVMdMC3WrSc8wvhj
xQtz3iS0v50aNwCPYObufHBhaJSRa3moZ74Cao9SZgJVMQ/XZS+uTT/fyKacs9B0ywfJpm67AsHy
mpRA6Q6F5lvdNP0bKoTbjmOQHzTuvFGkp+tHFK/3Ex/yzMdD8y6PfNYmTRaFclS1H/tTDt/rFe+h
SUIghE5jfdb7sSK7JMrhRsfF1ynXU+SUlVH3avEWbYBazoedntoeZ05UftrgprHTKUTtd2NPZ7Hl
puvflLWw5Cq33ZhvrRAym4fATwNuaKkW38fzFbNFsu4t7XQ2xrYyb6xA5j7iFjE1FXUwmfS0uPau
6ceP2q29P1nRLNatGYvAVaeNQkW17Ktp/mM2ZS4VB1tGSmqepFi36xbloUz9HMbLvl+KVzRqdDqS
eT6XZHi9VAM95IaXryWPh22wa/M2WmNxFiV2/hBm1r5uozgp1LgkyXVY7fJ6yX1tL8fEuT8aqM73
Q7VO0LepRaSmQda3PC/Q6ygkXgncJ6/mvh471aNS/qGxHN7boiq7zEMXBmphMuRVmvdEfpJ27c7a
ZZg+5WacgDhInLDXIYIGURDR4lNMuDEb4eLSfiok9zotIxNfVOPIr5xD/H09ReWuGAsstglduD0D
HhgYvmYxm6hJ/LXTXavTUE3NAxbSfRpFNN1MHR7arKMmyTirvVOo7KtCFfPavYpcQc61DVF9bquW
Xkcl6eqzpp1lta+Qo3yji2gsN0ls5I1wmsi0DMm8K9vc4ROOKnrvIj++5hWW17Fr7FlT9AU69X0u
3lqP2McViPGzYoGoCkXrom/4GMWv8Yx0o+xi53O3kDGTWPB9PiVkgzRDp0bj/jBSXI1KU91kbJji
CGKEg4peel936RotRwYzWcPb2aDoIm98Df0vHboBKmG7+vM6KtygVl03E0TJzi7Kx0mTDjHwnxtj
obUS+nnA25WQwF77crQ3dQBOeOu0JuOmHsccuBZgcMuTpPFkPch86PNDVODI72MaQ/7rtOTN65Hh
aHnFeG7w6yhewqJmV/bjNspJI1UgYmmz1sDRs2myulJ1VE1EFRJV0077hOmzook4dKWaaXyNcF7o
E9quLD6bynKtN3EStTJtg7tK3NwKtZbRMlzlXcHad3nN0rlm0My05ZGYJPGmqcDlE2OSdEJ8PK+g
NNtNfZdc53PNX5eAXHRa5xD3+dwV+4iuZA+dnjlrcYH3kM/qV2S19V6KIHcjNebIOzibRWVYz0JO
Za+aQKLTggTQQmu7dgKDGP3dLHnXqHlxAB9IfBGWqcgKn18BN1elPhT5pudA0wXbjjcSDd1pXRb6
bRm6Pq3CFMUqbrm+pkwbvQF004CG3XxYF9m1Z945We0IpWWy53MiQa1tz0ial4b2lxjb+JUMgpxD
95C8pVM/dztbRFOeAlkEYbnuOa+ytizrQyRz8nZBYwFqXhahN8kyDG9mUk7tAS2yOjF41feQ5iBY
5n5isxonQ/TeFnG+ObYZb1tUJ6cLje3lSt0lFJHzLhQDUjZprfLNys6cb2XWDOy0WxnZNLi/1ryo
kCqa/HSK2HoLCaN8owW29+3Qjruu6hD0z0hUHVDvc+iUUtHda90ABHMsP2gbT3s71pCg2tmIRtHC
l2gTB0K3HbQ9B1UQSATAtQFsP2emT3bBTThR0zyvryoafNr1i7trw3LXd1FF0h4VdZICgce67UBs
kmfI1mX5C4rs2Nz4N4P9fcVzZN+/6cuReWhi5/r5QJ3tekVY8CeNjX7JRf5ADJD4MIKBuRD4acNg
hD6Jy/NoOojZH8cgtC7Tbumo+MVxHlOyx+Mc9QvkM4mPDYrkSWMCJRHugQwcDuvQDLflMcPzfoWK
QC8SOq0zcJcPdlxNrWhfY/kL6fhxr+KLeOgICJpIAdXt02MWk66i1pP+QH3Rbs0RCGBZ8y09goNx
Cva17AjwoI4uH6rFzZkGNDHGyfUK6IJ+hhlIZ/YIPBoOuH+dL2fh3IGTbm5P4lj3wMmuvWihLVTY
V8F7CFVOrLlqS+O8YsnZN7X7j0ri7/QGlXAsoGSPgR3i7AmFvBJqhHVDe1iLEErVVYVu1eiKKd4M
fEwgx2sryeGfCiVHAgghCciUQ3PusU36PNd0rJIAQvV6RoBNr+r+Q+z1SSGW7vbnwo4l/WMHAGFH
egu4BQHR6UgJfOMAGoZcGwvdg8O0FtGGeXw/V9G2juf+F6f63tMImCVjkgEbD92CJ21GXAfUuq5o
DsVQ4/4VRW0OibOBeZr9z0/0pGN2tMLjfBRUkQATj1PTT5Smq4KWbGX20FPET80AkCIfZqPPgP2A
vmuFCYYBpbWAOg84/PCqmgZCLyViKSQicz98Rn8tGnXW+yFf9/NnfOg/Y8Wfb/W7O4ERLDCtBIgd
uBZGnu40orr3ThaHyphYHFo59Jezm6FY+sdygKGEKUFo1IGY4/DYt0rmnQmd1oM5NDkUA5kXuCky
nVt78lnO/ycFfzRY/5W8/jyqR2MCofbvWcF9Ud/CHybYp3OW3zz8laFOYJpPApWHE0yPFPVfDKFg
L8CqYZYgBvLwOFMIK39S1OQFhglQAg1S6PhAQ+7fDCFQ1J+7XwnhiInPS/+AIQQo/yhcwLyEgLYm
imGgNMEEYfpkrgQLu7YT1Lu7BmrxrBBh6VRIoCJro6W7oz3x0Hk1ybupY3LHo6lWNc37TExlfsAw
EHEf+7XZV2OAag2iwFAn9Y7WffnR+kps3cqPbf2+6u66Pm5VErqQ2mnRF1Ee5iuZmGgLf6DwudTq
/X3S5Md5wSCu2ghmyTYmbuldbl0NowSUmy0U8NslGc6LkkKnL05QNky8P3SrPnBeULWgJt4WbfIq
Hopu3yZ6uOG6S+6riA8wq2SWfOejfNiSBkFJYUs73+uC5h8Hlg8naygxTLbN0IQOzuwhGQMLhuNm
F+ZuyDS258lSyFcEOJTNgku3dyZGWbcMXE0djffFENZjH9FskhKqA1UDibHLbVOuas2L9u24OvdQ
dAU/7+OInHRyuF5DnLzHa5CXRHQU2q0MiFLMHYwRycJB19/23otNbsKyqqUux51cljntHa5uwrDE
J0TO/UlT4Tuf1+N5XhXFWWF42BZChje2bc2BLEGkUb7GTOlKFH8Y4Cnf41zL064I9EzLkP/RzmOr
1RxY9GlceH9eL3K8cYDKz0HhcE4YhoDZjSbVLKYXE8tDk0H32qWLs3aTx/LTTKsm49zAqJsdx/qk
q46w1JK7qZ5qIA6tHLYAF/MUDJ7CRUXNG1rjcmvXPMmMHOKbUXeQjbntoC4YXdYOFTonxoQ9VAhd
NpEEjq6xAKDVMzWObGyVnkh5yqL8nfTrlLEC1dcAkHuYtmmD6ldDPsxLW+0HLF06UlG/glm7UqRe
mknxsdfK46nOBIxFTZXAGZ6439TMPGC4khxwc8suEBrLA1CVCpQen7V9XJ9Nbk3uWUv123lEelAT
qd8tM7YnEqZfr6em6WI1z0l3JsdogPnVGL8OHYmbNEoimKZ11ANU80N7H2h4lVAfpQiGubZDW+KL
lSz1tpz4fGFmOxjFMVhtESf2LQx+4S6bAfptoxruLClRnEW+GT6uzLjTSMr2aoBJgVMYJZHbZYq9
InN539GgOAp+1y5CvKva2amqZqPykT5lfimziVVmN+dF8xbJJbkwcLo+ZdG4buJ8guGMzpQa5mFi
fUlWRLPeEGLAy9ZEq2by8S4QGPphebykw1IiGDhlzZ1cq5CkCYu6fcQ83Xogxjezry7Xwd0FNJ/A
fAkMjcVThuM+2no3ndcjafeyA+Yhifm1gRlWjRp8aJsj3wmjaVH2Taz+AQp8Mt78Oeph6MjF0BGB
oQ4qIfR+mz9zUYrJBQgHhdfYqJE5IHfbtmkMmGPTns3W4XSqoX0Qmhs7W2I2rvP+gq6oIErnzXDa
ryMwKrUZssY09jQZia5TKNOrM+ArmhvXWb8NYirIhhND603f+zhX/bJWV8lnf64++zYxUFEdGvAL
fgjHuDCxBToW00hosxloVH38+dHFcXz8G4B4bANBv/SIpxjMy0LyeRLxl6insax0vENMv0lsfezq
kzeRnD8Cv1BCA7s6TnPr7kz4QegUukdA7I4zjLx0vm2EijTzaMNW46xa1hxYGcymzJd2fKjIoK9N
PS8H0U17OttDR9ZuTvHgP8rQb53x3Q56QCfYwvxBVRV3XTe7FGyr/t/cnVuTnLq2pf9Qs0IIEOIV
yHtWVdbF5XK9EK5lG4RAiIuQ4Nf3oPbuc3zW3h07dsSJju5+dNhVmQnJ1JxjfGP65gwfTuhr+xwC
DZRcf6zOtAc7DWFp7ndykMFJzUPAMiLJtMN1pFlhJdBTNotDlLj2ZmKbvGNoV+/LTOa9ZY36oFDw
76Ny6e+bcqj2AKzaQzfZ+A0CUnFibVDcllbMT/hjvB9WI95qP6jObrZrniQT360tiw7W6PXQMRtc
KbfLqaz4BE0unIp9OdHyecGAOad2LccMb9tmQS2rvQwT/4Bpnu0lDtldE8ChwBlkxG4Yi+F1Qiwq
L4NEv9ZBneR9o8JfoPrLXExSXoytR+BwUX3R8HpZZkYavXpTRB+SlXvPwWjpsSySEmcLJ93Pvu7c
K/M69hrFnbpVRT/cuIzmM1lb/xj4YXUtejIc6Rye2oHn01zxPEboIOv56KY0Nr57pNbaR2dbeT9b
Zfq0anxxqMJZ4Y4Yl9dLPzwbChGH0BUafefTj1AHxUtXhF2SFc2Xaqot5vw1AkczjWv73hJt79aA
TtcV+YYDqUZ3UZCvri2XwZ6zRlzh8sF2GmIe7Ae/Xoq0bHmVkWHW11jb4mH0rH5ksY37A9S75Ri1
rMlB8qndMMDLSOZV3oytujvm1imvRgXpuQz02cGtfay2KtL0BdqV+ATlN4PY+7BQSMGJATbctPCC
ljs3Mu9Q8xiaEo6JbEGpGreaVTJUr2KrY0HpV4/t6nm/+Fbh5q3WNQPEDDtQaPZik6ea6LB+Fkbz
WSRRKcLcbJVz2GooHyrUmUYAZpmmikwZ3ertslVet9XggYburGyHmqtpv7ypYuZ7ahdUdL/rn+a4
7y4r8c17ZBnJOyjeufQGum8/D4Z6OyPi7bTwG3+Ca7GdIT3mJu8Y01WJbPo8gkiiqzJNvGWyufT7
+GUhXfQw6iYscreda2KoginlnS+jw0j4cPZmrffjdk6aoV7z+vMEVbrkH1bXEY4KfKcDnFNCX3TT
zqihU9sfuwIiY1HxWuTD55EOexU3dvGguUOdnvd+28cgg0bcoviza1i2BsJDJ7FuLQX/bC6QL6kz
ZeIor7a+g6B9LJKqz1hbTSotGs53hWfcpW18nTeJ505FpNp0Um170Gh9cjB09ak2Bmye4VWY+3MS
Zsp1xqVJI+VdRMf6FEwdzGWYml+rjoX3MHv5k1r8ok0H5Bf2tBqSnyDH6M01Nvpzbsx8E+Mivnim
np6LQAAFK4mJT1NZeblXDJ7LWxKKB9BblqdCVME98wJzHLxe3qGnWwTqBgUXhd4+urWwis660O39
ZGZ4AdrGw4cb5jfCtM4T7i1VJgMS7duC+wfu5uolLvHBa0wNp8HTpYW9irRGmXAowHqE9BfI0LtF
axecYubC57bu2A3qZZSJGEeX34ruRXemFGlHhuYUeKKe8lZA2kmrmdc4eLUBR+bq8Y5pWPZstskR
jSX5cMlq/gw6pXGNV+gmaEjLYG8tROOUsTLu09LHZVxiER3gV+Ephu4jzjHT8mIH7p2TfrbHtnbu
XMce+1QUMbCDOXsUpUe++Y7fVuhHL0EDW8h1XnOAeCnO1eqPDheNs8dqofK9Dhhgb0KiIA2Gdvoo
o7l812YadyQOm13SyeKAf/JBIATv8I6i3dQqdqE6wZffi6cGRzkRj17f9KkKmm6E0YguMLULC28C
H6OA6ZdFrAYcodlm0v8k1PNcOnUCRhUaAC/XpO72XEz9blMs3rpRhucZ2OpdFCAdVfqx2Vm4Mfjh
eD3FtJL4AIr3O46GfTdgBoByy84JCX+1NvlYXAdLDBF6DEhFp07xEHE87RZNuar78qlqg+WAyoPG
upDkdUuFMNm1r36o6VvY++Y4m0Z/tVFUfy1GMvyUeN7zBOr5cZ7Wd5WQ14A1DH5xHbFTFHZ3lNmH
OokDNP3OZMY5tpNgO1o8VtXY7cjskiAzScfIZdChPnE24dwtZHROgiY4rpOud/4QLd+Eh+8pWUN6
cdYzkF9Y8ScdwA6UjNc2i7utrV+VQ6PszJq5KvxhTIUoTth7e+Yv9CqGVlz0Agv3YpTXPTFvpi8V
5heXic5NP2ep0S4GcuRX1StUm7kM6melLRuBfSI5Vrey3cd1qA9DF0RojTXcYa+ImMjjZGD4rbP4
3og5TItYD2cqVIvnZ8Rnn5viBGOtvgBMmMC/hxqBnNqD3Y5x5EGysTqqIV53NmnGgy5Wh8EJUQqo
2cvJJQk9iAiv70gTv7XoBAWA+yW5axO17CMddPvAN/F71Qv/QGdRpwVSNiZtEdazQDIJwxgKBz3V
3Xiqm/FbUpi7NSa/tqTjbvYL//uEyNADWFwcj/oFEH9YphTs4BMth6U9WCHWH3Ww4jGo+Gs7KTTV
Bmf7SpWf23mwB076MV2qwB2IYXUuXENepxKoZVosKMX9MA8oSfOUlyGFGxkXLc1wlOD73cDxf4E8
sb4wuAU6k4SbDAL1lUgkB9IOn/nWqI7e1RjZU68o2V0QlvTRWACqeTgNXB2SOPGeIxzVt8BX9lco
P4pxzZXVjqW0XCv2AP8pPA5Coi3y1F3L6zRENi0fxqaIU9XUByZMjypCMWO40cvb6MfC2qbeJ/Bs
gRktjcoscoy5novrZOv1Hg3hZaJAE4h54/K9W5+WqsxoOPlpr2gNKri8l7JV8PM0eYyjov+G7xcO
L7ZMD3aNy0tTKf2GhIQtkc2CCpF5OGcPCZ7ob2s02i+sTYJvBZHRV1azPpvIGJ5Gj9RnnATVlTWF
l/Gq9gE1NO1OeSOairo8TUMNrDgWMVxwUz2KWrOnhRTLO1DyNfV42Z6GNQS8BEA5ixWoiSMH2L7i
PI3dm0HJy7TqEK+CfVIdyzBqT41Y+l3o1ys8q8Q9U1PoQ+R162Fp4nAPlb0+hjByUhALa740xbKb
he+O6CEJQisdQlYwiUlxixqlT2Fv3L5sTLiT1K++DAKd30ynKBsS0x95OCTHsmkqIEtigadUwNDG
e6B5X7brbtZT/dbPSwQW15VlpkT7VMIRVClInXU/bwcuh2l/8H35pfEWfYY9ZA6y0GjIZLXuTVxj
5key8SUZ1Lhbje7ONWrGnI5Lo3eR6GKaTY1nQYuNEk+gVAQFG+DXvPExNfJFtMumpMVPzFM7ZUuh
gtdFiTGD1Rj/qUsVHCuJClEAmMnHCb4nyIv2qCjFe1ZISPpc1kVad6hmADxsVsooX4wsLtQvijvl
K2RZqo8IwkwtyamENeFXxWVoC5lS6YKd6aq3qeVhthF3uyZaFxDIkcrRPjxhLs9o0lhc29bJlHlF
e1dJOmWtneMcOsG6Ey6qMCaJGLM5l82lgrqMS1D4Jzt0PtCxuUbDMKpfVWFdyiwUZh4sXtZ7ha/T
oICvrFQtf9Cmk9+UCIcG1gYtnkJvTu4UGu0bZpXpEgo4SWRhUJYiNgavtRfO2VQK/a1lQZtR3XQX
eP/IAMa6PmpL+JEEojmE89BfVaDG44g8inYqI66OmxTrNNb9Gtf+AU9Y8GXCuHabvBpYzhwPO9FC
+6gSkvqkDNKplpeORmc3HheO62lU8g2+eVb3FX+iak4OtY3rV9i14amXTXONBTB/yJDRqbD1rQyY
Nf/K3vpno3AUIpHnxyShJPmLXG9rRYsiDPjBW5ZxF4U1+3MoZ0BvPVJOSZoMmH+DxpXwUpVCwEQm
tsurSnuPjZXLB4tXPeyaEJGwBeAdyKdNr4SmAwbSJMT4mV+toYco86ZwEmYihPYcBMKlY/wsoi7U
6YgJ0ftbauW/W7X/fwjSRbQPdwm6xG9ixz+Qul+mCUta5AaO/87r/vazf5PkOfbybKFc/Ea2xQYj
aOJ/h8bjP6IYKjhMVxAKvzPj/h9IV8Pagefrb64v3sj/Qnb5H/gLzuCQBhuBjp/6NwR55M7+QZ6B
1QtpH2Fz6FIh+Quyi5i0HiJ4YYeyjtrmEDcMeCugOO+QFHH0HaIVffQxuKW9lgR1Cs0VFJGF0X0Q
QmKxUWyvyRiITM7EpkWNE7TSX8yqcjXPaxYj4JNXrG9O8aTnj0qY6URqEbC0nkpPZMmqgjqdebSe
vAVjesZjQcBZ+cFeTf36QAOoq00fTsdaGbwLhkZ/QxXdjkh79JQefgIpXLIplqZIk1YkmM18fk+Q
g4baTP1NOxe5FyM+01LoavCtxW6can6pAx+6YbWCHPBrD/HtIPlRt8wHrdcvZO8DBAFvbMhzvArx
IDXrD7gzcd4GDvGQcLLr2fMFzQnCp3u6xori4S2R56no8L2BN1ultkRX0fI+bNNyXqTNIG/QFJYl
f7RNXeas191tBn/8Qdqmvw8luYYIEU0JuVvB1qYybI4gea7zjMEcke0KY2AWheaGM/sOJxvC3WE8
7YNBHFZWDifLAb/uO0gPTVZ6rb7T3FnIFBJa8YSIj0u7Zi5I7ofikXb1ZZCOp5pjYUChoqnHKA7l
HBRPgpkrGciMUkK7717gLXfLMBTvcBqiU71yfVtH33TZSj320oR1fx7qZTwiDEPuXFU1fUamoMwX
PklwkIkvoXw5RFbGPj4iSjB/mYMI+R5dRrJN3Qr6NPD8K4m5d+oo2OMxmIrMyAiEAb5pI4q3jb/a
htGLosZCcamQ/Ga4IrsibMUPgcADwuSA55KqAzvSRZUCcB6pd2BL7CHuOMEgReqPQXffJr7E35Jk
jQ9xq+RTK8P5Ni4xe4Ur36RaVAR0Vx9f68aUee8zBM5Hdy06V15n4tR+6APvmBArD7DZ6WPsNUQg
2992Og0lvtHRxrP6hbnnqpJ3jQtHMGCSOvSzrX9d1qFb0siv49cJgxrNxsRWJ/jay7MTpTu1dvRv
1N9aozLS83ekJ+25kGjTAhhGh1mu07ttC3stVDIewR4EL1BOPOQabWcfAq8e3hsGOQ4I5zr22ey8
qL9PiGxcWmBfw5DDGhzTWEpvJwOLEbGwXKNLk+6gVg8voyJmbzNj7WsIjdKmo4db0UsXV7sRjgic
sTmANlQCjApGeC9xTYudJwh/QLlAmlQKKu7rKkpSvobNzU7rdJ1ZQm7On7lLkc5cnpO188+hnMYp
xTjZ/YnDsnwg04IlCdSv6R7H/4geJd5sBT/2Lmh7cHJbH3oVXlTVD0iyqrti0+JwnpndVDi1mxq/
QVoldMf4U76bNiWPb5oej0N9rTadD62jK1KAylADP4XAZNMEaV3Qfdwt7OpviiH51A43FVFtemLV
Nu17pJtNZCy6Ocjo8kV/SpAYuooXf2jph78plIXtE3DjUC0joIW52JRMsWmasfDxbC2b0lmUjX3k
m/q5RJHdtC9oojrZ5LWF7fx4Onqbbhp3c3WVMDqOyaaqTrHX33yWtDcBCuAVWxLsK9l0WBvoTZJ1
HT0Wm04bL4Y+wBuNXv2ixzDha1tfMKmMqZhiuFeb3turIPilZMHzzrf6NergKnraDa9i04rlp2yM
TQPrLvAXtq83VZlu+jLZlOZ505x7ZPrm1BuhREPALPbVpzwdbEp1J1WAtS0CY8GmY/NN0fbrYYXO
U/snbG9J3tSmfPcjNU99MhQ3/LE46U0hF5tW3m6q+URVf0/ZaO4R21UfSwzQMPRp+06NSN4TjrYP
9Iw4UIe9Lm5T5mXNJtCMm1zPvRha1abh+59yfgQW9yw3jV/PIby9TfeHWtre9OYF1DAF6OB4xmAT
6M0viHGqtUX3rj+thMXET2UvsnJzGXgVly/95jyoEX4SGzDqTuCxAH0ibejv2LK2cYp1LzAvhtDa
vbcErMymIdBXHXtTtm6Ox2C2zSh8wBNJqDpGNUIfrYjSMHgbluEcGeHd+d18bEuu0liUd84bhiNK
9c5fgAy2NSTPRGPLxDT4Q+Y7DFQQpyexoPGNguYsg2kkQLCnFmKdUcDnK0xbcqqbU2Xq7bMAS91h
nwrEvGF4B9qDymy6uM+4DZxO4d3a52Fcl9yE0I9pb6O9Str5KfAGbF4wZZccna+XXcs5gyznAOHV
T/HqTWnTmvGGEVV/aBPIY5FQ/dFjTcTZaVwehe/8CxJqAb6xOryrRg1KvSt07o/A2H1LD1jXsB7Z
7NaDsrR5813xQ+LQatrie+Xi8Yh9EjtcFe84dfBcwzID81+cEIvqMhd6wdMIgfgc1h15Dhew4zAe
a/cAmhArACiPoFdHFYErqpy/B2kIhZwS75crBnb2aTe84vmADcW1OQYrAt5tabofLajnI6c6Pk9U
r9+HKpIpohW3LUWXNs2y7sq5LZ5xA1pcU9BqmIQG/p3TZUKorq/u/dLVOf5hkJej8w+arN2tCRS5
jkK0bxbO0W6uSk0y4s2z3lsKGY2yyZEU2E/yq0VEFaFnL9lbKcMeQ/TAsNqHW7HzuWLhgSkBLidU
3lNcylLsKhfOR+WcIfDSFGsOXqK6J/QXQt01pedVudc2QF5RBrLqREZ/5Tnt+9o+JM4NZ5sMzSNA
bvGzRcVZ0ipkFpoITOkxYOJL0Lb1rka7m3Hp+y9jPDd7RxVsXC7j4NgWlUA6Bc45mGuyCxKCaAGn
4khaQXcwzPTTaC2A7DZVCNjgBcfT0LkuN26WKSeYVye0FtnYyxJArXU/rHDul9X0xyii4T1u5u9M
z5AUorDsHhKvZEezGuwSioXIVBfYaxxs06gm8wUyIdJcxYLNRCNyHLbB8TQSE5yDnr/Q1bYXWA1y
R43H8wJKAOycGIyrRrI6aiK1r0YjLrVS9mHyC+9QdNZ7noDSHWzksyykit0xWEg/eNAHezyj5UFV
a4DbYNoXTFvsTgS8vJG2Aj27ztPeq1s/Y1XDwMWWwzVQODqzmmKdTRROEGPpnJTnxYtnGLlTeRpc
3H/49ex23NPFrRWD2RGLpPuAEpV2Yx3dm04goNMUwa7ELhTkbQIEfCxXSVoJzPi7tUF0OZKzh8yW
sPGuKki1r6e4KNFdWe+EgH94iTnidP7gwiMSG/5zMSXVDnJVdGc8WhwjeCUHuVj/dRpKYDp0DI4S
Kv1JNEV3iy0CaalhKx0wjXriLRLDdOyt1E8kCKbcUVE+IIEXIwW2hq846Bo8f5DrciUY3YUWNLLw
W36Mi8mgtGj1CwEffsfGqPkyS9Ue2KTIrgdWdFxlGJ2SfgmhvhYE5qz2kbkrEhw1C+wEdANBLohy
15FMjxEZ9+hTyVXGa73jzfDVKzoky8Pqfl68bwrEcxqUXfQlUA1LGR+GXHQYWjSLx0xT4s4akPEO
pHI7pC4EHGSw9gXyTwtWCV8MqNvt1NgnKHPshYQr5JtyKvAJXIzFEGPxNzAOIdZ/Hq2k/7Blxd+Q
3N/mtL9AnUAu1tqC2T46i5yjF0Qyh9gSn+G1iD2N6i5HjN370ifUvXAkNN8A1egHWq3lhS+0/1YI
BBnDGQ1+ij1b5aEyi35xAQQVAssxl7EUeTsk3g2mN9Ys9FxQ6Ha4AyRLwk2XLKh4A27meWhq1JwV
dFIHPcfhLlTywrnw/ixZV+aB57oHDwLzEWG9V9OP/smbdLQr+sR/o8bEl8mHk1f32C0R471nUB+j
+xAG2b6JgiHK256vp6GK43d06uUhotCi/Np+7+boZibzHKJDSReJCBok8SUHGLA8zkZdCyHXK9bk
xOjAwSqnxB+SElNpVbF944YVZbscoh906uElbeCky5YWTeFu9vzu60rbhubIX0qU2IrN1yKOl1PV
o9tNp5Kyxw6L5h6Qqqm9vUM5uFsgqf2MDBE/oNTPuQ69eGenij51q1ywyajCloiCIavQLTO7hJPx
jhHFppOxXrsedqwRK3QZ4n7Oo3sbq7Xfg6YXe/A6zT5yfYNFEJidmP60nVZxV9iIz3nfDojLmmhF
VqqbRwiyq3hYpcIJXSl6LjC/3gQZsDwpcLN4woOewDpw9kS7cD6tBB22L5bxF1aUoRVsrXXgJzZF
yKBfsBnvYYBm3Pe6K9S/+mH+bLmbz/YbopZ3wSmMphzpw3GHC0mxjKQWWKZnq+oh2Dr54LOp51t/
D/kenT6pE4f6gP7feny6JttMILfpAN60uDfNTKELlx5/GGvrY2taMr6Azuku4GQwazB0ZihG2wgS
fE4jZhtM2m1EgT2OaaXYBheL6GbaMkshhS9JvwtM7+3gj45p8jny8M/xx48HpbEYMHYZH5h/dkOU
7JZQ17jhEl/cROoayJkff9eK0DThEJShE0630A31YeHLuKKIYd5aseQL28ZY3nj6yaNCHLWHCxZ4
untqjR9mHTTwzFtg6qcdWuFzjI11lxnbj0BiFRNLTW10VnG0YSnHfciqkvhfEV+MMoMNAreE2/i1
xz1YUrKNjHIbHuXnHIl8pISWO0EpwJAZKqzWQLQMkyf7nEKTbSDVfoA1FtuQarZx1fisvPaYYPU2
yoptqG238RZvcht0MfIO2/DbbGMw2wZivo3GkVfybyrsv7mxlh9sG6ARuGUP6zZUq228RroVk/a6
Dd3VNn4n2yC+fM7kzTaet9ugPm8j+7QN724b46fPiR58f5Gpbcxft4G/RpFuiwl/i/wSVo19KgPb
xp4vZpMLok04wOam5F8wWZ9g+n+C69vqQiiwALixzMtHmP6vTNaI/DmGhN47LBMPATWK00QLvosW
L9lRij4dSaPoRsIJe2n8RNAsEiaCSxH730ZeVQpwR1z+WGZjz20TLoDi/BEQeJC8oTHoXgOur0bA
XjAkWaG7BvYJ7rGAIedpiXtaB3O6IDd+JBOGzi0B78c5K734PPJSdbtpwbsKEjqjsypW9R2sEAxk
pHzgKq9bIZOfNa3+rG/rZ60LP+tetZXAZCuGv4mb/wRi87dlTP/lgn2eQGim6SZzIR2Cv/+N9E+G
sVxCt/ADEK7n9S146797b/2TvR8fRTqqB6/5V9T5hsX95RWxNBiOGvbvoVTGf3lFC4GlZZMoDjPj
xQesczFlA9YY3ksnVpqhk9aXYUGeGkFsWX340TrtdFjIX6sfuSBdFlHsFRY64V7G6Kh3axHgDKed
Rip7jQrv6zhp9gJyB0cdU531MxnGXO4muQxH13f9NWgHeWZqdSd0MqhPkFNSMNRPxq1IjqH9hNiA
UG4TIty0jLa/8C5a30GSFKfRFs1p3jDmCbzWF+S/h6uZlHys2rm80Mb462VGQ/xcJYirhFbUCFVb
Z3P47cNrWAZb/Wpp839478bmCvzftt9lWyD125f5H5T6y08Irsi1/LZT928/8jeBPo7/CKAJYxcb
4RhZsZDlPwT6EPteAqx8AfyO7Wm/r3Xx6R8x4eDosY2Kx1gUicfl7xI9duOGEZbYJtg1hq0bUP3/
HYmesn/YQ4XUBfa2EWyXwS6qgP3lMUhM7WH28+UOxtuOFR02a5gOwlUGdsJcVd0MGRxSemHB2mHQ
Qnyqw9e2yXibaJwW3vQ1tFjMmCo4xW9MwwHKCFHdqSl8bCJIuOQxyNtJ7YG28AdSTYyfoABacR2i
vvsTzS2WXSrADWcDU2nIMHWYeV+GxSgyxKQZHhgvIbBfhUauuw4JyyGalT+ANEctDEesv8l5UENM
nEC2QgmbnVNICcr4C1nqWu6UX7lrtGKxGTTLwYBtJuxrv1r6tYiRuB0rzz6AFIaqMq+jh0eVlOfZ
5wyhQFlhzOeNSc7Ul+v9qKyCXuARMHJzqML5TIeiIjs7AJU6s6Wiz0RZLMaQMhENaPq1Z6ks/aRO
LfaOKAwUyINDMhgNFltUSMFlSAOg2R+B79kHhnD0eKUsnMaMFrA9M92hZEBn8R0ioZjqCPaQtfoX
doSihcLaYVBCYhmu3VKTCAQ/4NuMIeSEVsDWy7NF2xkAAKJYOTBNrplgZk+gM20CXhm+q5Z/Snjs
+rT4ptkW1Um8QAjW5Y2IsX6QXpEccWfCF8Lr+Yj1Bst90S3JDTvH1JSKpB7cbhxJ94UGmAyRqm1d
cYBRIM96cKTMYLS6V6Jl/Ch7wv4kjgcCwTQTIXZhHC4NLzkoHVuzZmeikX7tjTBfeRmFwF2bcIQK
QLC7M0Nav7/UrQFnX7WIQdYcggJgAh+JxdBN1ZIVbenAOuMV8mgiM2QkEwRPdRt2R+xZFY9jG05d
OvuwRH1SgVfrK4rBXSbU3kNwqy5JGTR5iW7mZ6gq7Dst1gj8djEnDpegWJNTOHs1dodFghY5hAYf
/85n731sApy5jAQys2vSOvB8oQ73FlBpdFych+zfYkAY5IaF6OPNbOJvPfzTISUBG3EYr07moUZd
T3uuIdMRPZhfzF9dmONXqCITRAdJ1moJNp3y3uwLmIv1ngSqeGxnB4hGw/rZS4cPltoqGfx0UYsW
KfLfw7VvmPxhRFiSE289kmHjpxly1tSdQtAjrDha22Bqn5NE8HyMDcABtFUt9Wg6Qod91Wty38Tw
w5QZbDzB9k30hdA+wdeRHZsFyZkjGUn9qqglB2wLWXexCNdrmYzNZalmuu8dLXpsZ7OxvVsSNfmP
/iC618GC6Zox7fvRFuNPAkBY5zBp1XNZ1VDbx2U+YOnFuILwxTell3V0RwwXQzpxRSxeABw6VtR6
Qn8gR71e6QwiMkOX3ZozlAW5vGJjVg+oYAE+XabB4pjcz0jPDQB05xp4Ygt19qPw+urJGsU+ZGN7
0F/lhB02FjDO+iBk4y+Zj0fG7JNIA1W1vHTekgKlDviJASFcH4LSLOudhz0mr9MCnzDtgwlLuI0L
FwuWo6ImhgGyoMynxVhxbwuugLbz+v47sugXNfJ6J4jMEfvuU4InKdORATYTwcYT6f+IdLIQow2Y
8dbp24iO7eBrLfefJ9Z/t8n+/92+LNjlOI7/98m4v/7/Ab+d8Z8/+XcPHv//BIuwmyqJkG6Gqw5D
/T8XtzHo4gBkA471WZs7//dYnJ/8gfEAM91/2PN/P+Bx9jO6LW/Fr0Mi+9/bfe//9XjfXgJSKvoF
joAw9oj/176ajY03+8B794Mp7fhcGc5f1hjWdh51CXsI44qPOTQKKATEdfuQTDXWfGOdzG+X7Z/0
9+jh/9rh421sK+SwKhbrxQL++U5/6/BJBBbFWxK66/xxfJV8MXnBkuI0g1d+MVIkV8dYuoKlhUHi
cPaZIwcJDYfHRZB+O7H3fNkdOlnBMfuf1J3JjqTKmq1fpR6gKNGZAVNwvI/w6DMyJyiyA4y+N3j6
+/nRGdQ9pdLVHdSgtCdb2pmROyMc7Ld/rfWtDEh1neEaC0so2gCiEm5T45qcNpvwHhCS6TFTOUly
1Ykixp9pP2dDb4Q51GOUlqqPjM5grwxaEoGxL5adI7w1rlP4Fpk5LZ+kCz17P0pR469cg4tEMObJ
t+cCoEhfrOEyaevUJ1J/NQbi/KTcxwo37dGXCrLQNozOlynMEhNtmfDW6soJuIbZXcg9RTkkn59s
MLffVtGLt7ubBzOAgxZXLMMTCGt4WCorcOimS/NzxD96QpLqb7AarLNJVmEnCZrtJXicp1Q6yc6t
7TU2lXMum/aoc0Nxwsr0fXUDrnXKXYeIkLv8tKATQXQw7feMIYCcFjEUVTtJuM2Ofe2y1NjzS8yD
9hK5a5asPw4EE68pHqATLgprB3xzX68pJ6HbTZd1NNiycLrELe/OGBeEXUQTEuCeg4Gl3Oiu6Mxy
fBOdiQE8b5wdURwCC/UiAFn6SdyTl4id3jSP7eBs/NW6JxZcK0eqsTykVaHepoWIHy62eQ8kODna
rmuGfWPncdewUXG2fv7dVcqPZVXUz27FiBEm0pgeFjSsc546OOVxkwx6eXAzzH+1cfE7dna8x+V+
Nr2b56iMVQhTWrSZiH5VDRNF9DCxijo4FA7izjBQMeBma3mU2OLrZCuiQVXxIIcnkFe4n0mooNER
JFyqPj86MD927dh3j21RjJ85Kb9DPYz4GdIUN19tGD+9rWPvPtfrYyXw9wb4r+5e3X7vTkMRtxxo
93+Tv9MeEsWi25QNomHXoWHN6wPIUjR/EivPpnasp4kp4Ga2xhZ17ax3y8bZj2v3HhDsw6yatkOb
juNzWQp5KEt3e8Y8p8AOYyYg1EmaUG75U7Hm9Q0vURo7di447ZVkPWm70JUgDvWsrKIZi82xWdr2
o0Tc4aeJubxG/YxR7/46C8wRawmqt8T1ltBbe2/H12jY/HXyiAF7u2qkoxPpS8K5dUoWrV6Dhg0W
prTKCIK4T00/0hq9DrJ6fuxHMitFupr64CEiD2GBgxTShpjBt0iyDXgn5V1ZxvZdV2t1VFPpnNfM
S9jxaHnLBwS7WS+RWQ+Put22Azg08eA37npQbJh37iyth9TPbgEvmdj23Zs5VVGZLTpKTRJxs+Xk
v9amz/4yWzKglGMdWcGW3Bnk5m3zHPjivPWPzlTKc4+29lAToTpt9Sz2hufJ28D/dtQRxsU+6jpf
duvnZ6lGcRyXafrVu2X3wpvZP5Ve0/+wO6w3FspDFKREQqI2h2d4V6FkcfJdCDV8+PHye9O0HsTW
VTRQpAow3dDeJ8KMAVAMgd8+1tikauItqXqYcNzj2DTUXqX4CrLGxyoCvCGLLHzgI6qc6XCLm2Zn
hJC7yN2cJx+OayQ3dm3NFtkiaOywzUp+ziyoRvG9svzp2bC5HKJsDv3H0LVbVFhJepNjX505/Ejt
Otm65522HoZ1qs/LWmXfIe3Pc+SnPc91NiPkIgwUe5LaEKbIc2vnmrWY8Qn/JW7stMGftZBFSmCy
7uKFpcbZLwfx6eYBQpy6x6fnO5ex5t4McN3TG5fMoP2bN1D1MK33419v8IcQA8f4WVnBdGxlc6sz
41unl+FY31G74FJF6GPtxZNcWviRVhmgn2P9/156hQxAYafNp1uRKQkUaWUMOR7Gzdy/L/XrUwaO
D56PnWg6QbqkfLKyZbYOGGdcfUK0m4NrWyVW8UcaYpheLC4ir3QcOLCbW6P9GngUvpLErj+aMjMe
OvyYWZg0HNAIZfxpVbAt7626x2mNLnE/0nn+LKrAuKy+0MnFdMFccYHeZCTGHGU3dwiqyfvnPwVv
8lJrv4IEWddDpPNV/iWXIF44Cgf/hCe1VM/jMDSn0bPy16nvGAmsScudY3W2eJyroPubVgPKQpZ7
8htoLOfXuvjraWxbAUcRtQE6pf8nqNirhQmbzCOrSXFNlKszSPhL92pnQj7Umu9qUZTeYbY6N3Qh
dMkXjGLddy683YvL2/p1rboO453BbR/zj9i3RebLkICrfnBYph1dkaexNzC7LC4e+nFmcz1kZsk6
3yL0ep6LFyOYsdohaoeuW6S49hD8IxWYnfmtCfr8+yLUZId9m28DWYV0dGKIVuKHNNFebmojaRiP
eb0poEo+TmfL6HFiYyl7tmqn4XVrpM/ZIpbPsm+td8dYnFfIoXQIWYPY2w5aVFIa6XstA1xW1lCw
Kp/5Esxai4Jt3s/QYvLl0AETuNDC4IMl9Y1nQePEweqorKmXrfnj5Zq2i9kwVkBsyfzea6tWO+hn
pP9kXejHtQBJEm/bauNtyGaAVWnV6KOylmm3pOkpGRpNFN5Ydk2/Zt9SYCYP3j3Aa2SZFdWV60Tw
/Oxomzk/K9WR3tb+KatAG01jSUShC4Y2cszKYBbzD1orBC6QodUwREUCfujSJrWBy7BcJvvowbRc
zkOjyJWaHWsDTFXZG2ODfMMIj/HbbznfD4HyrKeiK7d7FImPwtbIIVL4C174XXuh1vzQA9FbIzKI
XEhN77KkwxpnzZpWu3roh882kRuWT7GecG2Ne+CDKceRE+zrTqB9WF6JaL6lt3lbxX50+Yy6We9f
JTc6LAw9dDY3bN0/mXnSff0pzemLRh0ok8XZ9j77eYF1jV1xCl1tDD+ZL5s92iHWqlqv8zcjW7un
ss8VEbSkZHeKWfaxga6K9+gf+ZOhCA5EYMiYFUHJVVVQK5Km8iBMbtLQvefusQGOHWEMYcM/VW2s
E9NanwZt2s25aTbxgOVqfspEZvTh7JTqkhdB8TZPCcaR0jQPYh7KkxqEemIL7wwxwNb1z4yS6EVp
s6hv/gh1qjZw+BATGjyHtItzb5mynIY6isq3daxxEpEEEDPEOhROLzv5g84jlSOxRQlbk6PQi3va
4G3tZdfX19qbzEes653NfFt86CZz7POczsYOAc1LjkGSdOVRoV5dfVTGNrTYc/BXBu05W8Zxdmbr
5zSkzpO72ANz9bCar7xtMsEHd4Kgl1FTtANsh5sqmc9FGlz7AuAo6ErC6VV7IIyeXhchhtCeSuNr
W5Bu2M+PxtlX6gvZKbjB68oMstp2+WeqvfRW8Fbk9B9BM+Ay4PYwrcm6K1yzfvBKFnWDMZsfrZkH
Txxw3aUxF/cSBMa4x1ZN8EPjJlG6Sf5CpizjAgzRjY4EmwHaw+3QLJ7FW7Q1Pgy58Q5ZdZLoKEDD
A6dbDbFXiu5lW6SbwAWxncc+MQOYhJv+EqpMnlfe4gebPCDSimAss2p6acrhT+8CJJap2e08YbWc
nCm5I7FZO2Etj0nPUJAvzsXhJxSrtfDiWbJla9EsY8lBg4mkU3GVJx46cZl9WFP/2GHqoRqlGQ6E
/VF8Bi43LFjT4iKLniCGRBI4NtwxdkGa2SfTFeuzqwU447K+lE35Lu3qj5H4t3H24SpYWQG0s4A/
ktULwD58dr0aosbD3imtcbtR61ERHe6nW8P0BbcxSa8ZqM2j9NPl7Fk/iwWzzTi6ezx/kZnq9egY
bsZdCrzFmoGGsDiQUvJvKwmNPE2PxKNY5NlL2GQnnYtzhmOyr9NLsQEZwdJiXer7+gdpaymirRXE
ZK3ZYGSsfvtLl1rhMC9vLQ8TWP20iaS/tpEJEou94Fw8pysTbdKn7sUfJ/fZxRVyns12jiFOBjvP
8PNDwtN+mVb01NBpeosRtMZePJUi8sBExobuy10j9DEppTwUfQ76YSQFvmALJQ3u3XmHoA5qAUgY
Re+cVBY8TVvpSw9xbbcScuSe1TTT6W7V3SswkZAZRU8RRtG7kG310YXz0pnMEJs7+xGK6BCmEmNd
slW8/+aZH3XSNkaEh9qIGxbXUB674NOE4HEYktX61hM7iIIuLc+t3qadZcBnLw3hxmIJ5uM2K/sH
goTz7Z71eGECVqcxyeePok6ak1O3sIfnSbwUW1fwrhRYzN26z679qDKMqh0cDYa2X5ZlcYW2Wpz1
bFV/s3MXOB7Gq4YhPFQJXhWTvKrm7HNW4lwFwnNuYGycjIuNWyFsF7zFxN08VK8peFjkErz6CcHd
GmwKPFwG2NmrnXhwLNa5Xnu9s4YjK292EuZEhpCy88zqBetSwZxQ91+WpNoPJ1sSAeozToNjH3Wx
GWfSPqTWSEM+jsE4nL2geBFNFgmMbYR9+seGjbOpH6bCjDeHgPoovxfZcqsX0zqyqH/1A7XH5/6y
Vj2hYet+LOFITHBPRoyG3/o0+KyqYEcc8qtnsUGIvuh2GAizlzuV9xiMLJo5ZuqrWyw2n+O+OSGH
XHyRVedUu9tF9hmsZOGXxzuf210LyNAqK4+JWeenZSzTgzNPr6x689BfccXYJRe8bSZ8zYejkSdT
cLkCl1f8ckD4XAuiZ1uUL7XcqYl3JPbDY9Yoh514aR7SADNtU3jJRZcYLY0gxeFtcdMP60551zy1
k3t9zW4b/PnUlwWBZe9kTdmF1PFxc6oubq1cvLetN15NZKt3uEVkevt5DGIB+3w7FFVVoXckK/FK
XyGDbGg2HwaBUwQariibRHSsNjbIWWPOr61XPRXErdUq+PWzjDNbnceq+1NrAXu0WA1yDb5Zx7zg
zyZAyK63yMYy658U1JWoIymxs4t+fdhsa96ReDFxiPD3SZupGAkeavcT8113mqmEg8iBjSUxZ2uH
1hQOKVG8uaM0BXhONDkJlWdW8+kQMXihuY4grK2D9bkyoVaFviH7/UiXGynVugmXxeRbj6Up8uYl
iBfDSNOQmMu1ql3sZ63EJbgm/hWjyUOaA9DZUAtA9YXD5p2D4FWz7SVJ/7Tm5QnN/ifVY3/WtJcO
y/+GQdzudBkKmXbHweqbPcemES2iRPuyDQw/RrU8TgXemdAz8iMnF5BZccR3v1vcebdAQwm5h5O4
bHigPGyjY/IH98ojxWZQLT3aPQzrgttnC5m19t08f5/sJe0j7TjFqeM4eO0tc310kuz75NgbRgTj
w8kDcSPsPn4ZArgN/z2sC8YWjwvECX8iXowsM17JWT80TrdDqDNJS7fy2iGQhUrYn7zA01Canfhw
nApLeCbXnb9aHxXi507hkIs2rNnM0FHfFrCYxj+TOdjhzNFM1BRee4GzmpC+/Ave6CSz/FQVOsqW
6q2TOeOlWKK8m+HJcoBjsG6xiDiHsl4/Ib+6PD1GEedLQpaidMvxlUv2gKyeP6gEo3dgjU9LXzLq
OXn2hIr2rppgjTwNVdcqTeZFi40R3U9T6Az5HugrymRul6zyLPeRuPmw80vs+EWvkp2oZWwPZiwh
rvaRsGaiCFCSzUtLxJnHsX6dFD6UuT4nwRAcc2zocgt0vxsmXChTA/gp7Rr9iVRyJmRRQM0iM1S1
+kjMCUN4m9t1XKIWnPJxmPZGIbHAWZl9LAZrfuo28AEp5mFEM+eLK/8bftVoebLbcLK63x57rreF
IvWTxeh7ytgMAXqfr0R6uFBLKmlM7flH1y6BVSzTLa1Yt0xT0344ZHOPhVonksSGD2O4bVUIa7rf
de3aXm1S/jHXhmQ/e5t83bIlRzXe9EOzuZpdJnA1oGYKuJ9B3r8O9NUgH4ODSml+UGZ6aIH2xp7t
YW7rWid/n4V2H/mc4Z9dr6tMhqtK3A0EgcnW67Qp24/5vcPnMLjGCcE8jxvHXHf8mSRktwRWQLC8
Bol6JUybHcgPE6gP2uLDqNl8d6J/mjDIhio3CSV0IBgM6BtxyjnPnDwbLF9dlym8fZGkp8ONOWHd
7ol10+jq09YWbdQty3fRgMZdeYufZJ66D6VpF7sUKxYrYkjQXcj6hml50Y5P0VBLXpK9UOvthOLX
QTamuK7Gy8VD8dtj1RUOxWo/1VLpZzWknbUr7vtwKlkWNqlY7In3fis2UVwHv6nPtSN1Gw+5ovYT
/ByBzmTV6rAUWfGjV8t4GAtH7BsmTQaqYtpVLidyvpk9EQGvtQ3eC2tpPQTCA5k/y/VSC2V8JLjQ
MeBx9YgHw7LeoDZaK7pjUZCTayp11QMjmZe01nFeLPOivRRKSVVX0OX1Kr1HDxv3JYEhfeS3OLFp
5+ByEsf+yINSAOeV3d8haxkdE3e4UmnECsdwzGe7FikJesgRXYYfroN840eWxNafQgaudnNbEdcn
3N8z/JGswxCs2FJcg17YrxA703O52vYbL/76NoGoOsxpB1fF7LuOfEkF1VWbwDPI+rUEDLOu5ejz
tmh1O5o2RDexCWtA6Xz5kvdFmIuleLct/2EKKJzy1qV+Ul2DD0i7fxL4nj9Nx2qyne07ye+kzKs3
xpDv1AEg/hX9sz0Nb3ZQUGVwX3hN23Kkn7fdF8zOF61NPq6CxRfY6/mIQFx/tSL3jn7rqqhNEzOe
m5FPEevBXUrvx5M5zTpCRxjhU+EeAmdP1jrBE0z5MKJ71cAlzFX7CINoorpQe4cxG9/nNQN7bfff
cquj5TKv6kNhC/m4kY9+AV3T/XDTe67LTLzl4CA4dtHkQkNrBRebNHkDfh2cwL8y7kzEIv3ponNF
RYTU6rza3t+c8T90VDXuClZQvAm0aKN58oM3MMgcJsNW6N00WvVVbgkoq+1JphKEkeeTVJvLdt+M
9q8aqE7YC+jpumI2hsnjXAa1Gl+zTNM4aQjjjJZ/lC1dIExJbrQiTfPyoFUWiahUJz3b1pFTl6ux
fUZlr98VPPxH2+LjV3tGep60jzGW0CnItvJ5zKURaoSpvdeNV4tBffDH+eBsbCVj+guHUzHUBg5u
Hdz5GW9ZK/njigp5pUcXzwyJgm8rVvhg75yyBQLt3IytM68ksrFvJkKdLT/lUoz/g82QBN9Q6xfL
pjqNBIAXestCl1cSvK56dC9Qal5NHqKQRMy+n70g1mP51pTqcR03k95ZOic18VIr3ArarSMxbeZR
1v24t5lweBeyGnXjMZh5Jy+A3S9B44wZW4Aek+i60M+MJzPZW0Hfvq+BIX9DhmFr2cA1Z7AAxh6I
4dTwMSRJ2dI+AYSs3be8Fh/wDFI8sW3becWt80DOqrwr6+8ilc9yUMF+coMvqawLafIriSjv4ApM
E/3qPAfMRReyXhFcmF1e9R/rpD6BILJoHVqM3w3ZjeI5GeZsh7E4eO3FPapvNOWLYzb9pcMGv5tT
mX0IW8kjhQmMNHpodkA4dumGibHLWjcmRWMcqjGgkedZozU9pEumzopn7QsPSp5Epdcydo89u5dJ
8ASktbhaEzUdIWlZM/bb8ZzOLj0LFpg2yfs0dMWWA6REEpxypoVQeSvHSVUm4AGEa7JylPUBsH/A
j9Gv7A+T3sD7ANSKk09I6qfFroHnh0TrlS+qzrW/vo8+K6rSsPcN7zeAm3dio0Fo8tdWMJhxHi7P
+bLNJ4IJBZR4QL73hIPxxr3fuW58lD90Xc6RZsee7YopG268FwbQRJNb/pA6mH9l3si9jqVBAOWM
favY8FJRP8n21p0+BPXmt9nQ9xwVST9Ku9WSPSYb5qBwGyGosElwgrfSksMpg5nF64pY7vfF9MT7
lFn4cEuPPVWdUo7HJtMlCIX0Vt5S4Rv1nSVAeQNZTbKLnp+7LaEVL3+fyqU/IUcxxpHvzffcqN2j
N2FVDmXT2vxau5qjAD/Lp/LqX+CAjAjnxC+u5Qb9M3mjdmZn/yoZ+BDcNhZWIblT/zRMpn+ZbQyb
6H/8s5vaenhYZZMxUpriE2IEzxL/2RweDMw1P50SBEU02Emzb6dZ/FYM5PttBk3o3xEvqKz6cerJ
CokZTbiXC73aeSmeserwRiOMxwel8/jpUX3mHA1wWOhPmI0UDen3TReMqcEhrJdi96hHbVNLo4gi
6f5FahcZEgMcrQIu9neVqPJhNKR+ZbOW7TuqYbZtDkzShF014tCSUBrWTcF09iQd1J6ViJ9N041z
7JZmdx6Msnq3RwixNlvZowfC8VbicBsiLyEXGS62Ezm4ZKbZtSLTSUkJ9jrfoygeuoUPcLr5X3Vm
pnu/S4BPEFSMwaxMp8Zu7Js5Z18BLpQavpddhtMyf3fbcYoGN8V04m5PUzaXO7ut8PyY2xTS0UCt
21ht+Ns+23xXDGYXOnbziCIIRHHqrPe07XYE0iHN5P72Uc+ZudNQRmKs6ctOa8uDzNSfnVpw6/C2
/sgtMNtTiZC8TCSreKjkD53g64rVHTNlBpB9FDHbWLMCeyGUQyuSqoX7hthEwQltJs9LveT7URv6
ezJaf8qNpUMRJO6N8p7qo845OxqQUCHFezlYn8A5zEKWFUCYLstDVBS5RQp8K0XICRH6uVDqLZvM
8cWzEXxiu8rTOaro7rmIYGUkSAEhgzvkTBbYoZPN0a96LawjRJL54OqAC1pzV9Xy0+rC3uTD4sX3
k9rj4kE5EjnLFkNA2Fq0j+upJQM0QTxzx7m8C7PWTuXLTNl0+8bNjClldPsD+C7nQS1q3ldrme/W
wv6B/pZcGETUlYwW0c2OC82aV/IiAMZFs1JlvKL9PZQEpr95gFmq1Fz24BHW4zCO3rFo2/7SAgHd
F9NgvmSLPR8QGVhzju1ChzJTS3fAX5+8ZrOm4IzHkq+KKOh1tUs9SWA98V11mQ8oCXoglC4i1DUc
ks0GwhtQg79dMTd7f9e1Bv6A+sIdENVNn5c+yCPf3fj0sEt9Szd3ujlT+2SkMJXY5j10epQnt/Ro
7TalaC5pnbKM60yiKTtklYlebKsA79DghZTwVxaJpOI1zvS7xDqwH0mtwTks+fMAD9sHi0EBxLI+
ltU6fhXk9i1gi8bihamo8w9+vj9IMakDnEWbowtdHXKjxbVNJzuphk/TVRnwyJzKF0Cyog9d1nQs
d9DvzB3lswZ1Gs4kYe9KJMXemi/rpgkLE3j5Pq7O+gS/gB1B56lwzLgY9GRQPAq0qZeWgsMGzZz5
v1uz/GXs/I51sRocrGW8oeHVPqE17POFz28l1nerFMXvzajyN7pzvN8ocMFVTNY5B6xEyq8nSRX6
9tLXvAstmETaaD6J1q63xuroIKhroBXKMnZm4bQ/loDWq1AncwHYOpesgpkZfrED5eZhd84ttU36
N+DjwHqpqxvCvz41WR0QOdCueSGLzaOtRgQmSABxPRrfk173P4KMeSOSzWxe2D5z2sxKqF8Jy0qu
Ce4iD85iKZCfAvRuM3XfWAx9z7Pt56KDkmNc9u+OnZWnvBMEqzhO80+L++e3cTWRdSbTXI9Lz5zO
XWPgNkUnSuFzZ9mlQT7HRaHrZ1LBW5TACrqNVeXFsICW41YXIEPY9I3QN9LG3YNdw5OxhCpZuImO
RrSWTvSPC07BWgIUUA8ZhwkCv6LFFiMd9NE3KAXZMgPIDsbG58Y15yuMBuc88j56weRhRBubfoye
Wj+VInUJl4zpJ/Zn570rxgKvA64V1B4MzQa8osMw3ffjRtFbjxSSs3cy+8pH8MICvPTFrsnFvaYs
5STI65VF+5zDtLAW4P+GZV/NCWjYWNt3+N8m7XbX+LTtyU7Wse8Nf5WVj7uxSSj0GRR2BmzbJK4d
681jtx/lphUcJG/TGH23uhql/STmetsPEjeqLTbvce07CmCJyP6ciXoCsPIX/9lF/O65IuEMNQlX
viDSBq+24eonBGz50/az+mKsuKfd2pzPqvfWLUqhcZGxynyS06iMqzN+DuyhgRBN/fYAd5J43pT3
B45S/C75Ot0mu3rBvFdcNTPXUcGA2bmL/0FCLSPk1uX3DKFW7x1+nadl1kKH5uSqD91taASGv2Fu
yuc2Imb/QLa9JgeYkLWrVu80ZMWBVFp2FlXOOjLx/bMiI9gmBVxQh7Bo3aw1DLtsjuBPVzwRejlb
LcaZTfXsN3syGVHir+YnhUm4PhzH+WZI58Xvk/dAt8tT1lO3ROK0YCFE2JcAXLartHrO0Alz3FBH
1/d4foJgvayqZfNKaf1j0cx9VPcFiHNveaZykr0Bl6hrQPyU+Agmr4fWC5oje79f/tC+ueZ6SVME
I98Q57qrEG1MP52OKtHmJ6AB+iXLKjjAi6reAffx4hrRpE+1qs9WI6cLOwE8Ia6AJGHZHQEtvlGg
wnH4UnVHtB2h2kR8GO6vdKOLOrmU+7RL1dE2cmwdMDejyuwIlBcgSjm+Vhtcaooum4Etf+Y1PdMM
6UIV4ORo9miS5mWy5z9tb7HrGVJxJDHKaq9EinzkvSVoZ3LWM34CF3U61W8gzTWMk2Q5BpO/vWCx
LOMtT1hJBVb90jFcvCzjahPEq9rvazmD6YJDMF90ZQ5RRh7jr9RO8jEPwCqzjUspG+mkK3jyaexC
Xgq+1Xm5Esls2BpkjbEraruIBeGzk1qo+qsyz362cpk/AgpjUb5l5CCCxRmf2A1kv0rAteQD2hpy
CotI7A50eYAicz+ppNK8zzaw0JYWlwmIYh+thS7xbeXoCcINfnVJ4J4ZVNJfLAmZIdR9FeV06jnn
El5xEZjE2R8/76ugb2aCKysMGnP8TuLT/mC7kX/Hn7bd2G2QzA4SI976QP3JDNd6weWMcpA05Vui
kixGFuB6X2NZBs3svRIrMYnmdoKEqMxeZnri0qh1p/I8Zqr4C5JvfoUfNyPMrMmtCwgN4p2gyooK
BDc2VJKcp8px4Gtw1nB5rs0n0APLd9Ys8gHJCtgtCeCCjzw4eBQDgK0TF3CyhsVr0Rg/1dD7e9lz
fk5lcs5SPSDniP6Wdtr6EoRhY27OODDqZjQ5E3MDYxD0VEhN9mkolAF4z5hftg25OLQXjOxl7bX7
rWeR0aoAlltgW39t5ScXHDptDW5totxvTabsSTIc7BHjknPV8BwuPfQOmJkrKFOPbQFqlP0CRD15
UUHQxClGgDdwra+crsw8grs0x69z7CvPQ0vListQlPpdLtl2XO89ra5RkjG0GWvhh07Ft0C1K8to
I8k+Z9dj5xaUamHtwH6bZhd0ISM3ir1HlwaUgHufUJtLQo+od8NYOVHAlTMKVMdxhdb3yjZsPArh
3d199917a07DX8w1K1DXVLxunbWd5nUqI35u4IzsPDiTF5DsNFBieFTp1XOrhfXJ4LFXWCWZQ2x5
OR9LFOxKP8J8BghtjTjjYKFMQeLvcZMxc1Jcd6iRbl4HkOncmAdxNN3O5lblW4vgUrkCOTak4KTY
6vcCnCez4ODs81I2p2ZeksdeTf2NLA+1YBb//ynd9uzyPdfnW2794YVjPMzwO0kelXSfhqIseQf9
O14xpZRdrtQXLgI8td/8ISyUxFok5fdyXFMkFCzD77JE/xC4r57mOlE/qCWaH6HWmjiRasywsAlK
3kiqfv4fscv/L2LSOeTIsIb/9074t68qL//t8ev39J+Tbv/8bf+0wdPmIujX8il99oN/scHblklv
NDlL//8uMLec/6ASKTBNExIdeStBxdM/jfD+f7BoAFNH6bTn0QtE1dT/B4zuX+OeXuDY2M8dxPaA
sJv9L00Bfef4k9TUYlCS9QQSew4Lo/uBOQoUyDaGQKrOLtamIw7c7P+BZpT/paLBN03M/5TmMNVY
/I0o6f7P6VZtwAdbvLaMrdLYjskIt8fggst0znpjnEjWbKUCH8xe7MAdOL+OjWX+wiJLvV6r2eVm
Ix3qYYBL4HEWuBv1xuFS95v+xwL13PUB9/d+CBimBn839TQOHvFPpSticgt/pPWeWTiI4qGtoCJ0
Ur45WKkiL7X5gh5R13DTi3VzGwQvwkoDymV1L7hESMWzu+1L6bQjj+fgPHruZrxZZndndFfO9tyv
qU2TwGC8AeEgAeU3wW1xIEd5NHo9wBmoDznmtneVdy4LlQRIgMK0CalkOtirKS7syplUQIrge+Ay
FeneMHJCtQgpRxcrElj9Do2tN/IJLwpQHufSkdtpD2hcySHNyfJQhEO5RpOt/g8/cZUTFXZrv5DL
TNtoqP4Pe2ey5ThyJdFf0ek96gCOedEbzoxgzHNscGJKzKM7HMPX90VkSZ1VakmtvbZVlUUmSQD+
7JldC1Hm8BNLctLTYdKZPKm4Mw5D3iblTWnH+quMJvOlcpYWNYAV1UT6t+KPkg8bnrHYQQAwgqG8
q2z5RPzf3eoIvE+Iqy9gEg7ZKR3irGPp1OEjyVrj1evNkLySg7GyIOq2KnqJD5FcNswXL7NHnKzl
iPzUtDNfFhUJ0MvKfUHacS9IxS0g0aA+VYJdZ1KMJZ7yZLiP7TqDm8jhH1gL53QZ8Ojv+bqllZtv
ReWxdawaiYeYm/o+xytVTi38RPDmu7zhrEo/4r6GkcbKY8D07hsyOFhKZtuQK8fdjKoHIZcOSbMG
zw0JJhsiFGGj4OunGnQX9o1zjJHwVxVj0E7Db9p4qpdPXmwFT36emxdN1vCbjt3zwGrtFWxa+FRx
WqxbwvIX9tSF99pbGIZlrzaDrOXWNmHOu0RJafRpqXDmG5T3YP6LcOW6XX4XxBLZC7XGtajoCQ1I
z3ndWgw0wFtfs6C3yU17AafPojcrSCNSY/pIeDrlO2eeOa/bgyBPWMKX5jzp2+8VjU+3i6eCIvJM
FfsJpfZusCP/a45Fd+cPMoTNKQVJ0qQ3XrNUjCdK4Zx7Owe/SbXA2PqXTpKHeEtGjQ4ZaTcadhbH
5D1B3gWaYOJnWo15G2OzzePhvZlGovm4b8TSWd5ZrwGA+/0MwoJmGSvAXz172btkR3E9kEoDRNwX
9zIVLrNIe5RV6pKEGX7MymhQaEfSfkwdP+Labz4BNWeHKXbTixaB+Ij7Od9gEprRqFpbX2JMJa/n
pg0X9WgpTiwi/MgimxLW2ps3hlsY6wpmUrKOZekecrOldDe1pLwg9A/aFQ/rk00v8bboB+vSxLX4
Bo8E7sNQpz+EZ1lblLfqFg9vcFcPofVWxrN3bQFNojKBVMQ0BvKBjtF6X2hpntQYl89J5raP2FLs
B7wczjGRQ7hqmkmxO881FMseeBAzgiwQtKsCi3VKU3D3AdKD1WNidzFTW1YEzoMAYT+AVFDRczdH
+yibkh9RZHv+wcGjOW9Raur5IAZjdtBCsmlbM4oEU2KT43HnxSPddxgV0LWqGCb35K2kZYRQLzMc
PfzSRlwOUTJxQ/JDdA4j5W5MxQE21AQvV7aj0mOqNmRfyZv6rR+eVAOMbLYnS+5aJ18AHIYIjlEb
WK+u4YbXDLv62Jp+9CRthJpNZugBZyXapbGNIs1lo1MDGJnHcRRmQzicx5M7PPZZpbCfQ6KPNm2W
zzcWlDjKWWzWVlGcjm8UUzeXqkukOANEGG61Mb3QaF8RhIr5YCpdGHdVbzdfbTTpo5zrZDv4QgN8
ImUABFNPqt14U1k98+Of4205EyxdD1OOUJqDY86WJcqE/jZocF0l2zO57lULxMwZGutlbLS90SrJ
4Z4lJh3oXt+qF6MaJJuavHGeyMSaz4BxUnbds/iA0grM1JlpflJztzOLWF4Noxd+EgGqL812DDN2
kgqJxGJ7OK8p1qr3Uzxqd81/lp63DAT1Om58+56dt0fs1eGiX9WO4iCfdbyBMp/zmLAB/lEEu0zR
r5VnpbHKJZon90xSd0yFGHBIk01kmSOEB9ZQRNzHXZAPy3IJKgkOquW5E9hu/cijJwI5mmU+J2oa
xh7yVM2IWyzD+MoYDzJkJYeh4IQoywOPHBnSZeurMw1JZ8nr2BD6yhq5oo0knUQOl0NDSH1t5ZN7
jXuP1mpM9fZVprV3aTmMmzFZtVM5dQN30zk5x5o/7FnlI3D4hMwqVsjEu1ZhYye3BrV4HuafmQC7
owdzudDZdVIDzogMKvozm0p+t/2UAsypOSb/6CagmjNUqxqa6mjsJFhrGqtqlTyXjnY2ACDVjUHe
zlbeeJ0MVng750P8aCmXJoglPR11JGYIiOAbcypM6QkZ/pNM4uRK4hEnwu4ZzkNRtxqfKCAx4myd
jyctZubCT2POpLttc2U7mL2COTlNVEQVneaBDNZp75g1TgQYpvd6zIZLDZuaILzT5peiNqzrIi3s
S4ehm6IibFC3o2JinBxlnoMc3s4Y0RZx9rY3WB0TcbfWnMl2qYkwwwH2gzC3uxm8Du9wjKg6RcBV
s4bX4w+SCotKcHz1UO/n3BNEr5tk5zT2IFcsSYJr6nnI83vSskvKOh2Bs9pr6nOUcHLzIeImlcM5
vXYeB6EfpU7my0k2lEfBsJpvPbaalMfbdICuBs0bOoqkREkW+JVXqey7L9LEgdo71HF8ACPupl2p
MH6udNc0B18LkGOkl8SqDYqUpEPpTy63VreC5mGRPzkCPsOYw9aA01r+HZl3pvZcslHu1/o7U+8j
QWg2YkTt1RK6H1qz2NLDMuPv/07lq++EPjALJ91mS3CfVZ5/A1xoeLTA4oJFRIQ8iwMbk5Vi1lwq
oLAnQ8+XQCS/2QAwfsPrVjbzZW52+sDu27nPFpyAKUSGrg1iYPymDYzf5IE8wMtyjMbUyXnTHu9E
cwNv1nHICg98ed59hd8UA/1NNLAXuIH7k3MgR2bm6pt/QHwVBopBH9l2iuv6lCyoBPVNTYi/CQp8
L9AUSGFjibK+KQsp06U8dd/0BXISuH+gRUFloP2H1jgnNpBBYqgC1Sb7pjg030SH7JvugHyu3J07
AX3Q3/yHPvJjc5tpIfRZ6LVUHlERwKGjLsKzXvtFwLHHHDkBe7gNLcB3dOUgbHJag0LRzIN48hcy
BRd1ps8sp7PPy4VcMXPTybmlw7OYKKWtMGHkYC7w3LfDKh9Bh2yCNOw4sjbkyWfqod9YK6bjJjKg
Rq98k2PUdhAVOA3B5KB3yvTAbPCdgNygRDJ6KpDPHkl26vQ0f+M5XDXEx4JA0g4l0fgyrSw6y79x
HiZPleM0DtyK64X3YQ8L+iNdKCB8280FxLCsWM8LJcRdeCGRLASkRBwhoRupU1lngEXcb8gIf/Xt
xJvo16PnjJeNdgs2n0kcSQAPhMc2DfrTvQI2gMv0l8n1/wgj/10omikzNIkj2zaTKvyfP4WiwTyr
vkgdtY0sszjWKn6v0uqutZpnOyzv8OfwYPUp5uWQ+SozPf+UD/4hb29BqvxKHlpe3jPNwOF0Rw2d
+SfkSh5J9riDsQAA2eazKq9OfPjF+T//W35PtH9+GXpQmThNXod8+h+HTpBiWgys1rY6VsyEum/i
tQ9uG4NfMgcael1TCkBUVfJZ8XhaWiMXRhb+HOLP4+QeJ6PqT15TqtucOuKL5SNbsxwXl8CPp2ch
GBTS3EMc63kuqmvbpOzzP2CCnwyBf9XZi3UUs77Jd/aPNZl1krwplcr4rUt+VWWs//3DfwMULD8z
04U3xKHa9BBZfgIKAvM38bN4mUrvpT2Af/M7oEA4v6HZWEv5NsqA71m8l9+VGcv/DYmOHYBH067n
M8j/O8qMHy7ay6+/VI8GEIeop0A6gnywNCP8Ko+YUaap0dTjznfqROxGS3brQWbYGkCGzGJlN+DJ
t11ucVrVcQRyy/ebft6Q3hmNlfKUsx5CT5yqwaJxHb8qKaCobE8uRNC7PB2MexcLzTEe628MXULX
iY8donP9ci/HPNz6dpOvZCWTT21zGFnj1QmSpSE0OUSjVzzOccUKgf7b4JwyT3zWifAwKA7RdOON
NVdRN9/F/XfegR0zqvdKkNPbclbrqD+BKTAGril2U81ws45GAtlrv5iMYQ83pb1M64kjYl/M5l3k
psWzPY7xHeYMgnGmyN5hHMcXU9GWWAANPb+DSHZfKZ8iEqn67m1g2bteKPj4ShcpxC68dZ1ZcKuJ
IFXXI5PUVTPnGQU+fDqVGM9jUzWUicGHT21q97gHAuvp02ZDSM96D1K0CDT4PhLAVtIcLoCXvw/g
TkZgRkX4GddkHgUyBmYzH5fFKsUlgx9C4IFWrjlsYd/BZmGtR0dXLM5wM4CAzGtnrbyMFU2NK4wy
NIoMxZjmBA4ofSiyyiQhP7bVNnEW1io3E/+ih3X2llZO+WUKklX7Tk94/whGQks0w0me5tBih+4S
9l6V5Sz4HJbFEbjtWK1iw2a5IrwhvlDBEMIyrZoXnG2Sc3hfMM54YwpzxQaxte6wxT2DYsfiay+l
RLbkdSzGX80SbwgAy8SqrVaTSyJpVUddyAItjNID+//+s+mqIdlhgRkPJF3Cvd9zKiPL6eFebnoM
RsBf8gbTtiUflGOL65zoxCny8IliAK7fYtNOOFGqqg3PVcxPcY3G0ny0bPtfJJ0DbPmou8tXYdY1
rxauP8Q6Asz5Psuq7s7y7fDacSyDHjmiNaeMENh1mbQthQtVYol1OAbdDXbT8RGvdNmtotI0vqjo
dd1NYFnds+Pn5Ts743ofjEwJHO7D4V5WFZuomBYgFEbyP2zcF0FupQ3Wuyoj6DoUYtgbCnErTobh
MYQndeuqej5SkLVct3l78IPEICvTwLVdsWw2ETbcscW9KvL3mItr+aOUcaxAXdGVvECnui2ppOCo
3dS7JrhEAkQ4xWg+xYyfzxjmbCgXLbVQYVTyBQY9E/3eJh+yCuwWyg91cYOFPSWID7NMSE9F3ldU
iPlliDmaRpSzloP9UesQDdQEd/nOTqUkA2c548uos2rTLgHW2JDDPSBcsP44fHEnOeIMAwsGO3fh
usYsZ7ftNMqnWfqgHmKpHAACQ02OkOoirKCegjdEFBMOU7XLobSj1wbRYZqSPe97prIP86geRuL1
dtLte5KXpI796DHEq7ymFs4P6cQLvbVh9YQgJtU17XqgFGGTzBWTA8YZ06JwCdvsFtSRw+iatOkX
4M/kYfaT5NyE5xZvW2Vj6DIcMTwbXCjWrhV216/ytu1fSrAXQJWNhT+Zp8jKzD5ue93gH5pgxWbM
/OVMGNYyGCQU5Bt8F6C7Ltt2wXNMVY20RT74WaJmrLEXf+alxt5fddyndVF450mYJ9Y26MEBr+aw
fTCVyC7mgALPVZiM+smJYiDVUZK8WJpU+qpyKd/CoelyIB4pl0NmKBe8d4uhX1ZYAeNSfZjtYjMM
Kl2f8Shx83WcFe2nY8QwJ4yuZ19GldpwATwB0kZIUa6LNpoRXDQkw9QaKloNDR812T/0YZFAHedc
b29ySla+JgfvKQKDj32p4Snj6JJ9X9eeRR5sjJJPigmtwSXKerMg+SekTaVeXSqxc1JPmYdypjRj
nTFGpzSXem5LZsUucAaFpkNPF0vSH+SdgzNT1WKDxCZ7SixGbk4hmRtc8CUBIURwMI1t+5L60iS+
HAbBjWo68Tj5JNtXHj1YxOFq8RB2un0m1hAQjC0opMIIagBUa2L7qoGQdeWJ0H9oJyAm3DY8fj6+
xMOxm7BNlRuZ6gtqDzC9OaMTP4ZWb5YIm771w2xNKzjnHSb2xuNELlZJMAUvakQO4AEl2AuoxC0P
kSOwXHQDeGruTd0JbkB2yd6Z3p4Ak+6IPA60wsBDDC4vNWjPxM66M9o6PcE0958Y2AYCBWN5lZPW
Xxcc8rHg1Ok1IA6cY7Nl4bgHH4K7rX3sYzN/aLB9b6ypf2lMdB/afpxrFqBi0xMIPbRuad63Zm18
kYOjg0PEgvnBru1jZmY+gcnUiegGiP1rv07v69o0riHZRRvEH78lu5Tl10YmrHXsNDVVIFPlqhXP
uzkBzVVVE344K0/WE72MS6lkMC6/hMJu3lIcCjs6WGOX3AtN00hrwyGB2kiDKkcHDtLzR5FYNASB
GsDfQbHaFfgMeSphW2+bwUtfU9W9lPRs7Mc+HPdRyvTpe2X6FvWTg51nyG/p8q2wG7kkt3RS7Vpj
CLCWBUQ4qqENKHZLMP8JKUV34btl+YpzZS5WgSXGYGsWuQWxpzOdYxHDRltju3GOfZKq+3YeamgY
XXIRMqRvlUTSgcZCtV9e58aangV773ADWtf4de9dHi03bLnRiJCLc3KYDO1bwtTybYafjXfEhirD
HSE56jpKMAtqcWc6ePqsnnkWyrXrn8xYe3e2S7R+XaCP7gdkULqKx+BymgGvAUNbElohHGnQ937x
1kxh9NJPeX6rfCv80bWF7fNU5ijBqqehHtbCUzXwTyiPXbtxXxXX6QgwfOXafMXUww7RoZMKDoBy
6ukJoB5KM5SQ67ypwJA40m9TIl2W/eaxHPM2KouTRxbYSbcbwqA2Lke3S86dmLJg6Q4RTawJqSXi
8/00HCmwkvVBkSt+goAvHqqleBu8EZbJvLSuBup3aFR0pYJIY3B78Air772yUC/kOupla2aQHY37
9KxvwUJ5Sc61ips6Iz1oT6fOQ21dM631Nxxgh3bVhjp5Tiw4+ati0GoEn57Y92Y2tk/YPJrrEJby
lv0mikPvxWw38f6MG7ft+Ea7LkVUmUr/s3aInmNCFNOloaPqDPulue8IoOl1hwUO3IaP4IMEZW2C
zpneCJPgBJVlZWwxeep3lvJZsAttomf4YEKC9/Nwo3PFRub7b9k6PuZWYjUvofbv7UwBEpgH94mL
03Zwd1fNNYs0pLy2fHDz4rZISkpWUIBPYUmrMZ03Dj9ABLo9kiKEdWqoCAbbgi8+ghb21JBcAGPT
DHHOKIpxE40wsB8zWolOoVXXt2Fde7e69JoLhpfiBFW4eDaWaMbaI3D+kU9zgq4H4QnZwXcvx8Aj
4CULNb4G6WROZ/Vo6+mQh5bGslDRlYT5ii2qQm76iGhd30eViU5UGQOHSzTopsZzGYSXVRvPBypF
gi/Dkt5XHEcUKmjUesTz2QyALlL4gddY26nYizok4hZKsSP5kD3PBtKgST7X3umpDnm2JfrRysPk
1p9EAdSnn6/n1FZf9vfDtyOguuKDh900xBGloJN8H8n6XfgsIu+JTJxbLSgK5CbtvSV1CmtqcIKE
NFZEjSm67MQyahb2FaUaw8Zc9ps0Okwt33Ph0iWOhJ/nh77P5uOoW8lNA8d6hjoo3GcztlqQ62wA
QFimQFdb02w+HKNVh6Hu0osaR/1NWg7tU4dn6lO2bngoqtx61BhXqMydxvhIYoUWHAv/Fwiqii4K
I2SlfMyr1jyQIBiR1dmhrJDW1GvCkEwrbaf6E5lZCBG5F6iAsK7MTowE6cHrKI9vYIqAG0BO21qg
4W7dadFMk76iAdNuyrnFgu+iApt4Nck51vKMopHIW+mRs9xGEOm+hpPH7p/IOqcbu8/geLBYC9yK
yMiA1fI25pd5GAiBvAc1ZfDLlE3TK4bBYoNpy7gz+66/pr27e8rHdjoCkiCABXFoWrs2O4wGYgz/
RpscMUAonUuT1GQdxpBWUjupo3Vd1NlbWRddciDjEF+JGu2YjXEDqD53suymB7PVKRva7UjV+5JX
vTa6dGmuLuhK62bXPY8TarBWzJXmfeZG4S3pIVTMYEYipfSeOFLW0vlNwtGWZxSeBGDk2LhPqxjA
GZbw1sTqVKUGo2mSLQ/llJVgpyRfDcd4s8SwqN2hO1M8kd4QfnA4VyltFKSUBFyICiKLs0mUiiCV
uiQW50GRKsilhwjfZT6JYzP3tqPhJOdSQA+gRmn+LAMLq+04UnTKMRJMit8nXbAmPJUeQxYVX2Oc
k6Pucu4kRhyFN63lmw9A+pkpVECGiyz4REYnsPAZ9ZZ9gukN5sbU1UHnvjxW/ZS0O1KK46MjPGHu
S7BkuAh09EqmKG2XprfiogqxNR3trpvjJ3CnLIw0i+Dpp+74H8rmvxKz8BX6NiLRP9GyNm+f3dtf
aLvEY4Se9ZfDm/4q0j+oWn/7v/wUtXz7N2F7AfxMx3coK/qFuil+CxeqO6/pOpyEAvSmv4paeJRs
F+WK/cCidqH8/q5pCfM3EzvTIpPxxMDXbv07mtZSmPKrouVyXiDNu2hnFm/EXLCcv8AuMx58+E9h
Sw6sY7Js3HtOgvlUEOp19r98Ttc//6d/qfryuk4rJf/7vxYd7g+vBWAUwKcV8IIUAPBR/PG1Yjzl
NRpIhH215hyqbwFrHWTu76oaBkMIcst012p4CukR8mdC3Uu60H4uYsRf7rYjcUyvEod/8a4WDf3X
T+D7XdnCYT3K22Pb9cd3FWGtDb2yjbYNQR6Vt0dimNz8hL+z4m47Mx77BhCczmPjypASE0OMluN1
TPOzIkrW/AvRHZ7537+jADncWnCsSO9/Vhmx9DYE8eNoK+c+IRaMmWVx7dNBF13RK4mB2TWQygrd
E8jx5rO0rjCfzm5PTbKGkpRUr0ZXufRXWcW53WMzdZz02PjVrhkxo9rV8OqPHwWeAK2YH+rqgvVk
mg8M/7QxVJjqSWqGngHqyGRih0KxWLFqglQMS5UAcNwam7DJdo3DwqlwOJgDEk7ABhq3g6hv56jk
wOhsOF0BMZm2hgn/qw9X0BnPYi9CR6hP0hMH7qOrtntenPYUxaxn/W5U555PsY8z2GfUwhfC4YTz
qHv9pPu8IbgpQQ6O/tFRj9HQH4NJg8ZCWenUppSUO6r4ZnbOUj+7LAJ34eSBtaKhzY/OqDGCtUQ3
alSc8CrclYANsAjuRmkfgPiV6x50TQtBdWcMiDkUnAovBEwGZN7pLjRcBWn/GDmGBJQ3F9RKN7Xe
2W294nFJq8ZZxmKZOlJ4BS7zZ0+/DLQ44qiZW3O0p9q6kHw8vEzI4bEdbuvOveH7XGWGfegV4LGZ
BKnPrCqybmO174l/Rf0fsSQA5uD8WMKsTBO7rMOVqZmXGJGM9C5nNDK6y6nxYawmbzqLto7zTqPf
q5QfGKQJgDHdx+EVAwta8XXaVYfAIiIW+LsUCjhLrP7ShBl9l6roNfZL42Jq+eb8Pr8iADLcCloV
FX0w/UqoKLyOIJV/xHZLlr9p+NBK3WBoJ/z5JacquRFzXL+FNsbhlY0mtvY4uqSLoO0Pzp1PrvXB
ywXGDkgiL+xfmdTtMN4Pg489ALRa/Ag+nKXmBOjViqq5Zd1MR+sKFnh5x9Oz3xEA9YnYzsio1TBO
He8Crq3LTvCALtOTQ4atcZHoJj3ZvX3ldtK7wcvi3ypRtv/Z+Py/Nj7Cxx36yz3273ombt+yN6ko
hP71ofj7n/r9iUg3hO9RGuEszzgefn/d8njhb9yHEbJd06J5PnDYOP7+QLTN3ywcqSAyPdZN1FDw
r/76RLSplnZ4WOKJ4Pxkuv9WGXSwrJL+8ESw2PD4JjzqBQKNReVPz6maBbXB3C13ZskcvDeiUUYX
onAZi2QIzqgK6PhayVFLbx9mGUUUrYdeCNopLy8l7WFYekQcnMNgtneUSdonr8XcuC6nho2+TyQM
v/zgVpz2QUL0TJTjDiSSzSzc+hAxps5GddK6oVWRqApOM2Shi74blnq2soJ4G0oq0Pu+ZM7wpix/
mdORyhRr2cdsA8RD8GMcyyVQWXBn3NW9d7tt4Yb44bAfUZWBF1vzRYuTfVuyclmHSBVbEK35rRZN
+4F9w3ibKs7vD2YRee8l4ZlnHgqsxyexYGFKF0GU7gsZf8Imzp6KoFRM/qbQLtgsH0iUr8vxTppm
v09ZRiAG+oi5E8aATTNP4wvqzjisBqplL1PQyuamrCzUF69SM3UHbGzNTaEMG99mFhNA1dT+RXhL
LGqw48pursoOSWVFH0T40hAHid/MKkAKZkEFQAe/LA+w1um6S/aC7gsiAed7NSQ43ZywMs6ktAua
MUrmVTqxQ22fB5rN1l4iF1sAMiuwNKrqn/qeulDufLgsT7RngSghNV3ymKiyd1v1+WkGLYXHp3M+
E8saH8LeNQHYTDQVrQZWRKQbAMGyFRzGbVQMzWMpq2Kv5wBGR+lSlLGqppbxnCiG+5igBT+29IvH
m3YOU/gys1Pf0luVtVvewfioIW1dV02b3CxTZbeLJhUeUMjkHnNq/JzFo+9aTDSpH2zSqh/xW/j9
/NSjQXZnnjVYxppVl2HtcBtN4kCqL3tzpWY+Ces8tgF/NhXBy27xQU8g61YlZvh72Wq2HVHgTfAi
6LjWAM8XrYiqANwZITZYoj5w2uAFDuNL5qnglKVhmNO70UUoCyoqG36wEyWPkJCxUJKSrOz9UNa0
zEYDmaqtaktyEqiiZJLpMDjRgiFuejkED3km3RUCPa9qVLIsWZuV8zUMNru4HcEPrXoCd4e09WzQ
trM6Z25lT1GAFsAeQDHoCw6K/Nz3oeZsrLrzPhpl+lAvy8CAfWorYBwT/WnmSAy+cys2glXtvYTY
cJDfLZgk67o34mbT6J7Yjt2IAvyk6I4BzugMaE3S78za7Dku8kia1vWg4lsHLmtPcUcG8G5I2ydi
n8G7pwMqJpHDYL0Y/M+pY8rXTh089ToNYLrgT2F9YjlvPhslE3xCXHtbVjkFB7Gx6K/aah6ARfa9
A8PZQVqb4SJlO7tr+mdYcfI9yWJKVwt/AuXQcR/IdiKfe0oqJzFhWfZMXhmqGC0gGND95ByzCgU4
der39N/iP4fe4IWksUcXFXub5jbNam1K8fNExQd5/kZQ0RwGPMxZKwZc5gkUe/QNM8x5CvODfasd
I33LjcZgqg2T4nNqe+iBFJacKq5wPHJUJ390nldfshN396Npzo9J2EMUEJHtfHR9mV1RSu455+Ps
pd0ltbP6Fe6MTYbewUVq1uEpsLL4gV/UIpKF/CoJFtQ7HibTS95PxWULhm0gFo24B+EmFnvXUhXU
N19/ZJ0z7n14P+sF6ritknEBv2Tsrc5LZWnvFBfefMfNxi3v8zCI3oLMCC4F9khewG+7Mxk3+XPK
0YRtCMLCUnBcgmo2x/6SWID5oydjtTjvWPevMH5ijOX6PplAVD+V3YY29/aUqZ6tQx48gnLNFAFh
mBK7XqNo7wEYcpkNDnIOQdnZFhcEUtXBj2r3PoiswtpA0V0wPVwp2P9VtZVZnZzbbvoaKwvjPbbj
lWKN+1YQ1L/rB+2gtbN7dEfXuHO4nVH96rS+Xg85ubTVYlnb4uHTby5ga++QjnZ1HeYGwCI4tfpo
Vco9+kU7Pyt6VdjC1wNsTVYV1YH2PidFMy9Hl/82Sh9b6c004yVBQf1IaB/zUSDDgWRouB0BKfzs
o8a/qhGtXg1Dl9dismrOzmP/WMRjkLIEViU3FBG7y7lxqF6zohwPNJKO9rofmvTT672E3UhXB1sW
FOG41mws/HsscJozeSrKDfuE9tXtiLCtlJRdso6ymEIeo+T0mo6Ry0m4BmVSaDaaaJsTuAZ3Af50
ejZpgomY6gIFeHHFJsF7kp5HNw5A3YM5m+ZOlCG7VwINd3noj+fCEOIQ9zq5r8ueRJ8V6G0Twf6L
ctW/yInKM1L59VJ06JRsOJbrkEhg4Vcnl27uKwVhui8Imdle+1TH8DkinAq0J6EXkqOOzjE7AFUf
pfM5om8d4ySkvdplN6Z0M22cKX3NK8WxuPW/3DF9V7Fj7K2UZiQVxWW/7mVq0egCufFJ5WkbbOuG
O/EqcWVI9K9mtjo6bOXZfTtt1hxhVjPluEaN78EmI0c8nRM4KBqfJojd2AVUdI9J8AnnA/iOsJT1
mDSBASjHVBj+h5w90+XMz+czAsxWrwfNUcdJCphLJtVc0G2yiekeAHceZ8ZWaHYZfVLoc+SrYONz
QUgInGmGva2A5o1D6zZ3WQa5OirILIT5B0kg8SNII/VSBLak6hwd2WgxBOez56S4ibOaFLcbeZe+
V3urKhxgB2DJR9I2uyr3TlNWG8aDk6TkzyPsrPU6yKl/AC2f6vmyBfUgtiU/GELQzDN0QUTKtra6
i8djkxr2ZWvpOV0XI1W5lIL09jMWgzw7hrMtv0CViFXpFWBkHYjSx7KUIZiB0NT+zh6/vcuItSv4
nyBE5yY8sWCeJpBMffJeEiY+g6wKWSHSiXpvQHtyUAnr6dUUvso2k6MIPwGHZAzs44hKysqz2CUo
E0fBMfaKeV9ObjQy2qrswgKrimk3t5m/xOid5WUXrRvBcg7rr5CPHKJmlhahJT5kO3XPPSbqs6J0
cRBVrKlhRpD/vYy7ECtIEXYmAqvlRgBrgepd9b5FXbbtuYp2YCOZN1auOu+kyV8d3c6CkNVzs9sN
Q7c8/Wa/LXismryeKMr5wi24TNe09AabEs7VzQAS4xGNeMFFBWl9XOBMz9lAu8CBGrT2RmdNXG8C
gi7TYk7iUJDW/pRedfB7L0byucT0heT84oXtjWhK7zaS4OIAvYP4X8V6BjFR9oLfiV4sATn7bXOn
ZbbpgiFaMgApi3gOpjdu7A7nMMEFnOkE9zrVVLP7iLUeoENcJ1OzZ7Oat9sgcYLyKaZh+Et0pUhv
c4V1hNqT5XSUJXhK9xGQ8jcOCmw69DgBnGoaGuih44DKZ+KIS6qRUpyuU5sJ4rzamdSGyIl6zCMH
OTziGX3Vs+09r3qtt1wC3VfZu9btkOtEbqwmLG6SeTQeBCGlRwFLYC90GH71tjYfJmJfAFtd4wWo
LTn4qM3mm6HOmLNNi+OC0yrE9TKQ2R4OGbuDoTSDo1nF01OdTsDPe54xWHpNtlhO7oAviwszI4Wl
UkClTmiT44jpvio4KZu5czSNglOMxB3VEfkJKFXwtdWi2Cf2MZXCK3atmcOXQFJHnXaSpJ32UHDi
9GxW6Ptuj9v72Dv452A9FchJ2BzCH7rS5QfZ64C969BXYiuZpR6pukwSGsOHsbPgGNcI//x6E3Qe
Gx8+96wMKcqdh0HbK6uqQ+Ot7qRPwkIQx92Ec+Fmx6TKZiwxs2bc2Tj4P4Nndh5WAGiXc8k+5JcG
xYxysoW8HvWEvEFTT0CNdywbm5UaC38bC6c29mMFmMnmevof9s6sx3Eky9J/pZ7mjQkaSeOCadSD
JGqXS74vL4S7hzv3feevn4+emVURUdnRXS+NGWCAQhaqIhWSKNLs2r3nfIcbc1Ls9BiYDay+Vjc6
/WoqfApWPbdsKAfyTmW/mVAkj9517FATEMMi8OuxIzhYEUG1K96MeGgTN4WJ4NLrVU0ISYi6Oakk
YIfGkPAgFFKnYGKydS6IHCRvTRSpcdVEJKvtpcCJeSYqtzXPZuiBIYiIB11hQcmuGysulaMtqUnu
RpiPqJHKUepkzExgSSUQqOgJj2mVbgmsGUdiDeyxfkmnUX11iOEEgDySCvIyC2e9hTX4wqJIanQP
+VLYY/JZdNgQ11o1lOFSaKSMIjEaNfVFNzuka1VTkZdWeoW28kI5Oke277LfxrZo98A1ROVqshbb
HI3VpkGuRNeRjKLbIAOEshtDM1IRdRekkWVG60enHPSMhWBb5A1NWg3jEpYJZdX4QFrGVHe8vV7l
Q7suIhRWSyfz6PllZTsCiA8bDS86O0MauwoE0fp5iCm3ixIV2SnR6fURXxFgtEIr1tjFPlPxs249
28F62OAvDB7YpCCPEeEH26dV+/7Y9bqN7CXEB5veY4MyojfBM5xf+20zrjKzwLQX0CXjaFebHRIR
x3mOKO5IecaGb61qvg6qiSocmcX6ttUdoCJMYAkg/xuLSbGataUBK1hMdqUccLg+O9gSqMhF4V+C
mEDE1PCKF0UfANUk6nQBxAlouqTRWoUxCJ/EQfYG66eLNtA5CyKPvbY8aE3KNkXEiPc5oYXXIHxH
nIxoMTDCa5JgfIfvq+s06ARSnVjt6n1ZQnZuRWkuGdYDXtTkmO46vVQM3EwYV3zka6AO6/hA+gyR
RLRKwnIFdkSa6NP87q22bAz/QrVVDCcmelY4B5xrAMoC1VzW3eg/wOH3+T2Idgd8GfriPJp6op0c
NQM0xqvRWhgExiiYynLsw3nK+HDZVETuDH5mfcOnVIXuUGr1fY0ficcrKqrXVDGzncK0lBGd5R2t
IsHNBA1MkIPkSxDp6MjoEKJJuoHlZmxI7Ux3ET7f6U0XXA4T382B+7L53RBiOD4Jjw3ao9ztITAW
8KNe/Zqe5TiGzSNd0ybaiEiQQqALa9dmziiWrS2SZz/urGIZg8uZWcMCBROuBHyO0KzJCnbatmRd
0u3UWSt8sYeSnIaDbU4wdIZ4DjnNbK8HVcxhf1VXBJMgXQ2RxE1hpMIcpLvPil06pvvVsvsfGwHO
b/R/W0Cu1J1fNi73ryie//a/XtPif//t8Fqj6Ki+b2Eyj5lf/0cL0/zNwvc1z+5mXwZm+T97mIz7
QAAwz6OFyH+ZNgOlP3uY8jcGX1LYtBWJU3bmTL8/epi6NrdEYbWi4WSVpy/170z1qNd/6GEiY2YB
scAS/GTZoN/hi7atqQuxvYFu8tCZBlBYkQCE3VVhxGbuzuEYSP8USp1FWxuxCy24PIwDpOXc94lw
DhCcoMMNVuoIaD0BWLNN5rAOEuhp+heKz/mNyqRbebUKxdvT60WZN+Mu1Ui5SupgfISPVW+shszZ
ulRn9WFVnun/x48+FiQ3smAdpwDvl+x9MaGmjrOjwaEv9DBL3TQLqj0iJcDG5BO82k5lHqgerZBq
qSCFrM51FMF03jYxlEGUKCB88qJHvNr7enSblwhTcR4K+zi1vhKRKDU0H9jBa/i0SqfdNZmS3zRj
GY4HVrfwMFI2HwsE+mvPzr3NGBjfjGiaAASYQ7tQsgYfYaxh+AU6bGzywPTeQZt1JCEY2qGMumIF
i2t6VuIucnEyEhXqkRJFk2W8azkwqofarz1YKQmnIZysqUpvykzBVVYGpzJtFjoovXeQkVW8GfGE
Bg1RN7WvIpZRUxKEgSTzI4+y+NGSY/EIR6DdqkahPXEIGSyon0G2D1Mdo3bi0IoqmrB6b/WWHZGc
WG0DyzZW0bLWctcTMYIMKCLmQFFSazhNhuXxupbaaxTTtE2GCYhPmCjVwVT94lUpwpiN2SCxVEmb
BpUh1AVvivhbwgIqN2VP1bh1NSjbuWfhBpMpVlMCM534I5UDrjZSI4ethqGwTT/Lnl9hpVV68RCH
xhAvbIc+1H2t97h80k4rcTYy4YGjoqYIvI3Y9s8p7qidk5bBRWqpthScZWlBFXmvcdmqfCS6LBgv
nu9RsFWQBA3+Su1S8RFfW+INhCsRta3os0rsqMjAcRf0+ZqjFPtjxrvsAkPBvBgI73NkmIS7InVk
4nYCNBwJZOjtXdZf7cYya+/VUdvYXpCZzj8GoWHgDGW0oruJa1MvoQh7tGNXKklp17mmkWs3OQXY
wnYCpqZpU3gTsj99ynJutHl54Y5aSPqHpOOM87ZCPET3fKp1gsKSFkaWrajfPKmMrxNK03udt5Ur
XKX6p+r0No80vFMAllMKcQPpPkpCoBqFtyg68DgnJpy2vkpiUntpPmh5PleFxtaRRNqsNcWyjUsQ
EsJHwhwgMFh7s0O5DFr8vQkZdreM8RgJ64WCR7WRNdV4JHBzcrJs1Y+evvVOAdwHyTSdfOjq7MSg
4lRP7sVInw1lsePcJMPwjsTF2NHxke9GNiVbVU0aereyOA5zL2sidevCRXGMpbCL4YHGmP8KnQRu
vgllrBi9ZlNpyJfIz2ycs0UU8m1S1Hik9SnAd5P25M9zMROCqyKUois5ViFTbBMIhNtXU7t1AsW/
deiMrbSOzLZKywUpto3SPDhWGLyFU9S/+Zh66OwSHE0F31/CrFb2zSjTC7BsiUMD20W/MPBCMlgf
debMls7sGn1Cfkz4kchTzMHZexEEuEBVL3UkDLptDn2a2U+RETAAZwwjdAt9PoQ/dQS2KF9swwe0
mLXosEkPKyHkeW3oFhZrT0jSXIflWoTjssMYtSMwMt+nOnJeuvrzr9ZYmnekWTJsR5PYm6BKVaKb
Cts7UlYTvVQpKoOTsrJqwuaSRn2VheHcmzoQALWunZt8Sq7HLGMyPQyoiAw7W0uF9I4FHeDijjaQ
c0iLhBEx2oH3XOO41coJV0PXqhvdwCfcQepzZc1wGgNlvNVCvMqJDAAdlGW/4lGv3Hxe0zOCgVZl
Yyh7k5bUMxLKhBDJAFSo7GluxFBCrxTWvVOqmuLs1Eq1CqTXMQ+o6hsOL8al9DsCpOj+0fhrY+gV
fWBczNaI70StBB/CyqiCsW53botv6wCxhLBnB80dURo4l7DH7gsnkFsDd2lOG6ceqKcAWJx8ST3s
Eio4vSFyrbcRB/SbVAmiXT8017QoSARhtUTY50SO9sy+jZ+miqEfSjma15PKOIrEsh7unKOmextt
cgZEqhkeiIMIPvHD+jcQyLw7rRhAgSlq77z5+MWQ+VekBtDdeO1xcj+2IUN/miXkroVERNKtnayF
kwllnZmWIRbYf63rdNCtY1JNkFr0iSNIpRhXZhlYGp5w4e19n0kT6mQEv1oYrv1g0neN0gH4oAnO
cUKJkhtp1akbclAD1Q0f4kMFQRVcaSjeXslKwKHUxJOqoX7L5RL4y3AMCAVd+qNHjhUu0eNkp92z
VvvEehtUwxO72KZz0nxe4+2gWHAAjZfIoLJ9iev4akIJhAXIKbUPvcuzq8Bm+Y1rlKPI4FDcl61d
v3tMwxacirV115fKfrKn9oPxzDhnbHS3pG3CKbcMTEQ63u89aL/4FS83VvTM0fyzHwdqCg+zCtdA
4PTlHE+ya1sUxYu6sFpGLkIculTtV2TJt5tCj8INqFtWOoXX7ELhx8e89IZLZAfmBpx5tK9Nu+Rq
NuW91zMITNlOwHKP+GuGvL7pZTWt0elad3XkkIrGSRBEzsh+TUv2QALLVaASO1R3ChjgqWZkbEWm
dXTYV9/+f4Wuor+jLP6VuuAUkvL2mv5QmP/jZb/X5g6oLkQEkhjp78UFzlxiI5kz8IH+IZz7szDH
QmrMEr2Z7oUHGUj/PwpzTfyGVA0mlmrbgtea/xbcS/zkILURs9tIAE3NtIRA5fCTtgBrHXhXkXbb
rANILOOs2PSyTDdVJK50uFi70Oueo1wMNPDbD1oi3rxK6YvvLtlfSPFQTfxwPrC+PoemcUCwLDJ9
TJ2Dzfe6P3Q3Si5yr0P8VCdbbAtrQ4/XxKma7RFjlkHAl4ncZ45NJh5+lPQUCH08RcHQsKnody1w
oZq8pfphAj2pZgcdtssytBsJEMZe9aZ1KGhW0OYk8lI21yOBsGJ2kcuCfHq1vWcZnIVYpA0SXJ3W
F+ZxZ/wae00vKLrNtVenj0ZK2EaEDyCS8V3LWMStGfXjA8ypsVpzJc2OvUv1K3Y+3mgFgXM0mKGQ
tlLc6SNZJN5I2qF+IclLnzGfwYILW+tgXQOTTghcSTIWfCrJgU52RtqZDHwkDqdcYepX0sa3H5V4
uvGj6LY00SL7wxaF/z4LMFcAbkHUcDsMs8CAcd84xFcoXphE+FAHBoa7W6ZzjzTTryp72puD/MiD
cGurL0qt3ls+b99Yp0qCYffERmtyVwzKqtcAOjFe8Jemoy2xkLjEn7zlSfctLBnTtZNOMFRsfmpE
/O5qqQW7lMyrLVClcgWj/NCI/qTYbU2AdZDAlAFgM5q3RIruKvWmzqylSfjiajL623LwL0I11oQi
0SAk6ZaO4+iGuEvMfl9G+n1KH5ZpNZic+rbMhs8O4O9Qq89Tzay6UJ1F0BdPPjzzUYYHrSTFJR2Y
oHhElVrOPbcX1o41DU1SVUmSo+QinEbtrnzFewL8dOhM/aay6OcMVntPFuRKiG95ioBGZTQETAWn
r7/KhwnfTIOFpoLUTcLlyhmal0hvlhqbJHKM5Mni1sT5ex8iV2DEnX3LS7Qi5Iqs8hqpiqaicYmw
5DUF4bWqh2pk3DNmcS3RLzEqPUapuDPSRwtN9TkiDfCRghpspnHtDV23sUckC5XJtooqe2V1qAky
TI9ltoUj9GS23kes5AzJz4W8rxn3LUQ5M+EK9VprLJJZ+2lX+NGjIbJ+23b5CgDsZfKsY0cN4pvY
sWhCGeN1ZRcni0hGRpcSQNDI2Ix6pG2Fv2L2eWkocF0/arY67YNFQ7cUhYeMt3Zw6XxxzAD1Vw4A
LgxW0sShZjuXEM42vtLhsZiAuMXmmzeBSekz5pGKqE6lIzBG+HFCxrvukvMBJjV8k4m9LuMLDvxl
X4hr8DTIJow1HcYH1U63HTbNqmFaOE3mo0J8BUarDbeGxaRPS+mKo8DDP9EuPdBAeSv2gWadM226
D6lh8axazyFSkWVMcrc5yeU46us2Hc6WVm80bVhmk20dOlQYENbeTYxzwovmx0k7c+5CZNXIM2ir
3RA7L4xkdmErv+Wx2IEfvR5VHNEwbtI12JmtzNT+yFQBiYY1kHJaRTc+zM/l5CGt0K2QsL1LhatQ
rVWufMl1Iu3GLsJTGmb9yvR0EK1Vt2bSCgDVlBf649dpEoEJw7eCl27TBZ6xDCV1FCvNWy4dprLm
QypoIfN/UDPCia5lvBoHgDtBdU94wNnLGjxiaYHvrkXFatkPSDrAuIHJG5zTYDWH3EfjlFZ3KkS8
SS+fm0S+aNg229w7qjgKoQk/xiMogKbge5ARMyq5i9XcnWiP3IyGcsMcYzekgnGVle2b1gixszN9
KoH747ysIpzO/a5X7a2m6ZupKj71ON3gon21fSZ1/ejtMjhJp9Ljyc9Kxhqc+D5okD8Arp67IHAR
e7LYgPTCZE5qlwMJB2aBqBQBiNYy1iprmOtOo24SM0A8HDGuynXSmEYIruixmlE8lk72NlpW6Rpw
f7Br1K8RJ4SO53ARNP1z53iXTLHvsA/OSUpXEwdI/K8WSd1VfNJyfzf5xkfpK5Lprp+sRIi9nsuq
eN4p7kioiZGUGDlhH2OFUAR6ub2EhSaX1eCB8QNhOJQ7xq+Z2xrKpSqYGo2BzzEgUk6QKTJCPsNv
VV5s6im5UZuEMFXSleuk3ZQW90MFHseK3Wp2/aN1IDds39c9RKi9GTTLmICRbT6LdUdvb0qS6eJ7
j/xV3JMbBKwLLJIoqVmEVAgkTeBtispcFflLUGdXRLY8InHbDYmzahLj0NfNtu+KNZkJK+F0ZKDb
5PmhZqDBDTTJui09zlmNsR3DK9pvj2PK9JLOusOdbifiqU2as9Z323natLCcDRLfeIX8fjvN49uh
q+5Mr3mt4haTJM2YvVk90mtbSRpS5nxuc7Rtn7RkBh2HSSeXi7mzklXXyqSfxoGVqxhI/Yp45BVp
XeQQfBSgvrGLMlE7B8NnymgdQ8A6ikgaUPXPxstLF8fSqk3IONCtZdeHn7DyvgW+cdbN5ko3q21I
7ps69rTJwO/KynmyI/IE288GuC6xA5cJW2MtqytZDjyEOeIU+cBQa28lL50dP0dd9kLLbwWE+diq
7ZnaG5y7ZHnxgpNk0ZpEd13VmN97oJYOEUlFekby85L6SrIaFePNscqrjvTofBhPFrNtvJYEFjvE
N+mQ7kX7CjLwCW2Xm+BzjUX0PlXZG803Bjgnm95LhlneloDpzaA41Wa9xGqF2dpe9OGtlu51FgWS
WA2WZbSH6F4QGrZuA1Oz109TZO96YmtUJ/zoEJXoiU93Bm6FkTcbE8N1h34hgF6Z+wxlE6c8+kZ8
XWUm8jMkJaTVBPgpw7R5Dk5ZcmQeEhnxilnNuqijqyKqtwKW5ULvwgcrtAhDnTSEUHyt6GIRV9Fa
m2To6dXW3wxnOARhvB1KLiDqTSPVBBgKUubL0OUAfyAsb2Va5gMhCm9O2Xpug9ZlkZD8KkulXsq4
wUMXpfcD/KrrHlM/89vaXghVpbDJ83CDtwtRe7WPwTBhmcoZ88lLEZjPfjS+a177iA18o4yo0Cyj
eqjiYkuU9ENEU0FKQpxJAEHuuDSnuw6/FclrxHnSiJDpTVmgdPLqzSika5G7q/kn4FnOsgdR5Tjc
6tAVnP4TPyey2uumdPZ9irC9Cc9RvVfCkYxvazncMCNd5/U6MLNz6eX1CmEUKosgYP8IZ0PDTctW
tIKTgpRvMzn3vqU9+r16E7Yq64ENWO8uDpls6hLWhoHe1l4XVXsc1PS6ExcGli4TdVQlLwpcqqH8
wsEAqo7e+r7Zmj2I3YKxPeEN4EBqsexL89PJHgKezTH398znFlEFtoq0XBSha8LrQgHIO7HvwIis
baN5DaGnqqrTriTuQzK/ErdVrMe4IS5+LB9K6IlTqexa7UDS+5IEHmzGlKSDZ+7L1LwV6V0nXT8f
DdTHdVw6C8/CD0Fb9t5XMapnXRTuwbceW6JiKC3raW95GdRe20zfFRk4buZP+Q7KZUUNWTnNEzj6
/KFsaG9PpM8saVGOn1nT2BcnUm2yD/TuW9fnsWvEDpHiEv0HvWCvW3ot4idbDm4upfpuZklwbetk
x6gwOojyIshkS3Mvfsgtx3YTkYL/63SuJNjiF5R9/Rb+nMdQX5HCbRCV7CPHJjslUGP6nHrGA5uE
zEFHf2tVhvrBW9rvVjJNb0pqwkqA2rnx1EjcMrvU14KEi7MdjNVezaL0oCpWdct5j/qYwmxAoJzV
12Ua63c2n5iAANiyYxT0O1XUxSHvDH/XKqO2JieUPW5SYJ+Nwt75paLFi7RLnA1IoPKU5ZGPKK0q
UGM6E67Toj5pGQPtpGrrvdNaHSmwkPsfBryrewus36kx6Jpn2njKba2jnhlVBiEo2h7USh3fizwr
D1FjemsfLt7ZGKb8edAJxkBDUN5z0OH5sWs/fbMjs33CPC8RhEEbOBtdI++kEwU3jq6O1xBQiyvR
V/KmM6LhXOVOcBiNhy6UWIQ6YpTQWNx4uTDuFeya3SILR+2Z5IeeLNK50TwNyXXVWe1VH04WaZmz
bxa58jbNW5v2LfkdEa7pC0pi4gtEU5/RS0S7lB45Z0hkRY4/z9VB96/FmPkbPOjYl/SCLN9uQjro
aWKZG1G6cQLMWel8wM7iMRxplKPRipOedGY9kI96S949Etn0JYIccYUpSt8akSUOyjQRGTUrNNIk
vOQD8CIIxyGup65JxrOmjeykRTp2tzV35ggvoR7TDZrxbAXT410mEdL/vm7lCgDenaeY93Y2nYFh
PJthsjVkugOJsTSYt7Dsh1uCtg5lGLnIbE1EqnKpqLa/MhQHViz7r2o99QqpwCMe11YY30x4SboW
vRLy54456Sx+vEbW6ZK63LMxkJFBkgD2iSvbN9QNypzHQcvvtMzYhap9lRjtCurdMoh0PnG76SBU
qtWDEMQiF0r9BESCJqofUlGm5l1ndPeeIs7FnDSqsBKFQXwcB2Xn2+PZJmVqV9C4RzmgkQmddUSI
TNqZPOXFbIOG6pS5JFadyrCv13lEUV6HiP40Y92RCkhzXVsVbo2+np5hk9cHB8JJ6NhrP8k+CUu7
/3WzQ5/Hqt8ZOmymo/DcVclZk7EsoLCfmi6mHVExSbPfmskjx/zwMA3tcB76AquuSMa9ambl1ZD7
0zXrU3DTh6a8E1EdnSuvNPtFbWbdkx136Zv19ajE81Mzzs+PnJ+kYH6m4vnpKufnTHw9cfOzR2pF
fNtjt/sCkZ7a+RlF+l+cxvm5xcddP3hfD/PgY3RmEqrsfY9nfZyfejLkQVQ7OZRbfOGn1KlJnGkR
paIW9exd5MUITUTlXTRdamswI/5OzKvMNK83vsfKozbesCyRe94xN2RdwtU5ADIKmlsEk/Wtmtfp
wdbMal9MVXP2J05jqDTFreZJ1rx59UNfOL3Ri7ffFT8XH9q8SiJgCXcBNAEHJ4KLVJrFFGBfzt7p
o6L8WmyZJ/bbMbaDl6ygzijU0bkxoFG6ga7FD50ecGDoe5ZvUunNQzn2wbXh5OLdc5TBTUtnqeM9
W5pfmwBRqQA45p2hnvcIb94t8nnfwGUwfqrzXlLNuwr9nPxBzDuN8rXp8GvmKCTZicp5T7Ln3ame
9ykP1/huGPJjPu9hwbybCbY14M2MPu2pnr7RJDzM5qBqUWqifugZrTzZIz4KhgyJ9jhKi6YW6sLx
uXcGmASjbuOF9GlAxdybbmuSYAi2uXNpVMOEIzXHAhJ9FQRBCGhLC2BIcufpSbkuOLRtUVPC4zEq
y3s1cIXk29xWJw43eSPWtVQtTD/N1zuicEqXFiI+i31agV9BHiTKuJpslkueRearXWraIY1YJJiR
2JxX8ZdSKaQNjOMFyvr4TVeLa1KdHGw4qibLdQDKoag4LSzbUkESDJACc0JD216VxeB2ZXkTcNrc
9orxXGW0cloVBn44UVdO3L5Y+oFvjYPrKN5dFJV3SUMGgNIzzpiULL3q1axxbQ7sHxxiHhVblSe9
dRy3Loz7LqT07BQN3EPaxaywgU00tp/c2L2JbC0cYpeNviYqOQ7vLBU0vgkCfh+Y5h365jubbCU4
AU5MgiplNmP1va8LYqK7YAjW5tBR9DRJvOp084UxJb0SERLwRuYxovaAqjhGcCfgl1B/oIbkX++5
MQDFdU+yFfk+k6rO+GUwkO7k2qZkxrASDDuAHxkkoIDfSbIe1TapyGuaqbRV1OoVlek1dSEjFBPe
GNXHfZEPD4BpstseQNVZs5NgY7RtZ5ONGYN+tZBmJbGfbxq8US4AB7HRwSCtmfER1Gp09brTeNZy
m76mV0OkV/yRMLihfumzzmKsGodP4ZS9oBalgpAF5hfLbjapowMAmQizMirCo8oUr2claoTDBcwv
/EnlUiWEZtlESNIC30kpLQqV4/xFlqNNYiAV0xhw5A9sL3/ImWi5zsipFVkpmi2nA9tgyJ2vI+Vd
6Hj17mu4bYe8kd5OKxx1C7wGxIZnfROMau9ijUw/e2BBUQBwcYr5jHTzLkhNsRxECGtZ8Y2rImdG
nptcu8SBx+FQUyRRzdZe1umKqkAsnDF8G0ftqU+eVRnByoOMB9eXmFvrMglYVWOcfZr1dMOwGZGX
jYaetJtEJxLB0lwOHT7mPK1b6RGLIzkXyZIJOZtVblS3ndDUe1J5ak6v4n3ISZOTZXRvVclWVCxc
im73nIxJQCRDIDj6ln4g/yqYpdEQ9Cs2Ceby4YqG9FXnSUjTrZWX27Dp8l2gKcHWh3T8xDyfQ6av
I4cfYjLgh9qCBBY13fTiEZe2wjMfLLE/K0tD0vRCAF68IkfXd75iAozunWiXNCQWebnVXLoaZiJK
hOHNY/05CK20tkzwm5durq3KucqCEp5c91+V11yDaQp0dsQPysr7qs5YcY17lOXDTTUXby1X/Gvj
/R/TkH0vIfv7/0MZNUIV9MRQcP0SI5G+Zl8YCQKAfhpm/fHiP4RmMyNC469kyPmlJ6O4+R2Jaqm/
IST7DizxT7MsjAj+hGEXOANNEIrBZ/lDaMYfoasHXippvgjJw/nvCM0cZG7flVZ8JkitdL4F/zEE
bNB53vUdP6KolLI3MmHQPgs/WwsLRiU3hencRR6kUsoJNxktTkbsD9QH18VkPnP62bTOS4D2CxGa
f/CC6SFuzU0Ryjmdwo2wVQJv6RmiWHS9ve4U9OoDTMBN3PjrYpKbiCxWtYCthd09Kai4lmZLYFfP
a0sQxVG1NcpkF5v6tVnJK4rDTV8a14YnrjgSaKb/xq69HgvHtZPy1laK24nWoIf02ggwlaRkdDRv
U3I7+iWjqWkjBxPga3+yCnvX+umRkL2rzBgeCt1AbZVdMKC5xThuiPTkVN6s8DreTYBZV0S83NUm
NVMfnVPPAHIdzBuIrLYTNhSSGsn69q2tTnuGbnIH6MW5A8H0FBlcMl81Nrpn7tiXXey170qjr8oi
PRqInL678/5iGvjzUPL3HxG1IGgS7jPQdT/+iMA0tTpg0uMmJVOJzFzANDwiazjLcTxblUL8WRDj
trFchexU2inLX38A42cyyEwhIXhIpVC3DFWXM6Xku7soLKGYIVvwXAW0WIF7H6XMelBBbnajlG4c
aMgqYnPTekidy+mhy0L9KIVUUAlh3bQWH0Q1VuvJrMwlputwTTJxSjL7dBySatuWMRAuBHU7lSiI
dIJqYUgsDpusH50FkZb49vrERY1CxCg7Wp575P45+qEcSEQLLMLuwVu+j1B0sfVO160abiZMVkue
vUe91A4eUjo7ag9ZGZT7HEnb74Tsf2shPRF7mdf5Z/MfP0hrv4Km/iG0/ft/+m/98KL6719/if+R
z+b9H/4H2adhM163H9V481HTIv4zyWr+N/+7f/i3/xZIwHJUagMWlP8cHL1h9FC9Nt+vj/941R/L
I5N7y5xpMpj/MUj8U4dr2r8JFjkwuOIfwIA/4TrGb5bQkPPOSyS3yUwA+OfyKMQslhOGpgkBFOff
WR7nB+d7tozKOwDYAhnLGm4BfPrxvuaW7ky4JJbbyACCFu2F8REi83D13UX5iwf4Z4gPwRgw5MAm
OEiI+V4/vU3NgxX1PLcuJX73glLeXqNd9rFyNjGNUiCO/xXKZ4bi/PjF2FrwIsySCUcX9k8PrJPS
0Gxjj5BoMbCkFalK7YyvPEWvbjGvAJwQ3tpADbaNZ9+0veqAQ+ZVL9moY+IpnVlnE+h7UXaaq01t
tIdk3Z9I5ZmOYoiL068vkPhRDs2awhXiJzckDHGVle6nFQ62Zjz2Q2a5sZen33pCv5foTPlnTP7J
Cm8FDXrfoowL7Zzhjzp9awe7fxj9CMpPmxufPkDs+wwl8d7nzP/564+n/et9wscDXmEh/ka5Ys+7
7Hfrn+WUahE5o+m27C0oYEQ8sCHk+sqqe1ps0cAoOROkd+C/GZBrq/628TVweciat8FgWI/a6Kfn
cQgOQhQ7NVCu8etggve61ubgVHbxMyoQe9N5RnVJQHa/oROPMQ+Wxc2vv4vxY7Pl90uN/1nHa6gj
gp9pV99/FzucerVpdekWbUJaigSS1g+DxpSzsIN9X4WQxVNUOK6S1/23zOxzZhlphv4gSxtJDeso
1+0wNM8mjirgmKhqUziIT4OI13UtT1YVaiuCZzvwb4pP1HPb7eDABm7lR8+FLAHVefLJkY1+1Sjt
EiwqtvKw29LKSndxlZhXIoWsYyge+FwtgMMBXUp46wCyxiJCO4Qt2kZ7njCR4VAUfLPNipA4bJ/F
QZrldGoiotgwzWvqgc4AsfaRpjjNKp+G6OnX1/IvLuWcBOjMS9FcZs139Xe3RZX0pL1opXQzqWsH
XUmnbxMA7COZG+qNNtTcr1neO4x0VBX3Ni2/1a8/wNfK8dNzbrEfM44TutBNxE8/fILCSutY1qME
Sq2n51yNM/p5vXqEZbbBGfGpRP1wJq2HGJ10sIN02/KhP80yqd6MomxOpd93aDBKzdrBoUxWFuUi
Dt2MThhtmuJCpC1pdGgogb3TWP3mtL24bQsvPzjJoDwJPfaP1Iy+v0yKkOQcXx2OeHejddOa6n9x
57K0/8uixtIw70lkQkqexZ++rK0WnTU/hQw80KmAZoHPpCnGrmBfuZAV7axLIbQFVknSBIF3H/RC
QmoB7VZsxWTY97KW40fV++r7r3+Hv1jg7XkN0/gFTNX+cnt8dyMk/sh0QPbS7aFJL+kDfQbdCAUL
hoE1dPtfv9lfXAYSPzSSR1QgZOwpP14Ggg1oHo2NdMextp7UfMznZSQ6//pd/mJF/uFdflomEjsK
zVpHD025Fn7QjMyPY5vhtQRVMK5//V5/8Y0c/DAOsjdJbvFX+fnd5cNegXs+oJBMaKQ9CA4DNNDI
Df/1u2j/UsUiEKSFJWeCkaba1k9nIY0l1x6TiDxbRF1Frc3R0+MmCrvrIb2DpHoeAM7rQ/9tpm1i
gVfOBD5DpZxyIt50+B6YwaA/BEZ+bdZFD64CPJscbmqtKNFJY6YpQh9LIfl5BYkSc1jyVK1gmH5E
RJb9+sv8/PNwrkOqyF5pCGeuq/4PdWfW2ziTZun/MtcTBe5BDjA32mVZsuUt7bwhnGknd0aQwf3X
z6Nvvgaqaxrd6MsBCoWsrPQim4p4l3Oe8y/6wIVsg6YPWrnFcqhYwmXhKpix4y0B84P//Ev9Pz+2
G4KQiw8zCnhARJv//nlLl9gBMcHWQ5ZBchfPhTjAph9OSVuXO9fE/YEfdfRffFFKwX99U9FN83an
XOJgkz7l2b//uqPT4SghGgMO/AgdHAKSmxAmHMXT+A7ZjWbOnsyTSLJjm4wfKNVI0htn55OoCBsH
fnqi9lnNMpRsnoJHo/H0cbY0ewb3+/IWfoAV8iN2zIcabFzkcPfDsCDbs2IZ1ZSdQgwyHTESYQqV
xnqMglGvb9kZaMARPwgiD1eZNVs7PO/+GWfStElastgcUe7kxOwpiolOgxp77RsYfXB9NffAEyh1
EAzcdF74nESqf1iCT08vX7W1mIca0+Om9v3k3SjRPwic6LsR7+jN02OvqgaEDNbpfF9mAVbXqinz
j3kRhEn2WU3YyGSGLwcywN5LCX9irux6H1PmwFm2qheth8c23JO4iKU7YZif+SzrY3wSmUgA0fp+
tmAy9dudTz/G1irSh6n0yQRAp3MBRVE82lMQQ5rLm45xAp41u+2db+MW4bmqpNmh1rYxExcjyaH2
EG8XVKbVJuaS+FkYZGMZAR31Kp/XugyefbiOG+xTFZAlBOGEPTXpfGrdFGFfOsCZz+bt5FrbiDQM
ldbL3ildkmhf+gGF4ORtCG3HFDW698XYvzRD/51TXb5ljip27sLWLQqHH6RX3JlqMjvTY7iJncZ+
a/LchTPd+iEaSVXxuUra52iJVpHbXKtoeZuSPjwPhfQOAPNbfHl/DY8Zj65t0Q0P7bRMexvT+mM3
hNVXbfi19W2I2zhOkz/h0EV7shLNwWpCjSoptN8RapU/xszd13mnul2WT+GjUpUmFa/sIUQmFgvM
ymnmDRFR82uZLN3Vjef+VTt5tG5wtLyINNZ7rURxEbohk2JqxVNBoXXp84aZuOVYG7upJF850Jd4
Ef22GCe6YrZtnyK22yP5Fv7FaTXJD/z2Dktedde0L3+x7Z1/5bdXOFq+2Lfx8Ggl3n5RL5Zt00BX
M/KK+cw2w+xzooePmHPU7zi2gaswPFo1bp9RgIdQvpvCvhNs5jdd13SbBV8/st3Ev8pmTC/FDU9p
aTy3am7rP6zkp50YvPmu0m31UPvhd9r4H7UFWXplbIVQpwUp+gOKuDp4CXP8eYZBmMJqwxGZsn0b
IYb1bfKj1eaHjka0lEiQ2l+lsru3JCyCAymHLJrdGW5aXDtrOh9zTwyDv2nxKx5y4uh3rQiTre/y
TdlsGN+8thbnjO9qo1FC37dF/cQJOx2aqhmPducGW/5VsnfkeB+b4dv1kxPJA4R95hFUkNpyp9su
mn8gkvR5gKWxHaZB7Ao3DB9io1GwKRE+u/38y6BAeirbMXjwe04F3oNAD9xsOAL7eFy05V77tOJ3
4vRE95BriiPfhlEZ2V26S6MRyQcIE5bH+l7mWKHZamVsedKcRLQlfe3gQPN3SHgtRBhbPGhmPfuc
jr5nZi6IpsJyksII7EnlIix0vGRLXF79WY3nzhfshzRDsrSEXe1lH01aGWQJZJogJmVnYrUALnF5
TqLKL4oAWaQck/ObLL1+NaLV3DQRcDh0Ys2jIyr28TGtHe67yntz48bnDCTheJumaOYkEMsOqQ5B
TCck95gVzZF8oZcYgj2vWBdX18JJXs6Z82UxK3/SQ06lH5JFts+NA8SBvUO+Ybz/0DqBt0EbuRya
yX22Waz6tYfwqIchLWW/rxfdb6PW+VUPzSm1cUKxbKszD/4lQv/9qDFitsJ6VoXeENg6nGvwNvdj
r1jSwYwz7x1ogxsYtAbDSXs2oFOq5G7O547uemnRdXfJ2qncLXmEyaVfTLjuHAQN6eguDr5yjIui
gYqCLKkmnt7U3i6I0H+qMb6j7FB7hRvppFwxPLKoQDFEXsR9qpS+8wOjnryguaaFPa8IARSfmdeq
z6W1CiT7MnuL69BDo+Zl91ncuu9814rtfeEDfCeZlNieZZ/CGPiMbJHfNaGFzDHg5mwd8hPSSkeH
Iet7JqU57WDJeskkqjpqxPEc/T5RyC2StnLU/a5rOLzzrL229p8iZY6wCpCAvbBLR/Vnp/rRGcv5
KUiK8ARJcT7JReYnyyNsxyu7+Ee9RDOqx+KWh13aTwDimj3gXO7ClI2o13bZz1D5MM490+yGJpTv
OrGsY5ZGqILchOsWJ6lFauFmKtzkkclOt7V4tfcjAS2nbjD+fez2/jaNB+vFsdLsWmadewTvGiLX
BuBhRTlqsyrkTyzJLo3Mv3TV5C8kkVjrzEusA4/otunNr7Dy010NQ2VeSTgZOf7cFA1YqSm7FxnM
R+O5Wxd9nO4ffCsjsAIh2lhmJBHpKeywwQYMS/tQnl3iR546NFVfftZU79Kp0ZEI7w1IMWbRlLCh
uukGvHZDG626BUqBBQNxJbyguoN2DMHS9dqdJ4W7ySwSaKRom2fhD+R8ThiKh53UfnpsXKl31ux5
q9JuFP6Bigc/7siz2Ex14B1zkDtwMa0fSM/kY8jHr/pJiGsd5eV5yZqvwDj21gKYTwVctuTItP1F
wO6TxvtTh+1dUizJo0+W0GaakZMkIya8AbLNCylG/rpxZxRJ0jtDYSMlMF5TqMW7Nq5GoIT2nBI7
aUcPox31D11nklc6vMBe1WVm7yKvxu0lzdBePDAhb7KV9lNVddbZ6UZ95ybJdJ6myXwZP8OZPTRp
+jLWfDPC8vxvCE7R7zDDYV1kKHWclI+zSf3ZtEHdYsyj6NuR2QC6k3Nh/nQiI+8Bb85iRQh6vW0j
WT9pnLHHFKP4N4TEAMGgKzQI/HDYG6XhFElAg68ipibJU/QUG+XfBEeMfxRcqdjae6P2uCr7Jn7x
NLFaa6y1lJFjlexnXBcldWaD6L9JnWUFe6d8Q48+vbdyKZNNa0p4SDpN43ib924aYNTPo0uRFgOA
QDFuXJqhicNG+B8JBpOt1HH5EThoQSNfiHlVQBNdjUgkz1HZ4MzJEdkAjFxydzto0ZgVMvvlYSJk
hZKpNRrFUGrO+ZA/kY/6y4MNSiQ5+ZwQJ+9QvSV4Gpb3fsHMYZbqBuMrmM9jIN06+JXB53HdWI6U
VLft0txGRNOmroBeaPa598RC2UgW+nQnXaI+KzQQSACreDoSO7+LK3eTV2W043YFb+ASYgzDp85P
Ysr0Wz0tcJ6+Fk8iMHBeWHl+2k0KQjr56RfmPXU874AKuLo2A/p4Y2GV8awKxyW64m5TKqTAChkf
sWMLwh/Mti245mg5VKXobUZRDnUSMQznyG+7Z2EK4s1V6GJ+0g6EwDqDcGIC3/+cxhqaNt9CT8Cy
n1zLaHqOp8o9KK+uPyaY1Yq8Iss9MFoavyE6d89LJZs9VgKCdLSWh1rMCf5zrr2vvofYrSs40okX
xKsYNOqedzL8pK5V1zDJx8Ng2clHjZZk1dp9uA1UQopdEt25WJOvQcG8YwVlARu5yfRRwsBEMphx
6YQhlJdVhlEbwe5Cz2qxNwATFWR/+JhbBDK5W5tmFgEXa9Cm3hpBiLgr0J1sqf/NgyyjLN16jFq3
rRNV94OXItnPAiV3ZZ7KPXlKHUeup9y1nTlYXU0UPouJ4JqVZGj4Su61+qBht05MCNS+xdrLm7uP
9gKuzMqLlyt5PoDWkBSQ/gepzr2ZnDPL2c4ueTpFHy6P8A767SQjnPgTgR9Htw7F2UqJAMI6hJug
BNLz0FJ8bP0U8rSyS8WOKcw2GXrOU5WEr+Vg3TmVUb9gSWTQp5r0mdAX9bz4LlmBmlVKVnGcAg0I
rlEE/Sj1y+ipB2F7dqQVr/iUye/bUYjEXKVwGasGgw/G7lObkzimcxHhDum6F5ztRbTpuwxut11e
0mGcXkdrzvINPny1sxtT/yTwqeE1pMUhTcLlviR/42IvCbi0dlJ3KtcuZqO+u2R2hWZEOMmPTPfx
g3bIkyYHyjmNQZidKgq2H1WUuejywW7tqXkIG28GT7BnnKID2oEBAwNA9wcGc8MbuW3z1yTm6k5F
g4kgKY3mCsxTMk5Z2vlQU6+dgrILvke7wb225HV2dXlUr02YgwXHBOU4R1/SH6cl3eShaG9ZVXU2
QgnLw/qQopD7YUzVfjS5Z9lb12JxADhtsfDVJGP+2ts4bJxwtrGMiNasJByXdhUmlUXm45BekEfU
W9tX+jDEQM+Fa2vawLR95JrMd627IALhIk7W6RzObwLawqvIBIYKKPHsVJeY5rDuLoWcrjIOJQ//
UPQHzUsQKCp1/Yf/6aGy91gtb4uZWJFVJBp2HVMS+k8CrNkGcw1VSOwUHl7wxLzanc280rKo7/i/
m9+ljpFTLYPzYGPxob2n4LnErYC/mcb5R+1jrSDl1++Gtaq9MXtyEerty8al2BXLDLxJkftG7PP8
xAtlhK6BbtBUVS6u5W7eT4RxHQpXWO5bFcfmz+DkBIE6DO7qO8ergNzSGIC6Q0QTAIaKbTlvyrlo
xw2VtBAPiAU6VCTIPbFk+v47vqzqoJfQfSoXNzpkImugjw4KRiUVfk4E5uJr0JKqGgFajg1HwbL0
0yousijdVfWkN50aKG7lEsK5MO3s3DOlBkMfZD6LKmjNy8rH8X2cGl+dCzcyuMRIPxoFoKixkfRp
Ipz+LDoCzEXvPd4tQlW/fFsPO6NLrsiZGxYJ4TiQpSKr5QdKV/MnZQ50Rj4nvnjpzUcfjwDZwlh3
d1yFHAP8bshvn/sqxEQSJvPFqCDUq7BfSrx4g3XPNCzhPB+A76IdK7MN8n/9kAF0vChkRz9pLWkX
JYlmv/K8LRhuc3D/aOwwuunVRmTWaQgEk/zphqS4QH+YJlKbUnvxOysl3ldDmdHoZeq5HuLwPm59
ZLy473+B6Ni6IwEHXuexPGGeuSfR+a4oiNci6EpSzywiecpmWb4gX+12rsWiWaeh/VD4BYvzvO1b
qLNDbXYzuQHHuWocpL0ZhJbKUe0PhGXDIef6eksKCJec8GlAQO1om7t2yYtPRbm0RWkJdVZbyakJ
e/sRZYIgrg/+d0h6DhjldTd1cY16eo7Nxpcpt+Q0LOfctmkM6IZ/OX6DTTReEvDn07exh+/WiFeL
FgA9V2YfXRvyaahcb4cyVayVX/dvrU6SuzACjpl7SfY9yAokxgKY8MJki5uhorBehcKRkCXxJm41
ojYyWLX4NtF4ixuU7h/j+KP5ffsS9coD5BY9kTybYjR0ABaulgHA7QotDSQ4y0VMp20MKB4S7RXE
RVrw5c1vW2SIxTL+yoSuESSGU/cwxfJxSDv/3HEG+7ysGDEmSbVAqd3+NHTNcmxHj4yGZv6w+CyA
N4VPfgKI3X3QzRORUEk4bdp5+Rn2zOGSfVR5KGDC8cFqpPtueOl3IdcwBq26O7LjUlumSy7SfvjQ
pGIs4Ahn/yLsaUTolhPyVBbhpoHentZVc4oCCIhx1+ivuZwYt1W92MeaXldMuV67zdjF67gmMQ/R
PO8DYftHQ0mLip3LaoRryJUMTm/ak8cm9soy5aZqyZ1CnuhoDN6iBvXQyqOSTgJOKk3sZx3C0WaU
kUebkUw8ay3y6bjY5gniVPpoO8wFI7hr9IC9e45joGk5z+Ec4FvBwaZm3Jl9N64Xx2PpCrkQGCxU
jSFC7O7KNwhCgEtntM9FuMBghQS88bl77/o8cM/hgOs7pFx5H+wgP1Vgf2GaA9JxpmFcZwNEcC+K
xvM0hiT7dpaYt5Gbsq2DEJJe5UxX7A3kjuE7zn4nLYnNuoxbfENssYosqV8rwLgvSdIvT4Kwzjf2
9YqWKIvhE3t9427DhPTfMsgJ4/TqLnwLBYw/V5fOczfXRJZBQVzTAumjvRiz064brtuxzdemKYZ6
7dU8KpE3VdkeLKfZc00jPs0k0GpRgNTfRKl380fNw0+O0QZzg/DzaBcBO1pW+Hc70Bb8WNazQQi0
M5nsnzo7tA4l5T0wAcYjxJVMTgY03B/FNSvnHGegiu/Cpur2qYJ6h+w6uCd7sAHca9e7sFnyjT8Y
eiBTBhsS2zTRhKSMVa77Skrcqm6dn5kKPsFz+itfEUWMI3ZotkEKdggoS7DGn37GB+0fiGeznrSC
wtHUbnhXzWN5zkzxUqeooG28YX8ahG7P2Gw8wFgqPmaUIFvRDM+xgxk/jIPxaaxG69CD17pM3KSE
DcG5TvL+KRZL8hwsFTHYUGchMjNlZqDrnkfwkHs8z92uNwokz8iZH7bWyUpKWJ0xrMKylfseWPUG
1Oqfjm7lixBHFOYCaOcMwn7yga0MLJ6KTFdHeN2E5kIN3ssU31UZy07xhLvYpQAOvXR9v1tYh7pN
ze+Yle3Wms1vz1TLKRlH9yHsu9bHlQRIdSU4SWvmT3svtvqdKizRrHTnhFvHx3MI3LHpCk2coU9G
YT6jBMbYnRMsBrfnFLaoRbTYRnl9GTLRfwCl+upDkex7MdnHuUYO3YWAdHurXSsT3Du4vAX+uZUC
B31qmxTvTKvYHeBPSfOrEr71C0rtyNFEO+yMCIKjaZhPDMBei8hjrGDJNYuHNfAYhn1Dr49um52S
OicNu53KL7eLs3Xhtj+XJbm30SsmQF+USla2k4Aq1KHDdSD8nfZpgRY/O0pnNnqloqbC5IHT66bf
lSdfTAUhcDTIAcLAFSi3ehva4MLjWzvh29H0s8bDckIS7m1cFdC09xNJOtMNqwVKcVNm/i8Fw/Y5
ADlFpEXqAEMkqi7YeTMG+RIdNdZs4tnvfEH2296tbP+jHRAafsb8BW/PVgf0vZH9Au0D7P84MG0r
5mELQ1lryLnBdgnDOdqxoGCU0WbzNRZe/Nxo4PlZHymCs0PnGPnuhnQd567xHWDC9TCO82GQC4mo
MuZWlDmPVJvZKn8RMKZYOeI9ij4TQJz+yvbxv1oNIM5TkNGfrJMisMePKMqLa5RI3z2yTUagDID1
dsBl+X3pD4SGFNOEFRDI8xwAAO8T7sPAYoXAeRoFJP202VMOf/u5J0c0WXNu1MjJF2aaY1z76ECy
QH7ouuw/Z+X4X4UsilXrRX21GiPqZkNft3bUVO6WpXPWYTPb3YGAPiJ5LH7VNIMD3WKsUZeEon1n
UAzKzxmhLUydvJMBPttcyBX4IiAgS3kJLEX6p24e3Nw5mkp/AoUjMiIYH3zu90TVDy7yT5N3AOrt
cbZwINbJ1acgOfPEpR+ozRs64gZLVWLdy9n+av2pv0Fm9QGyLvSpeG5WVR7tifX9OSTDk99M715s
YJTwxuUdj4seXABfK0y6G2JfXSKkseug5UGvMoaNCQJZRDZ2/8TdXXNDFkzJ8lJXOOgrOtVOeBO2
ymWovhdihtethw2YsudY16m76mRMz+QNFiqTgK2Ujsz4HKm6e016vaymzGVIXfrNhUSWRyJuz8YV
8daeJDT/MGVIYVQcv9MvVNYWVVqzkYW7kEvrdlgWcgIt22CeTktncM0OfpFT+GashZuOS7fqE468
dB0yL5jzJDrMlt1vLFodh/OnUhcLgPBzM0aQXUbmp5kFT1D5+YcBLLifB05cZqvTOVN+S7LktLzP
kq4NV2x3C6IKeFgegrZ6H0fbvSYL3O2d6dz5p7bwBfdUx2cv6oL3ucFSzTrTp7QuYDqofI6s81RC
H1tJyY8BPZgAOm2S+MFlNPSb3pQuZMnjSzYkROB0/Pz4SYpU2tsYG8MrLRy+uvbml3fWY2VbJy8S
7AvMULySMnNoez3uAHe9daZq+AkmryyQ91D45aFklwSVuSX4ZoYQvfFbnxl3Lh7chJUi50r2CsGV
eLFQ05kMPGhQ5az2Tw3DRjcSgns276XTbuqxVNugwKzvMchfL5ixTl2qt6njwp9E6AKWwtHJLpor
tP4KMUqw8fzsl9PD6UfUqMdDRf/5btURs9XAa45+7jRfNbQqdFAOD8hIoE22wus0PJe+Dfyisbvi
UMQFXcOCgF+mYfXqTIFBmM+wDuutl+DRHiUx0HWQXNOmuHSyp7Ig7OqOzQkrB6cqD1hCUba2Vq9w
BFbj8rRMWX1AeDYCXiSk9BAWVkm2KFnQVCt5/g4AOPu92C32UbQtzwHORebEk85O/uJxhGF2euwK
1maDE9PIKUeciJrQtEyN8o74KcjBDjD34umU1t0wxwmoevw9bNPSaTYElSje7J3leJux40e+Fk7/
VhhI62G4hPBmsB6M5HpQ1jnHQGquwTH1976hglrRlDpnOji1Slu2isOGmPVrrb8MCMtvVUxi3cpe
3Be3indcnAxSj1YXl+DWtQLY8QjGk2gLO3cfI8ZBbx48km0YAaoLh6Wm34Pt5yzGwa+upjXhpZxb
tYPRMbnBneVA7Rw344kTF/Ictdyu55TeB27B3l+1t81YE9s/SsYNuMokSd5E4W6QJmPGJ8HnXNyg
h0RNYdZnqsflUeSE8vSej21oBEwKWHXcMENywafYoB8L0b23uE2fISGyjtE2j1IC6mb0FvXko5Ra
KfZQ5MUTgpBzyDKgAq1oQVpnmoLjZhMWfvWcEaK2703Q/WhizjqsLCz0xxplGxC3nFdciT4lw67G
9KsT2QHmUOlvoLTOhz+E2cPsmGbDOhHrPELFlcpdf40bblg7FsBmspDVOq//Ah6EXDmJGvjtjKoJ
P8UoPupw/oYB4Z4hcz3yQDGtZ5oEBKHLH1NhVz2ZK+2tc/DSarpEC6troGyj6feKw5OQj9YMBx7r
hvLxBoUeqzA9Yi1IXmVjmfl2EQ3WBi7ffLNXS4lkYInu68GOD76s2t9OArKSmXss3e6hEdV8rC04
AUUhhpZoSRT3MEay+Ao5Uz/zdGU/IHDZ76PjlvAMTLIFK5LsYhVj261VuW4k2SWreB5YO5e29Y7q
snvF68pgKqwaxuEL/u20JUEb1VbyHSVLiPfXKrZRsMzPDSzS+5q02B23RbkNZGvu6snCGLFYg8P6
xf6rS+7XpGc0J5HTfTlJWd75c2IfRQfI43aHuOulJJfQeAA1GLR0BDwW4rMgOfnNJSb9rqZJOgBC
xAQXyHQ/ZXm2s7tgW0Lq/MKD7hzBtRPjIJ0xKNekvN/Hyzg98kSWlNRe+6GCIf/tRpCz2zRZnqV0
hnE10+9o3EqYHkuxYWq8Qt/IfxdMSV5mAm77NcsNkIzW0Jlne6rMxStU41+ssB6AZxIgw4x67DE2
R9kBsx4b9KWwHmc3xbglgso+RHZabjGkoVHBJ0YHnMuXeHCdC/ZSChFbMrQpnZH3M289yPosMcOl
fE2J4IIygYRqMeoslHiVtSByui1fKi2aJyhEMXnVU3aratWw9rLszRLt8DD3iXxxsV49iRkUU55f
R0atO8fL+/dCBQbPuTthH027bY4Q5eQq4Ja9jPt3jpX3oCjd8yxu9cFYFRe3gP5blwbSTZJWj0mX
FevYH4qvYYih04+OtW5xFdKqWJwOCKzAtMRZsm6006VwYvDPldI0+wE42EeVNO28IijC+U0kEPWY
0dBcgT3Opzzzkw2ZA8xlvbramFvUVqJ7B2fvTRpRg0cY3EQfKx0w9wmgpbqyv9MjmIs0sO13PyqJ
bQn5rm6BTpV9ZdianQY4xTtmtjmfVU47pa3imBDQ86hlA9YniuyNSOvwRF4Botj6z8i8Jpi4M8q4
n/aU0ZhjZ9cjTgXgKbiNvIYXx9QYl8VHmKZfqJS+4SSE64QtdhbbuwmYyroxQb7XjfouggIDcUB4
etaWq2oubnH3ZDJXw33SJvejVG8TTpNwWiQp0iyGhD1b7I3TLW/ZdW97myGT9rEc9PNMiACKobW0
hpTMh7pc+2OGAoGtUIdbg0VWCKJGV0RxJI44LFZzV7reoc/ne69h+j3bARshPuXBhKRmeV2CHlkv
ZKqy3c9/Sj23pNGSQBDKrHh22H+9+DUdo1qIaAsqZe//56Is6kZW91uJQ+lTpKl3pgW2dkuYFPva
ZH872v9bfhDChfjPf2oG+f/JMhfwdv4n2eDNbfK3i+TyWX3/7/9x+mxr/q74/GcviP1/P+pvJ0j4
D993GOFFkPFQn9/ClP82ynn/sCIPv5trW9YNCok+9G8niB3+w6OptCwPrw7abtxw/+YEse1/+BLC
OKpb2+MPBAP/mxfmb0sGNprf0//CRfMfWDT+VcodIKhEaxhgAOczuX/xGP9JghoYX2jJib5FInyY
0aQHcfGHhLodFo2NiLvroIo/jcey9p9+Sv/B1w3/sjb8s4QbCyBjFaDzuKt8Xsu/eAuS1Hdv0eH9
NuBN+x17kgwLzwOgOvrEjBwda/EITpReADQ9E8vTZDSgH8Y1C3sko/9A3uCyBV6FFKkuwvAdM7I6
MZEH2gND3SMqJgERsuJ6DiE5N5O5mcTTnevHyKJapCdLMMg7kXTBLoEOtkAE5k4tKbJWU9A+jAmD
JxyLv3OLNRXzLULjXPIdyPdYyaYmJPoGoCaULhAo7rt0ok/El/XkwhYaVtNE7ArCJ/uxxNCA0V7c
ZuBTzq0R5i9JFPL14nkye0LOquvsq22h8/vczc250PwopmgBihFPkO6pzzI+eIQkvGZHNvx2A+G9
dtIgbjeQ+B4yGbX3fk3SL1jmeOUEGSe1dpiuIiXNMfTnyVuGCOEp8AcCH5dUk6Kj9ja73uuswGXE
BC69dxZxF5jKPbGbl4IUK3cQ4cMoTPcnnpxoojaPWqi7eRd9dXo0zE4xxMOgjqxXGMGGPzo8Y5tY
u+mTUU1MNe9hfV6XDsqnVYXRZR9aYXpySBE9jSyW7mFyMOQUfnCZssp7sLKFzaxTzP4j5kIoSp6x
7jMz3UAOU/04YVYG7gsxjzu/4RJGZVlHK43Oba+8frof8rDbMbsAgkktt8uzbjnV06BfmzqUZL5o
I5KNdH315kyCtqMjZ3QlyVQSe/bVkXpMHJewztQraOBKwAokMtUNKCyjI2I5ub8PgWVlN4Mn4MGq
dNCNwB9CDU3LYncTQ1soJPy7EVTmWNvfvpBYMIlkq5Fed9EjcE9md9YgEn/ds95d+0grj70Z0GOF
0HXwRAHCh1xnYSr1UsmySiXaf/NnBjjbJZ+DeBMMpN5wh4QIn1vD4F1xFRxhuUmG48rX577HbN3U
Dg9S0VjvDIbT7xhywm9+MtmTKeobrdyvixXoAPblmden79zgEGyyPkt2DkU0aE3LHh6RW/BVFie1
0QcRFATPWHo/UX0QGb3kwbSOvQGdeAY7Ermea89btIvOjnJxfnbU4j7Vdlg0G2Cf3YICokHGskTD
9BvFZgAnKhn1dYjt6KcJVfqjBSEebr2wVSg6ygJhZUQhOXRov2Tf29O2JyT0k9w88zomhASuHIa8
n2BqGugy2Kg2tt0G/jpgFWrRtDb2t8AK+QwlonpjfxdfSe2T73VfOmjY3JJ4GWd0kfHEJHsCAh0A
ooPlruApNd7WzD0eFqDOMF7jHBTtxrh95e4yUNE5P/cS7XEwSQdsCdly29TCdmKnA1NbClXMoR3D
71kucDrTIm2fmOU1Eys+qzwtBWFOt90Op0jBPmkE6TOKh1mDFIOrHhZv+SyijA0tI/h1UEv127La
2trgM6wOSyMoSJGzyZmT0JHkuWS8nqC/aUqIGMofRVWmj04nffAjkY/mGkLBeM2QfLzxK2XFr4OK
GUqog23sBe1zgvhm42lvRBDqV9fSRk20aBOQsgQq4t012O84zEiyHC0v+Mlhzm+U1TMpghjV0HTR
bwjUukOSA46dNDASwbZ+QfI9di5bOb5TCBN3fRLMrALD/JZeMNQcC0Mc+2oDL2q4jF0wvpVWmzNK
ZJdt8HVEzNIsJ3I+ss6ArU1632cCbYuadp128Qz3vH8UfqhfQ6B/1RrwkQxJRKi995GJ7VeTLGwV
qvTWJmW4/BjoONilkGCTo8bcrZ2Tox2zuiOhwC0u9EJW+qjAlCMNCSL3Tg1Bku5N6XbR3Sx6WK4z
2359BnUCihZVuPgcY8iNa1qO1mxrp453pmYOxlBQss1xm5ylhiZ4fAViRHhrHpyWOQHDAUQiSlQF
Ekh0BGxxZ6B8gIz5J7bPMJRkw/4exVLFh8DnjQjyICwvBCKZtu1PiaLsLIpWvtGwVncD82jQOhYH
MYlO5SFIZ27Qou7nHxUJhj2CtGy8YMgJ620FwewVynNAiUx0bbPCXyW/VB0E/4e9M1lu3Eq77bvc
ORwHB/3gTkiwEUVRHdXlBCGlJPTAQd88/b/gdJUz0y5nVMSd3Ih/4nI5G5IicPA1e699P6bMbmPy
x5i4UnKj/eqc+nPq+ugWcDmpEDEa7k1PvMPJzQcdTQwLAlIH86eiDBeRnFvGIEp47JD9B67NLubL
XBaMAx2CTFFdIhrknb8i8zsRSLpgKIRF+CCF1FsYWNnJDDpglR3dAT0ICQ9IMJXliH0QTmJYoZkJ
XgWEkWrV2W06HUt7woPt2n30hPxY8EW7WZxQl48ugk6dzzYG0fRszPA8OH7VzciAYodJa3opeT4f
bRmOiJ0ymb3k3UgIKvhrwglDATJp3SdODCK006HLNRPk+bWtifrL0FntDXrE/hSMgbwRToMMbxq0
tRvE84PFjfSVzgH+assWfTuW2U4ytlPAcNhQrGr0bu8zo0ViNarGsdYe4x5UAo0tb2Oz6u6hdXUX
nZBpBiSjd14sAi8+5zTIozXBg8x0IKm4/OCSaCbirMW5aF4QgYs6Dzyr+zwhKXnl6RLf0lxFI8cW
8qsRJXU9Z37ZKgTHq6pJnWsR8Mhf07ObI41egbJBM2qTwSZ0sJE4PW4C2p6x0ZLXSnrBqezLJ5Qh
zI9qnB5RopfrOG+maEthACWkazVSwqbItOnZjWiAhgl8ZQ1VAPRQNKLDzPlJ6Hkw1ZtOaQZbWOl+
rWRrXBaR7VpQlnXiu4MSrDB6D/tI+N5LZQfVQzoa5pubSi/DdsNltvFkg85UJ66EBNPOaT9dW0PG
Ar637zZmbLl3wrDDYNv1xjQxMQ9RAkRjl3B3Gh0MJfZgSCPdPu9QfILeovtEAFVedr1pPg3E4OE0
QYJDIZSZPPSZfe3rTDSo/2aXxyUPeP2zTtlock5n4XNcF6w+tM4cSbhD3+iLKe83UYzhFZ4CvsVj
OubTIa5i7S2I6w6UGLrylGWIK9YKEuUXo0KRucq6WAMOapdQ1JopQYhncAp4MifaQ0eWdF+4Cg1g
2CtqE0hpw8OQ4mRdT8hUm4spYHGw4hJgzJ8myRReTYYw7gQpo+42G+whW8VzVtWIzNFotbZ03vH5
sF002Th5aebXlYJr1er2Fm1t9DSMctHwQbpYEWgDKhuN2aoXU41mZ3T7JcGO+NJW175OeqgA3qwJ
5C0YBWpylXgz/KDWzbdmjEQTmxGuhVnxYgpsTJe4rOZsK/Jz9LP4iCY/j8diH3oWQJ8pcc3bRIHZ
GPLC3cqmzjaOF5g8cvvgZgospnkOs9KtW+dfSS3Qn7gSjc8hbhJQwzGwhRrS4g3Z3/URGPyAcyLJ
nLtZnyDHidaL7rVJz69kN/Dz46Z4HM2B4yozMM3siJ+cngLTbc4NGGlU/LM1Tj7Bco2+0ifVfTLX
676aERNukEcEdBGMHRCInNPdfBouGt417NoIGewEYbVspMlw2CBNBMROsg4lVyFb3KGIfL2bhs9Y
Ywek5iq/H2YOlZUqAlJgGAqy9guKkL1hAEpb7jvTgBJN9ul0MLkQKXqzvKcP4EkLJRKzg2UyteIx
VlTZKaeaz8HdJb24sOqs3oS6Hd8rohbvymmhajrIDVBsEuYhSF/ZDNId1qWXYGW2qm6ALVLYyCSz
gNSqcYoRkTkRuBRQ/DP5V8FEJciDMoPDUfcZGYF6lTG5YGmLVlJVVEiaOfGjdcwSjVmeb7HFpvjG
UyXIzR6jftM2xPGx2Gqyp6lzvQaZbBd9pE7ISrlyAqqiQsspEXUSnoi2GWT5KDojOw+NcN8lKsX9
ME2jusDyVTwXdMYlWuY6eU1YKYotbax1TU7spK8Mrci8FboQnQSvnvLQI/QOsXEBMsbvh8DkcDBZ
bfAYLqtbJC9Jv25zLkPWouho7A6u4Loxa3FDtlelX5I61PbbCQrn2Slqg6Vu9kFi0OiQy+niiKt1
J7BXfU5C0N4CwwSweLBOZdtTQgKO9lxSsFxxCGpkAxzLVnoB3qq+ITKAgSuhpijITYs2rx9Vsoth
RlwMboi8VSuTd2a/omZyHOuXdMnWLZLQS92dIYORc5QT3XQaoxRJqg0QmOZrQ2A7gx0z28XAnn1J
lMtqkPZ1ww1wHUMTQO/SKlTBqOjBIXt+XfZNhFmwTXGXzzQWxPf5GKS6FcIVgYenjndFpRe3iIny
m3yq8a7pVI1orac64GUmMzuWhQ57lqXNyplGiosxsa8Nz2q2TKr3mDLIC6O+DJt0uCnsWjyKIifW
1hTM2/O6eSpQxK3bWNp3PaF1G0+Ry0zO6bUTaePgS6uz0SCP3gX7azOgPpHAhC3NE75HXNylrqdA
rurYnTeiXmh2EFsOc4/6aV0GHgpKDu8P0HS7CoXcJyrw9CbsmQi2feG9lFrvHhy2Z8+yssN3lwfo
2uEHhFu85LeYHdtCRS4N5oe+TrWb2TZIBh4NCOQ8kht1zutW7CVccsWqemJ1n0fsoYKiWxH/pPYO
ObMPjC7TL0En5oFVxaR99p1TNF+MlDaIAgAE/bYIIOsRtYFImZNUjn67mDIAyavsXdPb+jhhMiHX
NPJ4gCWjDppXV1M6bLOeajJNXO8WYAiwP92tOhLwhp4eR6gloplFf0CbSaXgp8szE9koPC1DYThB
5GQM8PIMEiTU78dOy1t7aW2ThRbOykD446hxUfRktFp7K6dNwGVvoNOWJfF8sOI7pAdGodtfWuR6
H8qKZeCb0gMB6Taud+H13ujtsZE14Rp5MEX0YGT2hxuy1YiZ5Fw2IMpPYCRmVAciojCFq4qIKzdx
oZphFSNiNst92xnGndmKPt+EruBIDFyUEsROh1gqVcP+Kc6dydqRIERznmRFL1d2L8WxqxUb+ban
emrdqCa7Rxvbr4yz3Xb3+zjr//Xk8z9icJjX/QnL+f9pPip+T8b5xxHpmda9q38ckP77j32bkRKB
AyWHylS4hgfkwMFr/W1G6um/EUfjSSAg/Lqjf5daSTiOZUF7Ya7qmq6Nd+bfM1IJnAxOgOlaDFyJ
cBX/1YzUtBfL9XezSrpawzZJzyRwh1kp4JwfLdnILvGcmHq3h3rOfgcwOOJxd5+jxsWlMD67NtLF
fowY8jfphI20/RilfEqYSuZOJu6Cyq02VjW8t2iNVmmbL2x1m2e+pmuIVKrinuckjRJd9MJULPy5
RwMwV8mtrRhtDJIdAnhaqqtQnRyVSqKOcRdRbTyX8E63djfdlVCiSUa7AUGc+kTJNmtMToT2ptq7
GRon3E0SoZxWfYnKCoa93Y974I4MnqzFdlCG/ZeYxB1tLo91tthd2iF3MPqENwSjeH4sLQ0F2ISu
ykiKowKwctnihT4ojRS5iFxjxl8Om/2VyKbHwAOXH6evA1qDVLQs9nvuuiuN7dIGnHKABnuZlaBz
WzGw7e7yiTxg1GlHZevjhUwt1Gz0KX5YeWTQV3rcelR/00gkjKV3n3rnnZoptDc6S6VbdAxi7alo
E9Hg7KaGaUChVcWVkxDopRH8+2aQyrC30YseokYqPFKVpPv2HLArrMhFFtpvrT19qUktXhtQbddq
6Js1nQf/hnXlrYP9chXYVFbeoLBOsrAlTdIyr+a07tB8lB+J3g47dprOdc1jbTuENDpdApNDF6XL
Vs0xgYXxVBi8qj5U+SjvXICujC5xQqZjhYWuS5+NcnpGAhKtB5bmqJ7QYLIeYh0EElSVZuQjT0MJ
DKcyLtx075TeF29Bido9v32GBB1tB5aTG3LFDuUCH+V3EWyo6ugyRpxNxsmZtXpycBdoaU4HfG6Y
XfipI4HYVml4lSyY02EBnmJLZXSUesZmiFngtsp8WKxNG4c99BVr8CeuV+9jXDCqQgOoOiPk9vMW
yGqvGgjTwTmCvmqXNKKMhh+TBczaL4hWsmCAXGjmS8bCeZ+0DbYBgK7pgna1E6PZ5l3ZPoqQ3Zpl
u3f95J3Z794UKLIok1wMaLSaK+Kt6Xo8BhI7LHJL/pMhq3qXz615UQREzGALrtWNaY8K/4Wm+VGd
ZtceJrRNiXMDdLeutjbX4HXIeOkQhGa8J7KNZowqvo69Zje3TFJFEiBkymrj0mI6e9ckpruTDNZp
XppHPWzG+9zLod6z/NnjgyUo0bQfIHjKXRr3+WOWpDGTE4C7AxNcojESZsRepwUvdan6TZDK6sh4
KzzMTNJZWfaOySTCqqXfBSSrqrrwEaMhj0NLcLJzc7wlW8Dz1Ug07jh0TNcamyG4a1yLml6XkO55
ZXtDfDvoQL0m5XbXIpnzJbZq5qmHW6KdYe+yxSTtKQE5p2b9Nkjb0e+AJC9g1XLbCk+tRYNScBmA
+Wm7RKDaivQQGVlFtslBIuF8FrbvDVr3NDWe/dCFnbOv3Cl4yoQTQAt38Fz3gmLWRJGWONV0WTlW
/ODRKBzDsmKjQ6y5xMGhaycvrwkF9rLkyS7kk0BPs2W6swqbsNirZrxRbS8/emTxdzHdrK/FTcNw
sbedFXrg+eDSfzheo95iq8OWZjT5tYNwA2wXWG1wzBDNKbmZQ2XpFksSPtBMnbTavQy0XPrMfNjg
eHS1GGFRdpRrV6suxz6Q3Lmxkfj5mIIk7iPn0szy5GaYA3UM9Da5jiCroWHpjp0d9zsKluqpEB2Q
CCKFT201QfKfauFTfwGfbljF9MmcPPQebyMbpvkOuOTtyM4G+1Ch++U0xBcq6W55DhF+UAbVlrVh
+Ma0kSD2TDuHYyVQ+hbjqkSldV2mGITQKcU+zrHOL2R8pBVJ76oQRosFsGCVM9dfOhMNVSBzahrJ
wJ/ohh2uXQ8Rh6V1fquhzgpiN9+JOq2Po0bVpeWVg+aVkFzUMpzCsfXBPKnwPRsWMxr2W2T4X0Fr
TOsgIYyFNCiCsig1N6QMD3h5mnnTdyTh5gE62bIIHoWJXOX394Di0NiE8YD2p/Xkk9tzN2dsTkFp
zh7LCszQa9lbZoOJPxzetLBDfpsUQ32Wyv20muQqHzpOXx1Id6Rv2LRe9yw06VTwF/kEJQ53coi6
LcZIelotuXNGXZFeZSePCgzbpsKJsfHm6BGg1g4JCMoangmoxDTvBT3WvK089V6OXFCw8c59xQYq
GafBLzJxmvGSQFaY1jztkge03pLEBObe9fJNu+kUbI2eXsvNOXpar3gnXOoN1O6XnjRUfqhMxpC9
ONHGaRjikK4XH8YgvImjqr5yGTrTyTIG1CF9TkHv4rTqpe92DQSWmQReMgCMPTLD+syGDsREE5I1
2rb53hjLV6FxCtl56gcyQIVgvU2F3A+m9U6IkYUFQ0diaVjv/1vu/g6YPE+Kpf7rO4FafszXGH9t
v1/sG8K1/rHWvY/TNP4hBPKPP/KtznVd6lIEg+Y3ZK77Z53Lr1AT2xK8CEXu8t//UAJI9zdd8h/Q
EpnM/6UD8ehfTEjnN0FcOzWzY7IRJH34v1EC6D9KAWzPMg3QQygL8ESTmmr9VOQGWPqKoZByb/YR
gaf1kK7DMr7CPKgOgH2cFa4f5ZtLWvigwvEhHtLwUOisYCsKCl9fsgxzCZQ/waHgB61y7gqm6xcl
+5+r3BmjX0kIfijK//p+f0JBWYDP2hjz5d6LM7D+5qIblAI3VRGAXMHoIEm/vfJyEXxr9v6jZsL4
iSX415dGnfE9AE/ZZq5qZUz7OEQtPY+sNVi2utu5Gkv87BokAg9MUqfXBABhqxj7elzZgCZ9j1ya
daJA7U4zum4QYPkKLwJrqDq6Zt/VXUjFT882xuvMCMKroO2mdeygcsedKvYNWd2KPPc6ix/SRFgo
EFgJMtzK3P45Zeo6+xOuR/h1ebkjxqm77w0RHtMGaEiajfEmUzI/5J4or6wOKWhNvP0Lcs/W1zVV
EtaTsdanAt7Wisqu+Dr1kbjIoL9obaItbqUeBIIuHsyhHC8cMvF2mZG57KPDeMv+52tSew2OilJ2
z8wZxC7Cj7Wdy4KgG9r5DSmCiOVk8mDZwTWj0NsqUfVFM/hDpj2bDAgv2yzJD1PiPTWz1HaWpy7r
yRT+FNnyiGPgCtFFvMhDDd+dmFFbaM2MQdFfuM5rS7QXA74FnAjH0+iJB5b9dD3CGdpS37abTpB3
r0VGe1D9OG6DLpB+QMwzskpjO9ZiX4flOTPHQzBPAYNO5fdKLBh45OPVwYZ3xUEtqm2SmgxwQwAx
8UziU8nseiMHtNvFOKV+PolywwdjQxqjirRqW3wZkI9tSGuk8Lb0dtpHOVVax56Ru2aFj+YymDyE
0a7sl63JGX5OD5yN9MMxZ1Sn7G4bmgMb0Ug768UIUqoOiX/0+E5gpUTXHnrcDUrg7IhTa4MiX99A
vg8u3MIWuzaOggvTVO7alaTGV6XNkCRmV+51hN/0BO6ctbEiGjmEa9D3VNj5xWzUZLRHcUZCHFfz
iKt8i06iXDG5RcmadtPlgK1qPcYt7nMSSEynOLdpy9JZWruqcgGHuGfBhLGxOyJawfj7Fk+llZ32
e9vAF5KC7lgXDlHpGRsHPeuUPxCD1fUeoya+zVVuBjvbeiyKBmOOMRFvZxEybmQkteH3dNdBBgKn
qAjDcNxkV2XDnQ5H6RJmP7fawORwzIaOfXfrXE6lSu8TQ9f8yXF242DekyRNbJaLUBs9PKlFXXKy
3VFSAztyaU5b3IFiJHlN7rSBRHDJYsK0w7tOjqxHcu8yZIxb5e5d7BKlXE3juR1Rpqt43bbRqa90
csGs2R+cfjMSRZtV1w45J4gBu7soUu6DrFLEsA5xVKJ7TRmbre2wJm2KsIC8OCMWwjkI1THKv5La
vAGjQkvv6P26Aoi9bgzzRH0bgePqYZpVt9RUB63WrxEzHhKU4leQKdjHBNPkbMMAwTB+prJ5W+RY
/NwLcU/u4ZZmSN4R+YqsOGb8XyzKjJ696EogrMA+PBrea5TF/H8+1sU4NxjoMo/xx9B1BokLgKTs
CfgPavFsPVZGsa9VXNC8S22lWJj7dZ5aty5lCflrxKgnour2kFGjg8G56GNFe8jjmEbcQ8rOlrc7
1x4jTFo46HGhJnYUec0+ywCirYbCEQT+jTTgVVffVUHe3dAAqX1cssEPQMXts4TVMbuKaN1mtTja
ABRgnx9qCYXHstMzJtX2kAYtz4fUfGTYDZhVoY9A7wWCQhbNRpOqPknsxWim8Ty2JtEVEkT6KkkJ
vfCaJr4IHZyziVYLYA9xvHFEH3DYNdZzXmgEjcEbWnxp+ewm+2JwE1869gxl3ZkRipafDi2NAHO9
Q44n11qfpnvyJF4MrTbZXwa3TkxOqg7zZDs2jDrSnq0JenwdDS12u5l4q3/W4P3IUvz9KQZNUVpw
pXW6xJ8p0LpmRrqWolMtvfIWkAjwMMzvHUr/b5zw//jA1BfQ85/zs7++0k+lBS1mgUYmNPY9Qg6G
aN4HLop+leFqXCNIeLPl4uO2TMI0lpNXOUPp//NnNRY54c9vgVwB08C1YgjP+YnrSSQN6LRm1vec
Vg4trim1pV2pVm7mOD7qPM1n2ZPet7Nq9ykDpBNTAQg0GOwvmQNgaR5aICtN+WzHSX2bDpFH7l7N
KR+yND7BE4DtoYvYT/os3MdBW+wls4kNWmkOwUIc6gp+i6PCz8J2tJXWNuU6r/Nb3oe2Cdvs9Z8/
7999t99/3KXY+07XmZgZvv3U0veMKoK7ph5pLSa3QSihzb9Acv7Iq/z25dqOwODOPxjELr/+3Uvp
gxbkEF/1fdw5n60DLG2yzC+GOxR+balfoIeN5VL5y/f43atRjn//aqT75v1YJnJvxf0N61PjiZ1L
d5EM4bse19W6stP2BohpdHBbOe9bDWuLTBXbDjtsr8gF3Sd8k37DbZjZ1YharUOdFHC4hSML1Djm
K0ytASYIWzpfTmVxI9C3IQSvx3U2YrCWZcJ0ztCO41KUVEt5YlKn/PP3t3yMnz4mFb8Oy1wi0OVq
/PFjpvlgC43nyN6uLFSZ8JbWOSFVlG62dhMTT5StuipLf/FV/t2N+sPL/lRTk/bN4VYOxl4zLW6N
2np3Up0nc03ITlwL7VBM4ynQmvomW6ocZ0Al/M8f/G/fAoeShzzYZbDv/XSjZgK6qWJAtzdi1KEN
j8TYaq7w3uJ6AtMHiwx8oCuoN0lQ4tSvfgHl/ZvL2fv+9X+6czoy2QnOC8FgZt0Xo4nHU1sExiGv
GNGRuHv854+7dAo/f8+MBy2+Y8j//O+P33M0xFrdlswPMU8lRx1pB6ysoN3886v8zWnAz/PPV/np
MzVIQuA0l5CkELGgUCsJiC5g5+W2+sXX93evtHwUFI/WInv/+TBQXlcwTBFLksiwwkD3lNneBc+Z
X3yiv71Mvn+hn84B+g/0uVlt8jRRzkc8tNcJ2Tc7/HQoUqfOuE/DdsFDLuUxWH9aAbSJv8L3/7Vl
NoVw8Ju5aBFZC/30XAsQmhC+HBh7wEBqPw91f1bS1CEIjMZeGeMD7jGgcX3ItLKfKN/CCEfIopxw
cu1Vw7nBYH/BS1JdFJdpmD+R5skKJ5aPCbiLXzTMi2ngp4sNTJFneS5DCd6x9dNloKFyxc5e89ZC
QkEQna/0iMyQcs4Wjdt8NXr2uFEdpANYkEgwYuTwBuUImWeU78v4t885Tuu+AOKCrSQpdT9X9DQN
PpgVTcSnUkOI8y+nhDPMS93pQXWxAVv1k2uvYb60GzWX1FYqwC+afchY6KtpQGMt7N48Nk3zrcT5
373sLwZVOrcglzt12H8OMfE/aOC+n279+Yf+cK44bGU9S2fRYgvqJoub+Q/niv2bCxnb8xz9356W
P+dVPLAMzm8dzQETLU6If82rMLUwp+JGsQ1WvYYl/5t5lffjUcOHc4kW8UyTsahp8Zz4KV0kLiwk
jp5cwNYw2VaMPdpz14fDc9TDK4ZnfkbJo90VRtukKwoCRSYsa1pL6SF540OC9jOt+9e6KuML5O3d
pshoiqHodSvdbAEWg3S4HW0x3vHXc40ng7oheTv7SGz7bcDJ6hMgrdHp8wy0S7O8gccbnCsZAp+g
2XsySjN/LYHoENJM6GwD3vWGje1dWmb9ZcYadYX3Y3gEfyQ27Glg5UXEIntpWyIG9Z5HjVZCHxAQ
F2nFLk3Thp0o0NewWcaI3jD16abqHtIWm89mJGxBARdSI/virmurezMHnAakBNEEZg2e5YRYxPi4
d6x4hieJanrfyCD79AJVHLHqRW+uje/BnZr2rSvQwiWdzHdJwN4TcJGBs7RHh4SOf9TgH9uB/iUl
BA6ThgVWtHK94wALaFoTmkIaZFO14xcjT5YThMEjLTI0gpeSjnclAkVP5YZ6DTast65Ai+FvBg++
UGuy5jKqyMFYG+6siGQGFD58OwX/90j41ZFg664hSSP6pzPh/JG9FuFrQbfxLSvp4v3//h/9zz/5
xxhb/82Qku/ctPn7mKny3PvjYHB+k4blMKjyOE0IMOKm/ZelzSMwziaeFDXb8sBcsnn+OBh06zeX
E8PzSKTg2YSo4786GP5yMmAoW6j9rqNzLAC7+ek5F6du3Bh0BNtGtHc2Nu2l7mHSEKIr8LR8+EjQ
WLAV9Tzkafm0pqsn0DKyjT0oH9JmyQkWm54peQJWdrBuG7hdbA+D4gJ8Zc5Zko4nJwjtK8MNiS4M
PPambF/fa5Y9W5SBicNfqdq3Bg0V0NGldVrVY2w/2wCoH1uihK+qsmZj3klM39AOhXvpjLOLIXpg
RQw9HNFzwsBklYYD0t3O1JC8FQPs+rneTPhfXehrz7YEL4BhHAgTPw4o9v0Evb2GpbgFJ6Rwi9Vm
fUG1lzwUuWOqdUFq8MwwbsQlq5muViARIZ4nHU0T8zzkaWw8mseCH9RksRuFYz0UtehfPOFywI4O
oCflJcGZIQZzEOxPGPzjyo5OC7CP2aA24utpIyO+RvLRP9YF6QUb4C9IQMVcrPphOumT3kM+aIav
pcjzLxqKc2AZWdNc00JqkT8UGQnWmW49BgLIfWsY2jlKHfGslVAqSNV2+oup6gecQyEcWzC570u2
hbMO7XF545mxVSnvvaNls0q33pedLI8CIDKw3TEr3uxOwRqLBDaJHignb9L1nJWAHb5LIbtfy9zD
QJY604QtbvHluxqog9Cy4x0mT9y3E1h5MwpcyKQDMotGbKBraGSbD9FdN8bAD4EO66uxmgkIgpMV
rONuHl6p/JLDQDjnFRdUlwSLB0fb2aSBb8JlAhHVHrPYBkcMPh2fAA1772h5/Ii+jZXfyFpa18oM
/JeTr3MXyYjjueGuzEt2ki2Ep8hLxYb0knCPGwg2iQnISmoApYnEEl+AIM4HIF7BTWkUydWUcKHW
5eC8tWkxbvFQNBdpKSMys91zVQ1ruDukayRddINfCd2iV6sHZZQEtXeu+RojY76MRW2uUeCWW5ss
bgOGwJMQ6iVHAb9iVNev+JoewU0z/gWsRrfheFZ8n4/DvkbQoSTRvpF1IFM2dGaGXUW2MMJczOCd
6mCxtTCPhJQQ6FQTxmfuA+eq0XP7zkste5mjjckhw9L23DjCPZttUqZ+SaQGRqwcPf5KjUvEAjbu
6V5WotqnXFMnwY8PdkHb4pKEunJBHi0ozby0zceCIf7Jyl1jr9dVBpMix28dOEP8CRlRbWtk6STU
jkHzJrIcxwKIWw89sM4svY05KEKALexxLXu6icyY4OgqtX0nCShwJX7rGzVWIdPdNozvRjBOaj1M
qGUMz+5fVJyoUxyDkpxEYZ3S0IhxwRr9zN+E4DrrO/2OOsfZu3OF7AU9Q392vVE+dLlDdvgwTm9e
FufnqUWFs5d2Yr5xfcefkc1KAH2Xzji+mGT0qgcZgRMVOv6C1AbHuU7MCuikyCWSUNKjqm3KomM3
QKUBWQb4bae6tLiO0sQ497kkBKW25D2WAONIvqbkTbJKv4niTkfHYFfYKmooX7tOdOH1PCQ6/NfQ
3iVD3B6h1ORfEy5hvtXAkI+oNttjljYGcNG52rug/C/1JHNPRZHDYMnqqcBGgcr+0g4UK75qCC8t
vadFdlPCSmg+6ThqconP2EeHZuPYGfq0RHdOeN3zW7cOxZ0pR6kgKtpGdFDz4DyEWS4MzKRT/XWY
y3ktckT8DhFnFbSzam137iFZ/Cvwnksod4DIYJ9qZbpDDg9+II0JCjNIlNsPXnESRGoSA4aSwqfT
wzbqtfp+hBl2ayfsNyxu3E0jQOrV/GOlD3Nx3+BMWbX47jHqetfEfIdXeETcr1BG46shDJCo4Js8
VOjNL0M7l3untcRbOlfpVd9bxCwUAbi83HIuG9AfrLlC+xh4FbuBLoEs49BDFtOEi65EDLOBRvum
NwCDMl2r9wa88SfAjVvb7Z4SO1M7bn3MA4j0o0pGvpak/btZxh9Jo5yN3cCxiHADrvtSi+kCq0Os
mdXO6iwUVnp8TfyU41uBrd3iyXNYZoYFccDBQYQ1jCZ4fGLTZtr0PKkCu06Ax+dWBqYBmyzU1KY2
pT8X2Rk/wrjNWfdsy0g9Z2KSF6DmWX/W8Vui9UN2kOQLAsn1OlSQrMAoH7t53LY4T+/03kyu2JSR
Sp2q9lSTMU7Q0pduVHv8rACemhkr7dh07HhG/eSW8khdj0WljJBb4+L0ohRBXolOBbILtmQMAqtG
LbX+aC3a9kjwrx1V/K4ykgPWH7BGgTURWDJHOPdhZbVTvopLFnN9nb3mU5Yf7MzuXoxMNd4aB1p8
RVBCvysivYLFZWjVXcV2YjdXg5utalLq1k4/dpd5FKb5VsLf9ZsJu8XcacZH3oY9uew5gK2NSZNN
MaOFGdLEjog5bKA8B2LZQDIDjFOAHSXg6WtRNt21Y7fDdZxGDZYHwl4djOwrz2ONDILrqizdaz6W
jVnTmpKz0YjKWAdeO+BqCobxMQiid4/L/WW2cL8P7ZUVud02baoE721Q3UHpjQFLWbmxrtlS8KEA
Ogmih24TAp5ftBCdUuhk4yExajaFIkNNiRN0WhteTVItJKC3RqaESfDCTM4J8HY9g2DXXHMAIqv6
oWSrvMdFuMlwNB8gfXU3KgnCRxBCCoHfYH0SV5g9D72pttKZWfa6Ge5lZN5hvR8Kz1Krnt28y4fH
ZWSZZnHDM2DYkb/Qn1wLRyWsDPORMOr0gMttPFTSDX2jqsSFyi1M5cqxjnNflIDmZLxAdPhZWV47
fyXwTuwBtjW+Yc24PXNMrz4Uv10KF2pu04fJTkkSsoAuWwPKUQN+WWP5UDSxWrGp7JAHdZtuqD8M
c6CeK7kU09HeSMGkh4MY/eSQ+6at+bacbjWjwoVaDuZFqiY6tzwoXy3OM5wplBRWk9fxxi3EVrUx
2cGzbOHsuu6tjWPsGEKH2uaqCa6KQQeiMAVyq7KCdTZQUSuGZBP23aWU06euNxHGAh5TJIdQ7b93
WbMxZwsLoKTUOnlpaW6LcKguW4z3O9TBWBYHnio4EfpzG9Ttw2Qu+7947BGfjiex2JcQ5IFFhOLr
Bz3JRw1yWAIuYdpOpvJQSlkjOltjfOEP9UfmQ/MbsBnIBAjXtmYUFkdQRMYTP29sFabdAb0le9dh
M56y3A6FtifBJGLf5ji3qudZHnS4jECmp9fScrITOfLBLcM695iLIj2iZkEwHanUuuEOBWQAy6s+
0ofkt0UorY9ZjOHahB7MzEDqJ6uT9gEDiPXhRYF3ZXcezr0hiu+NuqouLWFj2MF0Hr+AjWqvODaz
i2pOB7+pnK94Tb29U2D9Dc2kO7Wm7r6YzBI2RVIg5MJcTVM7GYm6UlMFu7XGuHZR5mFDkrGlJk4P
8InhPBbbjNZp79WOjVTPme6CJGlmEkm6Qxk7gV9oXnEwxnR6HIymuB7/h7czaY4b17LwX+noPTsI
AgTIRW8yk0mlLMuSJQ/yhmG7bI4gwQEc8Ov7pOt1lYQnWV1Y9NZVASFBXAwX555PFp87LrIb3K3r
h8WP+gtwMUqUjtEUFTx1Al5ofxQlJ4kc1hxqCtJdD6LCTqeyHClISvAQjcVZx3jcglVD+MnHVQbD
HMl3vcaCh/Nj97loy/BL3Db1JclbTOBhZFcRgc5nZ3KtwRUr8+I2D8CJl5rrJFBm/Z5teKTgJfa9
LAJrE+g+2GQL7OMrXPjedKL/wKcZskwvwylTcigmcSAahvxkYFEj47NjrWy+rvDCvMGOCo8NiiPv
wQ81VIK+d4BvMsA1eG3bRWr5XpZ4Ra5jJS+rAfzLuZrnE/JaBPIl3STBWKOiRdbZxQKFc+yjkl6B
JHYSzR8LlMR/5BF86ivU/UQ4wsIjfWmG75sHOFcDKSyACSW0m8HSwcgYZrAJyoy6I9QzGD62sHde
GEH3D2oE3qXbFhZHnfrmY8Jc65rMpwpMD1QDVkgDE2jUwZX2LiaxQRYV+8Ue4pntLsvKEeeFqvla
k9jgpyiIbVtTfMdlLDiB3EcOsMRjqCua+g+eZ5b39WwgmoahD3mATQCM/EWsj33pqwtUL8Z4r4kb
lHaaVeLSM0XkZojktM9meBlENVI0cxzXxwhv5GIfLx0Ho6Ofy70a8b1gjVV/3qAzwcxaeNp5LYxE
M/2WesWe99hSOiACuOYdcCDRT3DhIO+Pr9YWFhFwNN+vM7hOMZ72cTz1L1Fv7icwQv/RL+sFrBvu
I6Bf95zM5U2JLRGypHaDx5HIjyhd7wFX6aYTjAWnh97v5q8ohBiSGAV2H70wiK8Afcy+ezgzNajH
b/V+HkK4bPKcJbGcAZ0xjbriE5MPIso0zkZheAKvq0819cCVgmGMl0DiVPoXMUo8h11LvPWqh0km
igzAS0gDWoTwwOv6Ekf9LjpmQxV996G1AOVsRMH6BvvOL3iBg/rYg7fSR4UjUqLiLb6eFtN87te5
TLciKy94QNevvC0AWoPak9w0eoMgjbXmNve8+bIOzXrrjSh/gjtyjaraWATQgwtzMshUvI9lPHzN
t6yE/fWiPivsb2c/QHoSG5Nn/0eoRqfAh8vqBB8HPREfTpl9dzuFE4wAdDcPP3yTz/ce3D/FDvYi
41sOj+Rk0ZA4w1M2iB6aEURAMQY/SxiCXDKAWCAA30p6g8Scv18aWn7EwgE9jz/q4qC8UL9dhQEr
BdLoo7dt8rMOa5xcjWhuoPLjqHRsOoAD5vC6GVBzvjOj2cD5aaFvYyj3u6nFpN7hcF2dSVhw2x6q
AEsNGGPze0jC4V4G2UFzUlxGaU3McAeNHFJ/OMLJC4ks8CHGLeYKFvhwKmva8QP3IUbqztV4G8BT
H1kVlWk2ZBTCIzNXp6XlqHYZF3OJMmp1CXvG5TPEIfN9jFPorQ4W7Camoh9lsJaX8Uyqb7nQ2Iuy
xVzDJVjRHQoc8quBVeRtO+IVoyCo/Q2rJjz50I4BJtGj5AGyMB5+BaCiUDsYr/tfJSc1kJjCrJ9Y
Dc8WMAPhHrgTE/P7JEcy841nRoAkugi33R7m0UfkPdVb7OPqoVgz9XEWoOoaxXAxiKZxt0Gx9Q7C
0OgDF7W4xHvsuiN6Dg8wFpbXYb/hiIUaCphzCuA8P6P4gx9CPFe/y9gKsBe8KgWcaGr+AJ9UKMFH
399NKmrewNUbp86yEtAma9Ynos+qm2rkOT5t9BUmbVjBKi81SFod/Q13cPwOsg/gDT1DsMWzCKtr
vUA7gupv5B6IxFciKEA9DF4jP9DGB26+HvWcwO+ff/MY7hcrKpNzZLc5HuVA25UTclZwJNzD3XyP
X43jrcfXuzIDl6mEE+U+DNZ2H67Aw/0/53/Piea/avX+X4n13zvdTsP2/gcMrNsnCVry26Tuqf2j
fJrQPf///6q8E//FIDmmyJgyjuwsR670z1Tun5x6qIF9oMlRRXdO8v4rlUvPwmNxrrzz4YWCzC0e
Gv+VyuX/JTjIZjFMxYBoRQb1H73xPH2w9M4GZ0yE4a8E7yNJyQiHjQ5O8/yiIIc4fIcSnUdJ7Zs/
39f/A+XUN13ZTuN//+dL7Z7//VG7rtz7l5q31BPVXzT3YuiH4f3CjZ+jdONVLvtTicLfwxJY3f+L
bg+R5WhuFcHxAWZGqInb+YBCBTtG+yk7uo0VPv/jsRrx7ZFCbzkEjDRCGsmnOfRPG4++/L79p0qX
v3+M9Xwn4h6JF2ytiSaKvSVkYfBD8GFlc7VFU7umnjAoCJZbr/58E35RjfbC17Gt7lSElRuIKGCQ
m1islx28gTS8vcATekWbcH5e+FvT8dcvOpeqPh6xvwnzC/TWyyXfKJzmVD0GxVVYF1XwlugahJx+
7EG+wNWYkf7ot8U8XPx+RF/4gdwaUdSpcYLie5ECf7ek+URgdpzjieKP3zdvSS/+/n2W5EKJ/4Wu
6xy+Crge/8lax12th2v3n0h1vQnvqlvgeZcg8d5FeGbJo0D+I9XM3z04B8aj+H2GN46rduk2fNH5
vflR44588Rc+TnT+90etP8cVb+H7r/e//zgvNW8tPagjCNU/R4m/1Lq18AzNUimF+3gCfZiB0cIK
2+IDV10nHLtvLTbBX4jyFU5+1X7jfGW7vkekHn4/Pi8snTDNfDL8MkZdQAWf3VTiwSl7j9xorz/S
3sT+JRwdY3G75R3lp9//sZeGywrEABZuyMTheaftNgEEdzkW00c5Td5Pp/aF9b45AmXqL2sYodCc
SFzumQdVQFmPwytf46nC4q8ws7WycVezRgdbhptfZORxQZX0nKBskZQHGCaz2PHPWOsJxRNVhKIC
kQKfF4BJwjs8u5qWNBAhocZ6dYtrYS0aPXBfGcWVMVVBbe5rMBbetQLWNr//Fi+NlbVqLPCAIQuO
UMAfn8trxkHQq5zBY+tTHUb1+spQvTCjxPnfH60eRQSvmEioKB0aBkM9afx3MRQUzZ9n43+6NZ5r
zB4332VIeGBweKpFD2Mcv1rZAzfgF/1+jF7qvbV86Fl0Ah4LPJ0bfIGpyWXCtIfkhVvz1uKhIZuH
lWUVpQxFkvgGG+o64KG54UXc7Q9Y8VzDqq2PgZJJYyL79qQI3uKTocK75Y3THzgfwh+Pvwg2OiIV
Aegt0rEfRTSON2uZ95tb/7kVaGIb4G3hhyJVlE3lxWToGu8KaIx9txCzVZ9rufUgIgBoVI+5Yqfx
XAa4qzQbXtubz8v0M0crbkUZ8pe5L4H1SkHSAOG0ynHzv5GemfllPmUS9fB5sLWfG7zfftHIV7ev
rOQvnXm4FXjNmmeiMwuWwiZq1GXhoTQeCCQAFZB+hw8EwFntVJl5XwI1LY/1anJxQIqYdnezP3Ht
OMBWgG54aMPbiZelUqBwm5YL7MMF6JG/n36/9KrPDW/wdP6FM6qXepRLptQ3A0hvJJsnUGyMaS5U
TMX2Lh9l91N5bJEXDIZK4fUKXVD7FizyqPoMk74wfKUrLywVv5xYHi10UVuFqltKliqRjUg1mPiH
WqGydVtHbQUsCo94VFV4o87VGj2E2H6u8awm3dY5W8zdU2CpoDCI07DBTQZ+8JE819MM2/jKNHgh
DM61yI/XCfgfbsiLDFE6bUsWnCI2DP63VRGERBEUPqSCpYZlbWC4yr8raYAQ+f0MeeGznJWgj/8w
hSwHX3ngKY9Qe4W8eTDCAQy6JMclNrQC3DBT98D1ikT3IUn4hlyR4Z13cOu+FcVwGPfbql9NOmoA
l0wrzia+qnplkXhpcKzg5PDjQpVJb1KkNME2nQCNgXlN4DiprNjEtaSLSNmZNMC9cQdXyk8oTnjt
pPdS162tk3DVsrXJTZqfXyP01oLp3vQFqRznjbVzFpWe8A66mRQ1QvEpmFf4FCCfmTp91l9l2o8W
C6rmUMEO1qRTFrD9QqHtGSU0C26tn4PwUesRPBwiZCbR9wkQbXA1YbQMPobbQsesUK5A/sDD8GhS
uBs1xzFuzygtZo6/7/s5bJ5Z0JkVr20WFsYQKIYXL/yBeyGw6jABVm06LYI7/gIrZOmMl/qqzpaU
InDfx1NXJYR19bvf/4IXZiazQnZqcVZZDF9g7R7yUxSH+gBos+Nyw6yQJZNssshUOs3Hhr0pGyne
gi7g2HUrYrGTQupN6JSCaZ8RSIvgdiiKtS4ObkNjBW2YwUoR7OUwgbZmvQTaY7rSGQQrbq1bIQvv
E28mupqOg4Zw/I7iObl5Fw4Rf82/4YUvS63Dbk3AQ83nYMWZTZs9SvMeNgD+Xpn4LzVuBW1YeTVE
xtmc9A3ca+mog10P8YvblKdW0FJVsSCrYOgEA/SHIcABrI3hZuY08NSK2VqZwfNG/q+us6DHC9bM
XbtuR2uIB9GoIHMSL0gaB+fWR/eBOX+OR2tl7c8qa0a0vlbwUNNRrXecA7nrNjJWtBYsjDo/8NE6
C370JWuOeZk7pp5+FQ4/7voqm6jM0XhstEwbsDRwNeKr29ngVznro9bXiYoMPPM5CacMXHYyw1hK
ZZPbFkWtWJWFCtoOWPoEVtQt+HTlDw3yl9uo2yr60QyT6gqQsmRdgAjBwgdvRiGJ0yc9ezc+njB+
FsLTofAmPD367WFcy68jsFmOjVth2o/xWuEkrIHLiqEZr8BC1gOMAty6bsUpfPBQ/O8BmQO9BXkL
gSG9AQSkcXuiOhdQPB6YVbMA5saxTg0KZOAB2UY8PHhAlYxucyawQjXo11hqlc8ptAQt6gCoClO1
BNN3t9GxYpWUcBeH7R921mxsQC+Amc1YV1vi1nrwdHT0kCmab6FOp5h+IVVwOzJ669a0tavCEqOS
2+ZN0H16sIEIHrYAhYtubVtxGpcQuZFWTNBCF9EBuvf7roaPvFPjv3ydHi0xbQ27kDjSOkV5ZblH
LcSVgOLdrefEilM8Cy+QXUUeiuPWP8qNfApC+Uqp+wtb9Zmz9XimA0wBM8nK22AiTWAaZGBtAoUg
bLHdll5ixemMah8IBocpReGR/5lNWAcgUTPE7aRBrEBF9X3gN1mnU9kN5tCt4ltRqsxx2K0gRf1N
L2ZAA9JwG7a9lHB/HuvXXl5fGngrROOWs1J5IK93wxS/jcacvG28TH1ym45WiAZTMA0wVsN0LOAD
SOXyWUSl4ye1YtSwDuVHRa3TIZxhlRmtD00f3bj124pRiPjWpYSzUQre5T3T21s4Eb5SL/7CgPvW
ibdbMtBnYd2X+JnngdqeXZXGd8wPwOr4SRgRopQwXuAl3I/fgSHwALZN47a0+FaIegXO6UOHMWmK
9rbLuyNwJG4ruW9FJ1PLhqoj+AJ0ZoZFTvCGhW47qG8FJtTSE9SXuNtxmV9F3ZqCXHLtNEd8KyzL
ZloLwKi8RMkPBq71lfjo1rAVkk1cDcrAOSlhRf0NPsS3keFu65RvxaPuZwAkFgA4t7Ei9wZFQmml
Qep167gVkbTN1rYq4ymFOzUKUtr6Is7iz25tWxFZN+UYCuJ7SVjidAvP2a8spm4bG5xLn4YNJnYP
HwZsyUXJV0gFmXeACnN2ChxUoT5tHUgQaP7CGdXh/A7MBLjOOm0MLLYiskAZIeuLbUo1QDYoEhvV
jvT83mXAWWzF5IIH8m1rszEBbuBiafD4jsKXyWmmMFvTNWjt116DxqMmvKFafS/Z9hpV8hx//57u
Ymc92uOjBCCbm48SdLgtSXoTou1Vz65tW6FJwA9HrQJB2hi+Ulc6yqvLnq3ccVSs6CxAT25wnsVE
CUG0NX71oeGF0wGLxVZsrrFmSx0j8le6TRUsrzLeHQKcgEqnpYXFVoCqBR590BtNac7UV2+ZP+Hx
4YPTVLTFWihc9EEew7honYeHXtfljsIPwukcgYTQ0/kyFLNAPnpFx9f1Rnf+5Tr3jhEaWRFaSbg5
iYKOaVTTt0058ySCA7PbiJ9r6B9PdJ0P0FzqeUp91dwyrwHpsnA6pMBK/WnTQ+i1G7guYxoEYbBf
JBn2hFU/3T6nFaAoOKlGlB+MUADwBxinX5YivHNr2orPdZiyOgq8AcRkiKoblJQcW1m5SRfga/B0
VLoQJWUQeA8pnpDMoTXdtQCly20xj6wA1QolKQWBv2QHfUqzG/XgvfFmf3vvNjJWeC4exarINL7o
vP0x4gS3jtE3p6ZtBRJE32OheDemNUwxV6VOKOZ3m4e2+GjOoppXDUOV5NwXybygatpr2u9u/baC
szQsgxdePaZxofY1265l9Nqx8xwnz+xBtsxo8ZAPnpUYUKA7h/BeF7x623O1wg8gQPGlW/+tIEUt
ydrCu3RIm5J+aQr2yVP1vVvTVoiufjc2qCEbEP/zeDGPA9hnIOOlbq1bUZoHRVgONEDHGfkkZw+u
5p766Na2FaPF2sOczy9G2LSiiD4xVG9s10ZN8Zo33XkInvu0VpyiJDFH0dK5cHf1gCQK7sve7S4O
yPXT9QUWQz0uzGgaBsC3k1++yyh3eoYCtdRqGkAG2c/bkNJMwsY2CqZbAk8vJyku8DxPWw/E7Idz
iZmY+fAG2YY+pcxR0cVswZJcM29ax2JI2xkGzP4sjqj/d8sOo+rhac+ngcFQJcaQY3l8M2/BmyZc
3WLIlinFKLUGHCUfUrjDtDthtjfxULq9mzFbigTUy+CvQT2kBMWQlPRXgz859tuKzqHE6wRfvD4d
efSpJMNtU/dOlzjGreDMVibrXFVDyjEyuxgqcdgly8htPbTlQhOteg+Ynx7vNnDWG4L6Vnux2xHU
ltP7Pu5Zbej3aV7CyWq3IFEBB3GPuw2MLUWqqhiysWpD3MQbWL+a8/dN6Ru3L2pLkWCpxTOI4frU
xEOwJyO7xk7q9nrObBmS9lrg49YO06WLmV9jrd1qlLlF8Vw75XDwwv80RqGf9eMcNfNpnhcLfMKR
PEuzjPVu7wjMlhttNexbBpmpNPJQPbefFyV/6lgsjpfG8LyTPMrJExn4MKvwVDoUG0x3c17tMELh
0WnDC61wFWJdI3/2FUwNeADrRAi/AUJxXB/h0vek71ODKpKRtiodGdj2YNAG9dd6W9t859Z7azdd
ywFVrSADp11RdYBpyQ9rQ9z2vNDeToNugZOExriDmnuxjf54XJquuHDqua03min8W1SzKLjiheaT
32X5BRMRKJ5uzVtbKsU6GQaoE04B2e3HI3C3lO3CDER6xz9gnX7xGFd3rZox8nRcTsMQfSj6xi03
z2zJkagl6kOnQaWCTXfgYtwu9XTnNjDWqTfPNnAjG1BvRBt/abuF7AoGVJZb41ao9kiZR56GuQhg
stEXwFnWC13L2XHKWKE6Ac8DRxdQLxCp8Q6sqH7nbZ5I3PoePA3VYYN5sIKxbxrOmwZZQl3CR+uV
UPp1BH3m1MusOO3hzhEqFCCjvh4sbVRxtxUWGwEz2H0u47y+kGpb7rQcmxOFHTZPp6Low3uUuIn+
Bvm/cbiLBUzla7xLdhdV3QLcJpoSyXjQrCJ/2RlW9cOHpQ88WO5vfVt/7YrCgw8TDpbBgcAlRCdC
6VUfGoIs2Z7jlXo96d4D7yEAT4ad4NAGy0m4rovwswdl73aEreYoDlSsaHOB65s5giEIKxy/gTHl
EcTc1RzO9Lj2yyoYy25AbPOqbyMJ+z6NTBDP6bDi9x7UZIAq9OcwOkMqCDwsNpHri5x0eXzFwQNH
l1ECfgcbsQVF0Xw4qXIEyczv4mg7LrKZ2WEeWB4ms1hgxBk2xQy7tEZJOKjAemHbRzD/AOWiKwfy
ZmmzKj41lEwsNRht2EfRej4Z48lrYMbhNcT8eTa7CiXu5q4hVSfcTiG2+gU+JhP07XGXxki27cKg
uipM7la1wmzxi4+fBmaf6lIAODJ56PylSgEyKx1Pf2e728e7rFyZ5rWmXQqqeIeUFUyecxikOcWW
LVOj7Gxd0sMnq+DyR8bqu0yUjoNuLfQznpHWJkC/Q52lY9xcZiFxy2zaCrVwhqyGIP2Vwq963WUe
fEDihrzmJH1eE59ZEmyJ2uDnlNd4cUzzALTnte5/8mpwO7FSa5GvUJs7A/PRpXrTCn4aa3nRUUDO
3L6mtcoXvPR1G/Axzc+YUYbDN+oK9PTg1rq1yg8yn+dZzbCQjHL9cYh6g5eINpocp6I1z0lbEuPB
NSjluQzXBH5f2sBEIaz7g1P/banXBERz5hVTl+Kh6uei2GUI58i9W9vWZFcwvJr7TQBH5QNOBPs7
2HDCDawKfrq1bx1q5rCHr4cOVNr0MRy1RNdTvLFHAbgzbn/AuosscFEjsIjCAcEnbKfFUiVlWToe
EGy9F1AnGbhW2MLxRjMAyUTOPumL75Z2s8Veiw/DpbBsO1SiNs0lh/XWBA7ZwN30/SywJv5YtTmE
TB1WslaDrttS/wvutJtbKjiwjjdilb2RI86rSGWtJ9DfdSr8SThOeut8EwAlFZfnBb4qZb4fF1CR
9SSl46yxY3Ygq15xT069raU/4BdrfgDFCgcmp0lpi75CuBVWRVUrsITE7J3quCUw1lyWf4ju+d8a
YBiVPd1bUQ8K5+8malMDq/LhXoFoC0dY0YKfDEdhEElHeQ0CJiBcOMXV8T6PcRk9Fl4Ydm5f39aH
oZCW+7rC+XPZehh2ebKCAYUsWoCn3MbQCmzuU4M7y3llAiYzgx9ODu8E2DtOvuNHsrY04+sBJalB
m1JKynq3LtXCQJNis+MZhVi7Gh+NHEBsbNNNw421MPoT1Pvf3UbHCu1mktsUa9Om4BCP8CijP80U
unbciuy8N2QcayFTnG2PDbg2QTC+cm85//Znzig2k0N6HoCqcBBJJwaId+0xPDUs5r3boFhRPRXN
kJNlbtNMD1GiiyCHT27puFXaOrFFwPenxRcF0WD1vkkAdr8PHrYbp77bQjHQq9uOtUSmOK5ci9m8
afr8FS+XF8bc1onlK94Z+dC16bgGxSVpBpDq4YvqtonZUjH4V5URGL8ypXUEtkIVRf1lIXRbuIWp
LRhj8dpR3voyFWFb7fs4uqgZ3IXdRt0K0UG1eZ7FsFOPWbFcjYNkezFV8+3vWz+vJM9Mdt8K0hik
+Hkh2N8bw3qcmv0xjxMglLou4bgYtU5nLDBBnm4GsOfIYOw3NHAEE99wUQfOtfj0+1/w/NQBUuBp
08BC4GkQ5VioEOwyGMLBNezHQns3bwAaWwMEh9y2LbK2SWMVZcjujNFJchAr3DpvLWMgmerVDOh8
lhe44xPYTcPzwW05oLZ+J+ZGbOGIZAdZJrId2hKPv/CAbqvZ6bIID4CnYx/NC9gfVdGkpODbIcp9
/6ZD8ZTTWokE9NPWN17iRr703gGmfWt3WfnEvw4C2Po59R5kmaftRxt86Di8BFNf00ntMIuq83rv
x6+xA5+fmkAnPf0DEqz5foYZMtTGwZ2e/Pc5yZwmDiBST5uGJckU+aDNog49DA/lgPclo0nrtOYA
uPO0dVjZRx6Yi0VCxJC9nzdP3bVF6FZiB6u3p603ZUu0H4zN+WAQ3SpJQyBmw+jgFlLWdU4h5eVn
8hywQBjvuj669VheOg6MdeLT29RueisbyFbgK7ZHRWz/YJq4m19p/1ey4t/XY2oLyzijwcq5xmrG
dQjvXEJafVHWcz8ccRHTwRFeenw89GGzdlfehlvBlRJVLx8CQtlR88CcBPO2EC6WmYb9webV9TvZ
wvh5L/t+K/dwYc7Mty7bSn1sFfbcvQ6r9TuVjL2ZFRCnW1nMR5rBOzM2MKkodnCfZ+YeLNWtugWo
nnv3sPVV4wEXNmbwX4dlX/hQfl6DWOyZA/7vsXxLYf87f3f6orYgDrrGPjgXJCd5RqrrOa7jq6AM
crcNltqSuA5elh2yo3UarP4PHvS3Mclv3HpubXu4a27S40udUgOdbROwU9CNrzldnOfcc1PF2vi0
9mRuxrVOe6Aq6GkYTbMc4g2qh8OCG0J+4jFvige3X2Jtg6SPQ87gJJ96yuMJq5fmaFSTf3Br3VqJ
iy3TuCPSOp07BpJAZj5NFZASv2/8PNjPjZO1ChM/LzWMr+uUN7q8g6qavYuKfP26gibxSnLwpT9h
rcZ+Fos8UH2djCsFtaOY+gEOwPOAZDuQPKhoe0WQ+8Int1VzkCfAIJw3eZKXU10fdXiGMVYeINtA
BsNvfnZ8dqK2iC4vkDvJhgaD1oJzWzP+CQuR45lKWEu0B8MRJALaOiV4jpvocpwoee/0sW0RHYAf
dWRQg3uo815Mp7gZw2MXxXj35/nc+E7qAiqsuA7RNhAxIP5m2yg+o9Y9/xz3wq20ldpeXSNI7mW5
DVUqRDgdobmOAFshbpcValt1gVmEq7gmRVqyiB3VvMkDSDZO9zgqrED2uSIAbjfZAe7cl+C07FjH
HcfcCuMN3BSQjNC0MSwBtOQoy8DpfkhtDd0Gp7JyjOvsAJD6GxF6b3rwy38/H58/AlJbQwdZ4dkI
twSSulr6y2ocp9QL6Z1b49ZBKgtFMW/Uw2Qn+ZgoNbDdFjfs6Na6FaV+XA9Z6HtlKspRvYHq9VMP
S3HHxs8r3CN9S85F7s2BLtNmC5qjjkG79oEjvnfruhWfHnAtIQPgIi2rqj+oIrryxDAmbo1b++56
5tCPtIsPk2TlegyC5YMa6totqUi5tdMWHfz5G9bGh3bur+umS6uhc9vEbSndVqxrLnMcpJpJl4Bq
tT6oL69B4V+a6VZ8zlDnG1T4IYjGuQN4cdjDi91xSbSldICjgPswqRJVS8DttbkCNCYb2thNkAZD
6qfTMZYbai7qMEahVWfAumyy4U231qVbHSS11XSat1krwN46yMXg2fMWKoBXFphfqdpnjje2lo5x
Q2BOBbYK2Tw6v/FLGaLAKIfZ5j2ckrq0DGMQgUQ/yzDhyK4t+36qwxkWlopvx17HcJY3QJoGX6UI
gznNIloKpww8KKtPh7WJJ2poFI5JKdbhGGYTTH+92u1djdoOP3QJgGuopzGhiyygspjuUVK5vjKu
L0xn2+BHLz1scsQ2JpsgBqiQetiL2nF9YtY2GdaaA88zj4mRsGgA3einPxRu9UPUlt0A3Ch7YAx1
kkMxf4iXogAHD+VbTqufLZkwkD5n5YzFVKjg2yjpnSwCt5JKaismCokbe6eYToAG9HerCrIkyyCd
ceq5LQkFAZHABGY6p5NAmTuVYFxrgG/rsT24/QFrtrdlOYFJX4jDOhQcu+VWaWAQQk7od7c/YO08
w1RrM2cKDCjQzhIZseWgYub07EFtTSjuDyFVFIApcjahW8CG2EsmnMT+1JaEKgGESDah8VnD6bsZ
Wb/rmsBNcAogz9NlhhUa1gyguSRBBZwirYGsQsb2m9ugW3e7rgaK1qfZlMxBIQHz9FBNuDLf7Rxk
K0JzCJ99BkBo0kHmtevqIb9uBJ0+OvWdWQdEtigFsGs/JcA9jXtWmzwpt9BtYGwDunJYSAdVwJTA
0TQAw2Wtv3HfCLczua0GNWGx9JPGEgm4TrOHzznsiVj2mgXPOSSf2TSpNTANKCtB3dHoyLMmnG8K
LUt53HjQDEc2KOyCTuNvi6mymWaMVFjQADT2DnMQ5vt21W5iKmqLqVSRiWniaD3P2/IQQUm1j7vt
D7euW4tZXeELQM84JGpV276UfXUYZea21lBrIYsV8ycZhkMy13o+yiIKdnAYNm6LzRlY/fhusUnK
uRmWIZkK0xzBy/pgSBU6flJr6zaFZKZDridRUSH2EqzmPSSpbrJ/vOo/7XorNjGBPKUST3rDvjKq
BZV9c3NuQgX009YzxpqBVFwl5dQXexPKZg/QtZurILU1YJpsSDkPeXSsqtbcG1+tHyu/fc3r/Tw1
nolY2+8ro8tCNMTKCUBmqEc5r/EqIK/lCF9q3brrgnCDdPUWx0fmIXU+e9+7pr13CqTAuunWJCAZ
ABfiCJ+vrNnNQN19nIp1/OzWvBWnpOloZ/whPoZKttCwVisvrjhp2sgtVm0FmBojjYMTsIvxSHZV
HFw2vuPmZ4u/YMTVT1uApiXDUfish2jdBImAzT+d6gAolAAU9/HRnK2P6oWwPSuiZec26FaYVkD4
TmY7g18BA2wHdeNzNzdBGlgx6ocQFVEp2YFD/lC13hVry1unXv+b5As2QsVAW3YIQPgmKVMN6q6L
ReoPbu1bm2qrSF81uhNH1pEVHudsZJfnUr3X/ATPwfjMEmDruUqvVixaMg4yqTdeTNk8y+tR+Hme
oE5VZKccdNfi7WSy/8Pl+tft4Lk/aoWv2IKsnau+wU1hXdp1T5qyCVRS14i65lhka93s+k4u2MJa
2mNvX6ttaMWpaxQv5BEX66qWu8bU83Yqss3LvlK6QHbX+pC01qBmb2YB2tEfVH9VcxKpt/OYLYSf
VgCS+3oHFF4OgLIPwjPNd8MkFC5FHfDLClDZvsu/qqGQmuxYLUp5oqaG3fNhw4VeAJYJzv2wr8EL
Xe9gIbfMJWCCYPDA5nsr1xE80Vh7QBPGG7zb6wuiag5veomc5SR3qCtoNDo4iq79oAKJs2Mlquin
VBL/POiezQcOuS/daYxQvZ/nJShTs+kV1KXaB1b0a4ekrdC7dSA+WXZhxPPiAeTVOv4uc73JGYWc
phvkDm5fFUjPEOldKAPW8q6FadS4X5ZyJDX4w53JEoMnmyDxgmwd91mEmRbvZ75sIcDhswn9NySa
eXwsQ20k6sJ6AAJh49/uBVczf1v5uowOfkkXui8E73EKi2R0iCQMcHfgqvO+hX6z6or8MAH/l4k9
MiRr3qFnfTuIXRRwgboRwBkzJnBsxFrCpb7E1+pAvx0inOx2MQG67qBlG3zpJ8kPy2ZW8V2XZqNH
NXRhfW2GIOIfAcsW4ppOGaVXJgMcOT80BjUq7BgvmsARwXChm7eo0IjwvRQ4nuhc7ps410cfrsY4
jUm/M/XFxum6fOsjWXb5vpuRDD4JVCDF92QVMCPcNy1rRZJH3tkGstFNu3ioYjEQbcFBB7BCnWz4
ll13CkIk0oITr9uo2NW8jo+8Lto9GNyLHHCB3bwRhMlum8c3vh7rZBmwRl3zLtfV/f9w9mVfkuJ2
uv+KTz8PHiGhbc60H4CIjMi9sqqylhdOLdmA2AQSCPjr7xdt3zvudLvrTh/7pTozI0Drb/mWdaVl
r7AcBjofDeNwdB7KKqFQia22NkeNo1KflGf9cKPXHUWgipMZxpnBehTzU624pIigvGeMZZozZt7E
jZrEEQIrzXrT0xCjqk08tNV2tJlh9QruFtmc8EByCoiskXb+CsdYcGamRSb2reRdrPIKbpvmK+og
qsWm6ZJhyZ3hg7tvZlKKd4Bnjd3RbBI0IT2QgV/vPKLNbVyFZv9e9+0wgzEzRUNyP2LTVofeVrAW
t11sxg9V1ClCcbw1peCp7BJt74n3TfwVxsqFglFtqbvyKgRYrl+TqU6GjyaIjWfQvCdgo5eBxRrS
zly03wofyqZMm7FRXzkTo/0AdvkOd9MaFq+YhnjY7oDqcwp/PETJt8FMy37uqN22d80Oi+LMVthJ
30yCZX4qG7rfe03KI6GjMg9qmqU4EFXb6mlsqnV/DOBI0AidaOgGqPyiRCzOLvi+/6VB56a6MWJk
29UwmLa4GqmOp5t5hLVoZhKW0E9K0ER/j0NT3INCHl2jjbR/AzukS03gZV5CICjK13pX4RomD8t+
gngQ+9jqOtG5bcF0fCO3qu3v47Ko43MY6nk7RGNl1pPeJiKupFgb8oGIoimeqlGXNrObj6CJaIh2
4KF0AkZ+y+74dOfI7smZWWHb93DWKIaHmWtZHUnVDDL3q1lwdgaupgqOlH083Y16Ed9aaAL0WYEq
TXioVjLhKKmGNRxgburhnU7QrVpuGgOB42NRzhYMlUgu5btKOZ2cO2utSH0RTeJrVWljs7J3jTep
6uOCwBwoYevZtZ3zuQ8U3sLe9TRO+3YP9hPzGk+Qc1LGkDNc8RR1VLopNWvk+kN/keRJIWi3N/dw
ua3gUm2n8JmSLQj4n5U9dDlhBSHuEC6VLwW2sMxMW9EuE13gw4dthD8jBI66DpJnKWv2vT4HD5bs
uw3+dFORVqOXMNKOdxuGAY6fuKZDior34r6FeWH8GR4ZEy6EBmo1+qnFp1wm0vp5OsDEEZ3OQx9o
x1NwP3t+1epYN4dlKVm7pfBgV/tNWF2JCuYK6yd9IsWGGBFMtqo6OzjuRuk+1XX0VvBmonkFR+4o
d2SJdS63fTfPE9mZOS1+D/pq7oaoyMdAi+2WwV3rkcTO1G9RRaYbLInb1usjVONLf60bZDD3G6oQ
6pg0Ne47XxR8BM47qdbbriSmyYZ9in2W2ElG4C1MrqhhKY8VFD950nQgY/Qw136sVyLpaUDL2NwP
ULqrx3TZEjjcQFc8HcOk43PMtPMP3I1R/4XWq2pvRcsc1hgsetvqO2vVjpXQQbLNHYZS1csRb7aa
A++aBGazzVIV166sDTuDRCvau3miMMU64DhqRQ4vI1a87JBKhqa5qww/uaEuS2CbQWLCGlHQUbqu
jN/syZqOATNMgSEmB2fhegjr5K2nb/Gd6nmJK79+biEaD066ptWQZCPkF8sswvlUZDCIXd8aKjw7
KW3BdeF9D7Bqt0wqyjY7+wR39RBWEEgWGWdoKKjq4urK+cMatrI+RT1N0Dmqiyaa33XdPvTXgO5W
O6KiHl7duDVc30AjlZD4zaVTw0jGqlHudzvRSedwEu9bcVYGUw+hWQFHsNuAA3l8gPuFm87EV9qf
Vi80v9zcawVNgBLDCHdzr7HLCfTqyn2Gg28dtu0N02urUziNKXGUSYfzLW1YMNMD8bEav+yTs4lJ
W7+s/LwljKz3CVZ/9dG4FR4xeEk2FA8NSuPhSTUYxOudmmnNezZzf8L9H9kSg0u75RB2KUOJ4MkP
OyZzKpfjEpqoey/jzXePC8ZsuR4NEHgPZqmrOktMNbiPq5WUf+qo3FSXQiGM9BYjxdryew/NVPII
1fpEfxmgvNJ8HtsRJvNGQxCRZZ2B1fepk95tiN8qosSQjtG84SpsV1wfiPYgGSsivkiYcTNEO4CN
yugrVOW3JCO41M15n8fmnZwv5vENrMhFVq87+i+d7JMPnAIXkbFNFSZDLprIw7YNcr6ireRiSdlK
uvHeVmMFynEM+c6j1aYd7lhnA1ywBRhYX8ww+vXI4zpZHuKeTNDfRZ9Vv0tUH6rj0sIp53GkFfuo
HFxecpcUKAWoOvLifuttIY9kMoE+oP/E+qe2kW6/iU0/DjgwE+wNwOIBVIOVM0RUp7uia7VdM5Uk
5eMG5EuUraLulie3hxGEaPBeacggY1g0mdRxbR8ahxpTWnVlOx7YBl5tewRFLT6ogvV9PpGCYiZq
mG/fJTM8uKHx7S7BjwLatyozrRZO824eSTynzb5uH4xqoZqU7h2If+8syG3suXRiuJ36GRFXVpUm
ymIDVbgtw+m+pDII5j/QGbIHp1IEi/tergRhOgOB1/p0Y0nkzzUegbyZh97LjHIx5s1Wzf1Vs2Kr
f+JkCsuRyqaN4UwyQfIsTmqmctYCiZk6Fu9Hjcso+HTihXH3M6BTus860cn2tnHF9qC2iwHqPu3s
xinVwHIeDjYrrlGEHPm0Jzj2Q7tE5bkRPffv5raIl6d+muMMZemRfoZZeViyIlTJCeEaP2wNWDQD
um7ptJrqVHkLYY0EvGpctizbd69tOsAMSeR+IvRUIh74EDrJbkpIKXWp0GZ0WRVTUUKz1dJ0GBIj
rlUot+8J2D/mjmLrdFe7cbu+GyM6PZIAiVekQMzflkLRHbFTnEyPS2SBJPerzARo5HcooYOsDXdR
BjVyMHnvtknR90OIykNDDazZu271N0vT6ocyQEE/b7CMYQ09h4xevNaTJNG3syi36zJe289buZi3
mrVTVhPxpuVT954b3eu0JNYBdjK3DfyyV1JruK+XiHa34wZ7t+0kFlo+i3i1195sSudYziLr9nlf
j/1k+PUG+GLyPkRKvi3bwCDLTn0vo1PRySW0aYGVq0CT3yryvfbF5t9zLsSWLnW3KkA54yVseX3R
Azi327pDNkVN8QancTWOjiKPqdlg8lIscXS9xAkIzaBPB3I9VXGh7120On9cwPMnz7toqcj0liz+
Zk4sLz8jcu3GA/c0oidb2zq5NevSdulc9kubhthO6pnNrSUPI5uZPUCmYeshSeBEdR6iRbefogpe
wibjW83rnDhT+XTmNUJR7WdZZ1OLGCWkBYsYa9ONb3P9bVWcjbfLOiz7V5hSBYRDlVccq7vF3uI2
NSAMmQNUdAp4kau2Nm/WGLn/YegT1h29xLmTI6Mp5Xm8wO8Oo+woewCpxvAb4GdZnMd65focgza1
/lKDH9A9zM4rS7JNl0t17UbHiEghKKLQkdoNbbc3SI0lRRYMyOZ+41zrcC5UvQzxne2wJd82SFbD
p4Y3+pzAbxsJchfkp9ixJvrcoaeFNHkdOFwKUYSuMqwOBEtpMS843d00r/nSlZP6IMDp988q4Gz/
6Nyoqcm5HCPcV0XPo+WtCLtZyzSiVLLU+2LqMl2wlt67Xa3bLwno/u33qQab7aAMrP6etrZaNQQH
+DA9qhmPtx76BequV7qO6PAosMtwIhI2jQrHU7VKFAurHvT9k2GkCifWVA3p8mSfEAKkrRCihAz8
gPwDEZ8Zs22xl1gENi4+vDF+mspwpZuymZ5bFw3LcTCR12fn9MwxY7sOUz7Sdl0+N5qDiySqRrvP
PjTjcrQl6aJMN3N8U49lIbIRvUd/uxmTlJgSWYMM6FBlzya7jAhKRwE5med5h0ouhADG4nYo6XgV
ilU9jYxuHtEB33f7sLVtm07w00xBCitnBn8xZYbjFhTfshIWpPN5Zw4JWqVnmTofhsimfvbBvZFx
kNUvC6xN1GFvCKlyES73alo6eEycCoTZtzWkubDqWNyx68LA0/TGltvwQSsMQs68T+I2JTW6zM+u
3U2EKHUj0dW6Y11fIQ6I5bXHFWC+hMDqK6QAsf40QOJcVhnXJamf7MKrCpLQcSfqOcUi4yxTOFU3
ZHMRiHO7rOL6XplA9mzChn/fxLw7tEUtemy1Yr4eCCoYd6hXMP6o+lU012GZ9FdUYj4i9PBUwFJF
AAI+wCOGPvW0LD5Dz8LUednhUKzN1Nx5TxCZ7RAYCedWqiqz+wbDESDoyamWE2vvRs9cezcVs7uZ
rR3MFwnRiZdobJzL1znCNCarfG7m5NLcaRTu9jUJzwKxhM/LfUSsDlyTX9M2yO4IsrIWqbGhRGwA
2MICszu1ol6Lk9ChvuPNfQCgHxaJ6lLpAfF7em4QjKWUA4F+Rildu1s2qjF6ZBIgPoCCZF8u50WU
pW8xKfNGHBjdhakPK2HKyINRon5TjvCGP8QgCoy/rAttliyqULn6DLkDOMhOXLnk0Fd0o1iaNX07
1chHrrbeuJQaHKA2XeYJLnYlnatvineOPrMwV0u2dS5GtiOTdllTs6g2+lTXcfFVXUKTk1rBMn+/
Cfvim9YnCHf1GCOY7ZJmPml4gqhMi6l7GTi2bKpg2ZHBFoQkh1Yn6tfiX8N2DMKmDtC3LBKkMjBV
P65UBvnRlpEG/7jWBSqDke6gjOQspDhyBCVduOZiGL617cpinHNJZfpnKLVpk9GpCuxkfLJ9R+pc
7jdTS4uXrmp3zWHQvS30tqtCMr6PCiL4SwzLDP4dqWWFyogp+a0epgZnB6m2jJbxGB4nXUgLqhF6
S0kpSvJYR0Kgmo3Qg9zwAEHRo14mQfPV74QdFrG4JW27eX0LTeQ4+WAnvbyJosR9UIWM36Pd7ver
oQDf4hQNSIzXtluXg0gUBH13s9gPGPPmpo8bwNqEEY5B4yQZzkOl9Zhx23chtVHRfARTd01HDp6M
tUkQN9Nqo0cpwnon9F6p41BAYuTQ8m29GmErcRXblpwT+BjjzOuZe650ybcHWw5gDy8L9H5SPs6F
fxtmSLx+hgYHkjO3haT6iNIwdFnEsmEcaDAGx4JmMRsQcUjwjxXx76tVIEhkKCWUJaIMwyPIw8o9
yifA4PmBqxJ1kwD/c/iUyGmvr6gl9hny66Z5omoACXyFA8NTjQdJWb3Eds5wbG8+pBNqY+zBNpVM
MmbxOO+HoQjD0YyFqTKaSBu+XrCu56Fvu+5mlXJv8R1N5J6aOAntAytlQMC21eyolI2GEyCUMrxB
Kbo/4Jjo++PEuXE5rZY2BlwOzq2HIRAcItCBucZcoBxRWD5YpNsBoOVl2/yTiyqzZD2f4/Y6ipZu
v4L82P494rBNSltYQ96U+7Bi+xQKw9EEcmh0Mmfj6MM1G2IEnFXd32y24k9AL49gCEDfEXUOCDWw
RBYfox1w8qMCQ2Z7jzrTuuAiciT+7tVUUgkPnGZHecC1s+3PPToU9edqH12XYaZAeFdNhcgcJ2a7
dFk1Fhb65RAv0neQSFMy00HY+bwOyQi7evhmw7u0WISq04hD9vAYNLtswsgsZQl3xREZEw6fJje7
0+HsQcrQKR1W32Ibo9/1MuPuLM528qTMFyhqEyAxO5rEz0OCCC1fgp6qTCaLANfHi615rgWUXnIC
vfn6Y4uCRpJ2/VxV78m64/Qoo0jE10LGHc86TVuaD6iGLdnQLyhtpeDlrWVuwOMiD4kdJ/UGhiD1
km5QgbaHeSv4kG50TxDBaBv7b9EEV4WUg+qh38DLZpFX1WaD/CbwUuGDQ4AqbrmLW5klrWzoY1sG
AtFki6Sgql3XPW0g8DdHahzptpSDbL+ggFn1e4lE3aPkgEW9IiiEr3kxwoxau+KuGki9n+OErP2d
tqjTpsKyAL10W00vhLO6uqd70QMKUpCmP81qiegjKGpSYE9NbA/o//SbPcK/MUxHgItsl6Grwuev
fehcBIPE3atz1KKc8pG03WWGBBKfPJ60NeD9IQHr7mfUD5sM/Arv5hSaQzG9IYJyJJfcR/2pBs5i
+Rropl1eCFH4q4DzOuQTt7Y5tIypMadwpPFNOk7dVh2RDbb6pkggvwbwZXuxB4Nb2pCbqtbrdeGJ
VBl4IqXmOZQYCDZUXXToZ6MVOpTXYlnZjpjF2+SEIsGAbv2I2C5FHTZuUnDzdpOPWAbtMVnneHyR
NW/aCLlDnHiWlgwiJr/YpmvB52rQIfO4TDvEiUkWtZO+EtTSbT03sWLqGZrRnb8NSO1XixevE5Mg
BlnZ8MBl3a4fIryNjtIq9myYjxc1aySki9qX5H6+ZNA3RTQ0K4Iv4GUhMLUVZfmwdbFDsjLNTGCD
Jw1qVjJDr4UjWyWu0/23ekN2DTjVJjvyMvklGhEMSI6EafCg2y5wqxmma6eHWT1wHB4lQkVl9u9N
hW7EZ2PC0ByTMumjgNG1rIdZspjqNwnCfexlqmXCjxah0fhS2YQHlfpYQ605yGRW72LU52rYv6D+
77/qKZmbZxvNQ/Q4lGj4vFkuiSoUCzbV0kwuI3SNQZuzU3uuOvS9sEgSy46TROIjDvBRnMcbkFJL
HrIdPaQBmW49yVrmhAuvboJFJ+kW0bUStwiLEve2b00zXcuSheEczTAz/8wIKUgmLjHbcR66aE5b
SUN0OxAIPL2JZjfXOOMgQ59pRMb9YZs7Nd3XzoPo0nEil3d7CxRZpohDk6dmbQ+JmamM/DclnC3e
seBw+PfwNzDLfh3t8NdGyApdw/YcbMk2xFPwoM5iufr5tA29ZqcJVfZw1TZiJ8+oKnJ+XTfoBGaW
dAAAHEDdJJPKsTZ31LYuFbXoOE6UzhkTnYlS7Lk7Yd2WoNfIIY9xJDGg1eOxjmL0e0SPFs+WtrBY
U+k2rpbnUyV5cvLrrPeTTdaI9JB0o2HWqOmV8EobZh2bWx5Pzj1zB1X1F1kmc3eLwLaWx5ZXs34b
AlozeVsqU4KdCHDqY933rbgpyrZv3gaFgbnZqGrcNZlhqXO34FkpLMe3nT+aWXbl9Wom3bxHolcX
S0ZmRMtjbgbVoWydQKOtJtmMzWyjDNofYrM5+oBS6WMDaPBFwlh+goIhcXGmNQQwu0OHVpCbzwjA
Jgysl8ZOj7inexSeAcZBKw2xm97eMgw7yFWaV83+Ht2TYj0u2MlHve/yFkm0iG5oVGgEdoJAvY5e
2niKXhEjhL1qjBz57d4OILnGdBv8p1DPGqIVzQzpkKMv7bpVaRwEl+hxUoCuyOjUkgkUNtznboFk
/eMA2QVHjxep1xg1jZXDfV1Nu15MprsQmnzrpoujnHfink9F0p/h/bGH09jbmeXlstn+ljro1KBE
StBvHbZJzscaRfw4jVwcR0f0KH2dt6rUSDvt6CwiJNbV7MsqYfN+U+ylWZ8gyZB41N6rYtq/s56z
8qttBtKeCQPV8UxQ9R3vQNCe/LsWktSIbXqerLdxErntl23kxt5uWxk5FPhWqrJdIxxJUV+e0Vup
nQPYb/TJ3Uw6FzK/wTj0POERTD7vlDYZsPECPfMkuSAaF3XUAJPetwucgd+T0JTubvJ73F9L2N7t
l9mWBbgO2m+wbncyMV9R5otYbriKrINYK/KZzPVY7d0BkXWDCxIH6SXND5MNDzqaFpZtURRP2Cxq
nECXsPwygtqiXIVIYuL6wcmljcDsrmX9fb7cj9/lDKY65A14eR4HvcUpwXnXvmXTRD32Xsm70adW
ORD9UWKCUZSsSE1yRnkEeA0rx+KeVtKHI45RaCEubV8vL96sdr0ddtnxD9M6iwTJy2jm622T+/pB
yc4uDxcNR3Zy3VykHcRuxhTRaHkpltt1wZ2LBuaj2jYtr10FpsE9GiUdNBgQG+8obY0NqlYcxpUJ
919AXB1VCmIRDYdV2AZVu2msngCTiBERLTBlfjJANuJehMcGtBv1ogr9LC3RAPf2BP2s5aovpnHw
aQ2+X5IOCjgClqH3Pc0vKCSVKN6iYEP8F1Qr9jpKhUf4alKOU9ajhtgOYHukEKlH3nlcQQ+FOVC/
JqL6BIb1Nk/pHGBiM151i+e1ycII/XDEoUSsPM4nVgHKkf+HmzzkeSOurtCpYj4jQAS5NFJ+LDII
JbP3DH8d3SyhKu1ZV5fab4n0e7WXMzMpHgbqpgOqBfsMXGtUROf/KOaVrJtL2hOEutc1J8IMc7pv
FX9Aw6qfc1GA/P3nEEyvzefElvTd0Lv2QPRHk7wTy5/DM78WFOItW9Cuweey+kmhaFHzP0mhiV+h
OgcIHuqilvKIa5KgiKQXcudwWrvTH6OX4gvC6veQPq8gYyiFUQ9EGjoTEfbfWA21v+lCNEBG0E0W
BSe6GNgCSD3Sx9WhdIsEy0QkG6IV8/THD3FBFf3eM7wClpVo0ax1NMnjADfTNq/BI7gDeHDMEK+h
/YhenDr/8Tf9OzDVK5zZNDosNWCKjxAEGOVbvw3FnNsScW4ecDNBnRSKJC2i0nXrfzDC/wZk+Vqd
yAAfhtuE8qNQ8OTwkJ05jKg1/+CF/t2nv0KfWTj6OVlpDuRI97WZ4uegbPHnqCPkFTwUYfrY2bLg
xw22H2k1bed6btmf/PBXCDMfx74fZsGPqEEf0Eit0yJG5fGPp/nfjcoreGixLrXnuhbHkkQOd/pS
pHGF2//PffrlW/+JxUkby4AOwrjQvYM2r9dwmdyHt3/84f9mhb6WJhJT3AW7GiyXSmr63aGmFDIi
NgpfIUU7m9oZaOwTeCXc/il7PvZaEaZSZZCQEeJH2KHyD8k4uXsTo7z6xy/06+H6O7v7tR6MNBtD
WahMjp3SFSrQut8Cmiv438sWe/GcIPLGf+mTuBdXtTXvzF6/i7HS+Klw9VwhVymrA9wZv68Lg3Vz
6iVCsr8/3X9+W/+rfBke//4c7m//jX9/GyyS/bLyr/75t3dDh///9+Vv/t/v/PYv/nb1Mtx/6V7c
61/6zd/gc//xvfkX/+U3/zggLvfbm/ll2p5e3Nz6Xz8fT3j5zf/fH/7l5ddPebfZl59/+vK9q/sc
Sc9Uf/M//eNH5+8//8REfJmC//znb/jHjy+v8PNPH16c/0v60pdf2t/5u5cvzv/8kyZ/JagqkgR8
7RjM+AtlJODvfv5J8b8qqpnAdRaDM4Y7+Ke/9HA+rX7+icq/wtNNEk0k14D1XYgObph//VH8Vw5F
IKokMn2g3MAB/L/P95s5+p85+0s/d49D3Xv380+/vS8kEAKKaSo0mFUx+OSvzVQg+VKOrRIKdgFz
cxyJ0elSijrndYPUt99+cMb+etn+zwr+9fuAiUe5UGJENF7ktxvf0LWAGpSWV3HjSoj5NuYFCDGk
znFvDyskxfKu2N2YzvgteFBvi9Kpqfj8vE9Fm4WFsvcNjJqW/J+m7R/D8s/DEF/ux9fPRRVRCeGU
amAHf/tc2jnULwA5xmXdfvY9niNGvxVGKvxEfXKt9T5cDS2bjgVKG3kFj9Zp/t+JQvx9bFjMKSEU
1D54nf32GZpLsX81s7qy9TpeFWjFX6u4Ht798av+zownCVVcSaalZq+tFtEFWEy1G3XFBn7iTfig
ElmfQt1aIJZc+MHAYp2+HlcOdVqGGec0wUL67TtdwEpkBdIBzgJSHFe1tqmB+9gPvuVyGb2aPY0d
gUKYIFjD9NWqokWDDgIv5BWvcLyPzeUsbOenpau//a8HT8eJiKXG+yjxmk7Oox0jelm+BaBKaReZ
X0K9o7DD+kdmmh9cJr8zUzoWjHENAjTw+6/eCsjeYZAukVcDS0jWAsyVVug55cDztdlqxA+iq1+Z
MK9HkaJ0xxKcCDinXs1VjULLPslSXqGdDKD2MujbIAvy1EKk7Tx0MLWyACYcK4AUT/uABmlMuuIr
4Gxg2PXriERMwdqo75YcWjZI4AmH0pVgqs052qyPngLBkquq1+N5Nn2dsa6DUDXsZ6slHcIYMkjf
x/nMDZBEKFG8mbpu+gGD4ff2uQbwkGpKcBb/y3oMiNUDoAbyqkSb7oz+iTpvCyeo1vH3wHserSnc
uZ/KXyTuyUNCG/oulIn6wVD/3npFJRGg11iiDv2aXjkZZFG8aPVV287JGS2Z+54IVJdJJX4QYP3r
N+mLUAijqMhyjPWrOa1s5YI26H/LAuTcdVaAXA/dZ1f90AUaK/NfF6wmFGJ6FJR6Jv/+83+K6sYu
ZpGkTl4lAAsfmiWqTxNO/EeKDPhJRFgIdPTvymbtDmZGHSX3ioxA1fY2pA3gtCftgM/ZpNQzLAm5
eDvXC//Cl1GdggD2NANPYnurnU9uvV+Gm6bqangsV1uX2ng267FVaD6OqGsDyibnM9EbiAGAjR71
1G9X0ejGfJpGemAc0Ez8ImnjlJcDL66CpyPMJeLibgaM8qHnMfh5rnLiUC4rzRc4iT8UpDNfttF0
Z6hkhQNpUXHcNI9SiOrJczN6+bFme/IQKF58d4nL0PtswbaYAFaCqvFdbLZcN56h926788WXLnMd
JPKHdbbvEjrZj3Tu7RfIIULFtBp7CiApqgLwHQFrvl+2Y6/79lQTb95GxI4PinQKgCK05vJmWvcJ
Or9s/Ii6SnE3oRaG1iM6gEs3qm8iuHVIC8I+NZH50CMjBnY8GsQNABkPTE/sXnZVDoOEE/Bl3alf
YmZxApT0KY4VWACsEuqGJMw97Ghjp6UfxZUbpwZIDm8hH6UBP2nHOkcQP7fXywBgbIpTarvVM5oX
KVi43ZzPtJhlhiIOxFvGsLwgZMKYBNbfVmj3gNc9x/cjoLgYMkZnlKnQy41dvzzDygFqLB23TkC8
g+hnhG2bBwhV+/eq7ZLzPJMF5ZYxyibBk9txEd1hGEnh0rq8JHPjjqs/bcq4AyS8BfombxZVn2ip
p2OvMN/ULRi+JXL8SyGakJeYWxxCS1wfAHPinxAzbzdIJpJPrEJVJ1WkqR6WckRnBQKx+B41E2Dt
cXisODlhLyzSpgv6OTju22cgl3pAS4j5hlIj3kEWHCseRVL3FqaEDWyaqmAPFUIc9EGnrI0T+cuO
6rpJQT/pAS/3rDBXilqDPkkzb7e06cbrXcBtPK+BhcUWKkkKSpG4ojsCnBTnQfdVMA65ZwirwF86
mcbzpDuZshKQgaUg6F7vAA6gL1RqwPajfcqAa4aiU1+A6rCWJ86GpUrXPsbzVmFiQ1opL+qso6LS
aRTV+y1F02xeYkjiaj7dlL7v3rL/Q92Z7cZubVn2V+4HFA32zWOxi0YKKY566YVQc0Rys9/s+fU1
wtcXsM/NSmcCCRTqwYaPDathkNxrzTXmXPU8BEW+xhCs2YOueguJ9e0Q9/xseyQRBnjd4O1dS634
fJcK6mzh/ri4nKCmyxEet0m1p8lwnStj7X42rEeJ8pFAHpl13Rsbvm2NAtXoDuif0meDih4U+gRa
rG3WvFNcVAjSgLj6qluc3BF0NEPFPmQ1wcDCtFKoq7x6JwBT3Iham/euIZMv6Agr8cH35x+TUNuw
5CNm6Yah7kVORtq8TtkOrYadSCKTn5NVDT90r1/3HmODnexHN+pgGGKYCsWvdC9eJgpEhqzI08zx
o8UhE1GOaEBTeyRbw73qUR4HCL+ZRqFP3SARyWO6TuZVJ7X0VilYDSiRCd9zYkYf9c0aojJNDcuX
iRypymWy1+G19lk1gKdYOY+Cq6TMWaBx7JbiuNKt7CptpxfXlf3RbdSCXIZ19edxHPdky9WnobRc
0EfyqcMGZxUSoxQlmx1KEZijaMKFTtM3rO2mNy67UIWz3eud05/YFZ9/LDlvXFW5zGMSLd91XbGc
ye6ZD4JpA0CJCk9SbN6j3ZlbxNhCCWsE4VPqiZcRbmfX9NUSsGqqD1L7nJTVnaoW5YEQD/swj0bh
JwU44jZNOwhtJSYief5Zz3BIfsFocuNZU7SXxeuMk1n2J7yJfei2Ig0Wlg5AKqzadTkYZurbblbG
kmlzaJXNHDf4bfxeG2goNLsFb5XTXdIzXIyl6WB0GsjvwTf5vdi9D5lnPVAkbbuxyzrfaniUbU3d
aZptRfPcgP/Ww482l9eGqFff0ZQ22HiDsyquficDGfcTv7khMR6kuME6E3Cpd/owYw8ssxvoWGOc
DSwbY3JXkzoasbZxvRKuecJxVIeeq5D2Y9hLPM9j95Z44A3OqjWBvW5n2+qwSs+1PfsYreyXGigP
+SddY6fDMMwsD5dMcJlwUlaBTD9Sly0/9Do39qVtJDuZz2Wg8bK5ySuIJK1TvHtW3Vmv0gP7CgtY
Ka6GXdkLr/NOLL528WaGTtckagQEUEDRNFwRZIjNOZcWMQucVpt8njLZfwCCMpHsHE+Oh1SsC0kJ
dVUHQ799r3pek84NVzs743vF5OnAl9v8wV36WJjSDDSciWG/lne8+0OmFho7j1mDCNibBLrhFa+6
anRH+LPU18ZtYxA7wz6XaRbnebEynQeDLWZ5JbdkuXVK82nSmWGknvJosDwtMDjkz7YCStZvCSYP
ViDXjs/+Se7c4jKrdczuXrfVe4xT3b5BpPU9YKP90BfieFHY91U3jocRIuZiZGRJoG1xU0ydru/S
prSx3WpKlMgev0Grl9cg/vp5bMs8rNWsfm1c3MqdaUWJsoqrWvK2WBhUf3Mg5ZGo53K/MfV+BPDX
cPks1vxTlpvFmEKtq1DIfvM3fC3UjNYaK4rb7N2yqQ4MqL4bXW+Oy5xo9zjEuhiW55xLViIyn7SC
xjOW0WeWNj0B1qXf1lbICPB8ve3cVT0wO09ipfbk3WaVaUxWw5f0uvFGq5U0LnOvPrLeih0ChRiL
/TKpy45Z9RqMSSeioVJ/dIyXg97ImAK60xJviWXmfmqm9VFY3AnuoquxZjBJW3Sxxc2SF1fmmnul
T6pLPgdLMcwBFGLzqS96eZXUejHE9cAV8VjGvEtqPDQgya7fZvZVYY4vq1ya09IsN0vZ9F9W1Y7X
zPFbwnnKJaA3vCF9vI+8pO/fDRwou0rtpkNlrbuiUZ7qZGXgOm5tGnUkax0Be0WUtZAu6WizDrBf
hhuWMZLszCG4X9r0WDPBfDRxKGDYcfUQL5b86up54+S+CGl63sBFjimBOjrv5qKxSbgnef3HhXgK
sO3ZvlvpCnZYtWxChIzpvGTyGQh68BtlvM70qQyqdY4axNWQuLI2KmF9ZbPACU3Ntpu8YQpKHa5h
a52TvuGZ01kC84PC3pJ+KhI8uwl+k9rASFwt4HlCyePWqaEo1c/azvfjrA2Hclwl9G6v743Gwcep
TZzCxsLgPLe2XclWZJZQxn1jOaSZrCv+0VZxj16ziFAn1mtvlA/4WqqwGwstpIUK6469NJTyRcRo
No3sTCS7jMzqncH3x69jfQ4EYb2who2xImvE1Hm1o01s+6HtHkFvXb+f1uOgjE+u0AlSmTbmdfLV
GxTO6Ez5dPPmSTeKU53b9+nECZVX2m25OD/T4qec3WlH1OUINpvCS49Q1117bC3nOre0k8LCtQCj
an9dSgWnhaddm4QS7pLZcD8b5sZxigGOUypgVeO0wz1ZPW/GF1JcGbt6h39pFlVQdm0JHrsqfIB9
/jCS9MhbrH6Um/tkd4K/uveiTd5gtq8zrXw1QSGu+sqUwVhKwSb47BEXzN6qqofZFa+13h3awSwD
q69v2GXFz64Td2e30xyNaLv+IHDWsZCOtSYW+gVu30Ndz1082+Wd4Kk6lCL7QHY4YF4OFbezYLw1
f+imKexEluxtTSebDdjwdm2d/udQlh6imXUoEqU6ermFMzaZt101Jx+F4dCY0+4/DJ2Z8TZOYMlg
F+3PbNPauOrZF5dUViw9tTyuRakGOmaOSylld5FprE6Qle4YMisWoat50vfq+qSbcmFuvVCrtIlH
cz+bO4WdV7t+zgu6eoUahl8YgxL7SHSmwZhy6nBr+LzpWxt/Vpx7jN63pjHnga3LN2i/uB+o82ub
6rMqdPYMJrzzmacEJOLdZZtxYlD9jAHrprIZ59YLn3uq4JQVTikPWba1HPr148UEHDA19/VFtC9C
m5pQg6jw8+bDUcxnu1SHYJOc2Wvb86FJoB7dGM8rVN/TghiK68Aq93JOtb256U3UJtnqgyKI93wa
h11m4lEZEUSODmiLv0Ljg1jN1LaOfCOxfNqZts1vqorZr8R0a2kdJHllNOwLL8dvnK3Gbd4sVHe2
UcYYIJtY8ZYhxJ1yqulZYkH/c2RRH8XRBVzD3iIHGgxWJHYvGZPkHXsGxh0Sy303pk2ctPCrU3rj
Uh7eMk4fsQZuaBleAl/h6eCvYqFvZtlyd7Ppau1LFivG7HLtqP7ls0GCT8QCUDXWc6kSnT14Aa6k
5UFXalqXuqWWlLMap43TfC78UkdHOmVoL3ykuja2ez1Txh3nrXrTdpl6SJuiPlbdvl43Edl1o5/Y
uFhGaY9vpzBc8wny2X5yF+tnsmh6qOv1tMtKQ30u2Va3rzWh3LftJD8AyNLzwGD+BGLaBsIwlF07
ZNNuqZaMjYtef2OB7kSEmNehkzEmUTtQJn+mmsf2pPXOo9oUgTKmgwFUlHMb9mh8AW7MSvXHDFSz
h1DCn1O+rh2lYori9cl6hTrKO20NMkkpNNAi7zxhGWjVglqJfIA9GQAWlh3bPrYS+9W4rSENkx2V
PL4xTM/I/ihhRLOwoP6qdDnnqiWoFov26JDDGta9/SNDiIK04xPfCJPZ65OlQYY6eoFBetwx8s9P
5iLlgQCRqPbmJfZ40OmlKtImRT5FIpfUlZZRncgCoMCtS8wBhTaHE0kBh3ab5G5cdHtXlYN1xfdZ
ozEvst1GbuM+KWb3mLhegubSdKGRU83TgN3PvW68FbXQAnsZvhbPmF+0In2rAX9P3ZIlz2W+fdGO
yztv7nDCpRIzVQ5zFmuFnK4UtX/UdeuZb9sfa+kdcN2bUZ9RDvfmugYyQXLTlx7fsdpJSE1VQRuq
ZW9EFbDs3qsUDdUxtzGV1dw+BPzFLFtM0pimz3weU6mF3ILt8yQ4ppMCqsOtR6IhMgyGwSrs+gda
BQkUyuwFkvHruygyA/Q5V8961xlRRqzp6sN5yHOhex9dWV0MzONlC5pBSICJ03NONnyOnmMgMI0O
5rhaXtcNcd22txSHaamRRLvEjjqlqXaKgjmb1BucPY6WH9ds3WjMZEMKhNbMrM/Y3ubeVPfplq4v
WSOxMgghUTjsD2fBgJVZ7OYE00wjALT2tjSSJoAYya8xXYjA9Qxx4Pb7QYx/q4GWp92ePObsOp1g
9ramya/0acpLGE8U1atyGUvHN0dj+rEK1fyaxNzpAHzFuptmhyAKgx0fLxpERBGZs7NYkRyz/Lvh
JnPAE1aIqCwd1oet8hwnKFVFJpGrLAPpBoUsX4DCxkhZZzq9bdgeVD01dy1M0KNcCzNkanIv2EWw
l54sPquky2KsyEvoEiMbqbXNsoy+tR6Tor4qhunGrTR5LAEvibHj7OBZLTfcKBWuJMeFiDedDbQW
z1HG3LJsnvhG8rEq6+YF26NxqzXVDU7IIhZ1C/WWeVpcajPxGoJdTK9t0xrHwar0CFa5WUNYwmSv
WcnE+td1uy+SqXvIC8M8qdjQolkxVV/FDOuvikBl78u2JN7EI3hicPIx7LZkw8q/arwTK5XzV8Fd
XBFaW00B/LtCXmnTmb6ZKZdsijGJO2BDmK/ukhFdcBj4DhQTOF7Xl7GSzO07qRm6dflM8Nzy/rkB
0GT0iZWr8hOayd3IpXavOb+zIs51eZdYPW+v4g4TRrXzpmwJLPRLvyW84QS5fDZTzQpRcqYAFs32
t0m5QXB3sF7PQT8lvHiZI8QKMBmOJ+AUYgrCNieTAHor8BQYOGUpsNBNXlecrFR0ZEz0T06XiyzM
4OZpEFr7HZOqvoev0gOY9CGaPeAyRsrjHS1lwvNfiV2Vkfe/dC0/1ZC9zCunn27hU1e0Qt0hfXxt
PWsN6oXlss02P41rtu/mYWZ/NnCa5ybquddBt9kCopI4rBSkpTnmvh7qMlizojsabn5nD2Q3NtN0
TGDcFBy0OPeIIKkiVJ3x5PRC/1iA9pOwElWFh5bonB0W08lCCm2HK9OR7PUjtxu7llTdL1tM5Ais
evuM/NH+qN1+uLts9HpxPUIxuPL0xUh3sTZJ55Zabg7sjtgy7Oy/Y/Y/hyyVe2/TlltrS7cExK5M
PtBgqfDRy9uryzJ5fJq881Qf5gQkaSxqhVyUtGsFngJvGL4LU9WWSNWSTcVKtjB2rKw6451ptN4j
Z+lo+RkWUyz460gbXDQgj4fBW9uGoltlpOqSjrI1TnUarEI8FvaURIAb3XWPnThM1MvEJcmVt7Vt
g6XMiXTOCHbox7m/s9i/uataTb1FFnH40j0YVkrKR2A5zoKITi3rBd2CPQ+jCK/pS4Ark54lqGUd
Wi2G7qQsSa/A7gRCGNEBJUEr2+9xk4/1sHiPNUlIHLvpKhyfDAyMWdr2UtXL89azL8QcCj3OpjxU
+gJLdTuQTrPm+TFt0IQY6BzSMleeAJXz0MvRLpHdiyDPtvzYJktYVZkZD6wxC7rUEntX9WhmJ1NB
eCG86kAFO9UYNit7Iw2HU9FvIC17pJ0Z87N0CWEw+3lMfVfJ2HHKVEW5aXpjbaC6KnQcFI3s3sAh
d0XRR/SNsJtoyLP2HjCDdTHOYAPAtlXPlBrBw07YqqMPZ2BeE9M9CwUf1LTt9rJIaSIl3UoTQiDK
o0KQF65udV3iwu2l36XImurs2C/8XlvMGhCg4G60midjmwbj0rGU50RNscloW2d8rTogYABPSFAK
mxj1AGWxfXTXy8uymC4ScmEkxrdpF4Q/zGzn2eFILjne0EueraVwXoY1c66ZSDWnEkTgjsGnc7B1
w3hUrTRtQ9vCgkNVbeJZHsree51Wt6GQUar6oHLCqdzbao6cZiPajVbFsyWmhjg2RTO1nyaG28eR
R/gpUUX7XTj1RuPv9dVt3ak6IwbMCZvfeWbx1SmWekgWfO8qk5F70qiTNCwypefcaey31TGdW6sV
5UfpbAmKKW6BEW/NCxEYE93xmFbvgsTqY1uZ/LmePWSIUqFhCpZKEkPUNta912D/C5rK1N77NtX3
0NVT5WPUtc+FSsRH4HZ9egaYR9vNlPhi8n5Se2/4bmq9eWKIlDxXadW8Kjz7kdJz5QWXszjYVJL7
tc6352QlJ6JOdR7NNU+GV10q9jsqsPlWws0FU7uBEBg5ppaeEn4zJoecUlM7torJeraqEVHlrMu3
DswdKOg2cKum6fe9a2JN6WrjSbGq7EDOwnqS8+y9Cg0AWXV6dnuvbn60kZlt5hhDG7eNTN43RBYe
gKbsXt16SI4btTZF9VbKXUEByE7cqs/idLIeOLzqnxMep7NdS3XHsEEByrZkGlHmCXITlbccuacB
FeeFzD8l4aSl5W5KC3EDxzEQEsNUIjKallwLx8XPsqToXVZO7hm5XFV7v/YkovjFCsxNS4UIaeo9
3v1hLg/mvLqHJcmGI6lH7RdZGAwGG5wjHZYSp9x8LDLlA74oVQ2HompOvDBcKHo4xzOZRpJVnXa5
6MGkd3TRDUnmVVTnZUGdbTv6pybk/APBej5D8nb3pF80P3HhladarYvjNib2t2da7ikZ2vY6NR1F
CXRtMr6tcWh+Fnoxm74yNeNrDXryIqTsHaIjHGmHbt4R1Yx7z0x8GGwbq6HthRkD0ofe6oiadHF0
576Z9OqdIgfzKXWq6qtO5ZPmoYrWPRUJEPwm2E9PhgCKe1ecNzDi96qH9Aok2ulIPUWMh4P0vu37
AVnP8qa+IvVr4SKP7USBodjtph5F1pkVS2Q0nFVySfIb2E+rCS2mrrwjiNuKDZiuK1wx0gkL9Ip4
xs1Gb11PuC51l8NG7wsG0a2rqKepM0n+4ZbQb9TRQbBzhmENLBYwvI+yTYowlf0L6wpbEVZOlx2m
SjZ3GR8UqTr4YB9xp8s1IhDE+aI0MiefhWbrp0jxVgVlyfKp/SV5gUIKAwAhXPMs+l2icWYSntYv
duB4tf02Np6d+S0l/1WaGPMjRDYnm2fPu3RTUO2VWvOOqbN+SImJiMnxvPi01jwn1Ej8BgwTNCIL
mo4jFx17YY7jvKaEmX3hQ0+QLAcrwOoGKqJp1zhGIRyla0p7Z5g2G4Ug7xYdFlky8DD4Dw/aME2j
366QdhEGmIpJh+Y0Q2RmOdJZr4nPBBD74Ji5pQdlOqha6KhqHlVl0n3K1Vk5dU2N45/RzXpFIEkZ
qLhiX7aOqQNDDJq3SiZVsWeFjvElykG9WqXJwsl5W7XdOlWsdC0mO8CgtcZ2yRCIW7I+zOnIoMxh
mHa2CTwhuswcOU36pP/cwGcp8XRFPgsnq8IZe59PDPi3MWnelaWY3lFAW53nzSCihV+7P66yl6d1
JWyJWS09/oplylYVX2Hat6O3abKQrrn9JhHAyNjyLvJz5lq3JXPfnZ525F5VlZEHOtERe1FprAVj
bp/FdW++W4263im2MD8VG2mHIIbrVdear9EyxKPhZKW63+bGQ/w1uxeP0/xaSRvtpmwb5S5V9L8D
MS74w1+RF081oaA4uHX2N5kXfOJPxALJBU5LXI176ekZntIxY+1tstuSlRGc25Sqt6RiiEd1mjhK
/3OW6Pck6n/75q7NFFR3dMCbX/ieTVcwg3oL2QR2Otx6div35OMzRVAZ2xvzogYJPdklGkVMX/PG
kSLHkWTIqdCwAfWfRUsWj+tWiJ2tSixSzYAJJ5gRz5TxzJt17VyTGYcsU9mEQXCibntpm81xNsV2
Gvr8ptcnRhWkhcQGpFYZkLFOOMxMBcxZXyoI24W+I58baxh0ED4C3mWjHImDmK2HZaQ5sFgXce5y
+1Ow4jVQnGnYdwovfNHUToON84JKEULyN5dON/79c/PQbOHMDR118NdtTRW3EpfPpFqHoaRvUM+m
uayspBProdZAlghR3K+Gx9xdY+/eVd6Pa+yVEVXAhTGY9TDJU48Y5mwihHCs7IgApemgNtjdmkW5
Im+BfrcsKIANIfbkhv1dTOsvLO+F9vM8i4GW6fJ3+JwLOfenWy/nLGknD1OlKltBi+NNG6nK25Jd
bcpwpy2TTeIHPw571LOjpqrjTyZe40GqF1oPwc3S6oJHbFaRPeA2/ube/A+ur2XaLvelQ5Tir5Bg
ioZna3bl7QoNoYpRZOpdq0kt/+bb/J4c+8sj4HkmxCOPAK927UIU/ekitAyMyfcn5Yjx50oUqE6q
zTzLMVyW0v7QaeB5Rxa4d7SkDslCse9yilDcQ3NXXMHseLfl6hZgMzwsrVVXt4MxqqtfJJsSmbn6
0A5F//SfX5rfnSh//pl5X6uaRZwu7yAX7ecXTJO8rQ1Bgntv6nVeCpteW4GjIg6KpGixZGfmk1fc
Yk1uXonz0Mjf09Ugm8rsuJqrHQIzrF+W8JZ/hpb/gUGf//kT/MJb//LH/wp+fco/ZdM338Ov/PVf
kO3/jyBtdCFPJXhRx+rO8nmLWOw/faAXKPwvyHb4/iXf//Fef/3j5j19l//Yv08/y/wf/5t/Eb5X
7/Xv/ynMxz/z3P/ht/gn3e0Yv/GIXEA+k1vC4cf4F93tqL+5jga36XC4qDxLnD3/orvV3xyEPMzE
OAV0jk62BvV/0N3Q4ialBTir+fuXdP87dLdm/Mr/Wa5LwCYArmYzgOJZ/usDRnjDLFL7svhsfhzp
8bwHLU7jDNPbJY0vcEWQW4jUdwa9ue+NwSYe+y6P8+o5YQSRJwpwF8FwRQV7Q/4V4V2k8Y1K7IB6
Ti375XpANvdjXcwwa1NBjsjzSP5kzuaICwSlbvdGq/izvt4amYwN5di638yJSpJxHib9Jv3KaroD
i1E5iYjzqZEjMNN3VdsBiY9+xsGj2QdLECvsqdoN5U+4EsFVZuuuouEEgBipp0RMDgauNxkL7SIa
jOXNkr1dljzZ9fyhevVjP6g/qm7Lwjx1kE6MtY16B9Sl/hzKW9slQ5OcJcoRlAsjJZYA5kOCyzj6
WROC0K3tYMB+4yveK2Z1LFSkQbu6NhYNSLBtb7EWohCkMhwVhTAR9VyS3bG0QvhEBf60RpNSvzNf
VaHs+JiiqSHIDAJPJHOMZSrmvRDIYQmFLcOy6E9GPpwH27jREuOzcOwzGhZuwhUjZKvpT9A3jwBb
sY5AmpoEP4GNkG1rO/jH2d4Ji5GfU8bitNUIVhjzbzpsq2L5m9VM2r+x/JfnDo+C6mgazbf9K9td
TGq/5I3iRctWPcpBaQKsyedlsvbZbLO5Qu3C0rGPQ0HgV3trVcvOAokaEDjDVTUmv+pRZJLEO9h5
ucedG+fjHEvBmqcxMc7G1MTLYt3DRpNkSXBIZ+RXXU2SsLljt/mVtsYa1lTyG/w2335YZbZ3nTmS
mncz8BG2a/5tSuvOKl7RWeNktEg1q2JCteOUdBHwKrJCjbAR/TUv+VBfGvoZhRhp9SwtGU+GeV5V
79o209Oyjr63VCiaw4OAJuSW3G3e0dTebGsia2w8dvZ2ozZzjRycdnQhhJh73JXFBSie8mu3Pjnd
Zc+49K3K/aiGdV9S6KZzT/ug9GrAep7rjckpK7Df15bFk/Xo02vP/qgyHlG09cjr4lnXWZVbP+hS
EqNk7nttfqiXt01YyxV4YsOEQcNHnhijr2Tli8LMKWu1HbW28GfbjIlM2neG/FIJQqH/WG9TFESf
zA8rZN3WeNXNnd/a298sdNR/dQBc7hKDElt14fIp2X6xwG0NJJ5kegk0VPxMlfE54fIlUntj6BMw
mDpqjrwDXLrZxuk27ZlxzctNzsAfMLKLh46xi+WJUPTtAWP57SW7VuYkw7heTatbnAlP/Obo/5u7
m0ry1xKINzf3Ny9wDhiNQKS/vjn7Frv+pImEcDjpMLY2mDFddl80wYLD0pclInKZuTvi5LE/0vlX
vKQ6bXzX2djQ1rsuI+PWUTbmuh0R1K3jcM+metTo+d4ZBeiIXd6s+XTPi5VxKWNBMd63iva4GWlI
bsBXai33hHoQfecOYZPJwU9yMuOlPTTRgpLn55P+rY4ZcVLDoFwzcB+4GcmILNv5Lpum8+yOV61N
20DQ1ymbEhHbtvdGqipKeDE9sOvhdirZxDxa7XetiCyyjPZhHpRvD4WZyE3721bK+94WLxUNiZwY
WVjaNzjTLlvIuqz5CVKw0t70N6Ish4xUyErbGS65NQ7z2kw5rLmLGDNHLIBIVTx4U8ZCHuu5BpyZ
82xvJktUWcMJS/e5Hzg9WlUPMYvsFWpb4lXGZyGHR4RC3uPmy1Z0j2m+3I56vYUM3gPq5L1BwlyX
qnurq+8t0ujUdPPrgS5cbe/ZtXAcdSO0dZ53YYW2cM9prR6adj7PphvqpXtfQU1c6v9wVGk6Gevk
zFXTTI356K9VDfhzumB2+XO5dPvJGaMBdMJaT2pzPSRb1K9WPHgltAkEav8itvvENgBgCRIfr7y2
OAgkQ3o6AdWe5vDBWtzV1c4ttiib68qXBoo/e9aWwT6PUDKdFK9dxdzQ60W913XQiw17lC9sZ3gW
lfOjSQ2yKrsurBFMsPxP59wCKy6RVxT9O3erA1Fkz2ZPKqTSfLmpEmN2rEnMTK5rHkOg4+Y8ENkP
VBqLpr2vZvuuSMWVqa9zuCW2321k3ilw8QQlEXE+xr1gbJCy66wsXoQ+741l2VcjDHCBr9JnN9ej
kdUvaW9dL9J4KgdQDst+sbbuYanGIeKuPnQJPLNuXNHO2tHcj7ZfaunVutiOjw2AuBdyPiPL3K5J
0fE7u7kFWSf6TqrvJrupIzjju8ZY34suu4RTDGTxIDtgdSSo0lvP0hwep809Tk6bMeLJI6U4IG49
EW0Ed6gtZHWKB6asL6M+XqnL8lEtGwRzXYZE6u6VeQkXVT1XRDgUVvJUkYXlyiKQpndH3PQpLV63
jhEVtKyXZDf9lP8wqi3CXP9komhvuX4JpQyWxbtfVuOZrKVdM2wHqXV3ifIxFe63t6lvS7oQ+rbE
2ugRua6HeeUwMLSsu8T7iXjmOx7cwo10b1rtxjJu6/EOCfSMyB6OgPi2cTeRpjcI97FiiwErbMin
HgK4GIjiJdTFT5DrXT27UdG/ON7DbGV+vphkxn57eRZq+uuY3jtptbNdCXbzg4EG+YTzXTPq3C4K
Ww7uFh2hIdto8tD5VpPkyPUSXXTAUc5C1Aix2PdQllv7Vps/PaslDth4GQhhsVee60JnRHauljlw
yh/EZuBELrLnLkGbHnMrTPOPmRSNavxeRBNUrfexgMQT59Z/KK29h9LYF7n2Nc1iCEYPmoZRGDso
yLe3vDnU146RQeMeoC4ddFiClNy0espXYloXfTW/FMkg1lXckPg0N2bpw5Ul64cs7ZyQ/uvBK5TX
Zl2fm4LlQos4bwmpuVMrMSDVhnkgcgumonRr5DO01mmuP5tx27mbsx+QUewKl4bqUk6l2XKvmB0q
jNpGM0EQlZjfB2S7UZNAWYkWjIjg6M0fFRNJ1hj8dNfxwWPxQtAJfS/EmoZNT2nioe9FCS0juFcS
iolQEmOjtKsiCvVr5tXfhVqie+/SwT6aJrRSI0/FDP6gmaess25IRtsRMkm0TGKk0MvEtJizpYRz
5+XhYEkloD2FwyqYY/+vbEt0YDjKtNbyIB3QGqjAHnK1epFbWvtVA8ya9smdkWlHrk3OjuR18vU2
Wf3GcYbAqUdgNRK9fbOy73/vvf4HmtbLl/j8k834jy/5/9IOjELoUSX83+3At18svXr/c+f4x//y
z17RdX6j16O9c20V1y182796RVf7zcTtYkILk0VKs0hD+K9eUf/NciwLZ6OjIgxrl/0yf/SKmvMb
/aZm8/+QQXXxCf53ekXH/jcPLKZQ7H8kENEzqvCCf6148snuiFoatrgtG6w0TFGQzySJSqfMkdjH
nd6LRzawR16FzzLSyyq5xuRexgmHI9sPhBYlBIAzGDJyr/WhUkdf1wdnpMicHblDKJGnhehqx/ea
YYkoW1wtqPNZHrGvdy8bmR+YhJryQN5Stq8KIfcjWSrR1I/AAV1a3+amYw50WsPkhfjqRhnABeJT
aVYTj8X/4e5MliNXzqT7Kv0CkAGBedOLBHJgJpPzWBsYeckKzPMQgafvk9X3bytdqfVbm/WqtZNJ
RTIHxOCf+3EsiH19JYLSOWUqS0KGI0ygksk2ztDdYS9TxsrorQqV8Z1wZwMjtljhZxb2QWSaS3Bu
3Dw7AowyMZQWa3MduLb3OpiBwGBvppeag9ZnBNZjroa7ZtPAMud1/kI07X1Zzeyc9dkT8/g1cmU1
c231+o8LzJfdFU5N0o/eI094eTazXOwVaaMtYh5Lta6ZnoD02TizeTUafYm5rl63IW/dlhqgNDI6
qhjMOl0e+loQsAmDcwDX5CRgI4G8Lb6EbN0N7sDsIQncHAm0ZUP1Z/0DA4F3nborU9bVZM+LsN8D
Zs5JgR6LJoPdNZg2qu4AzVwRwXKDkzFK9gLetMsAtbTgfrZqyStqU/zg2ZJckMDqqgdwbmV4FRCo
xMCVg+IvbIXHGLVr+Gj8dOmuFkZmJ09KwUSbCqlbcFhQ2tnbmc9WfY4hYqE7hOMSfEYGbL4z4Vxo
ZUiWRAq41aPvAH0lKnkc1JBHSVtSC20mATkzSe9itvOcwcaMfBlAhoO4yWYj/2HMk9glw1Lv69yA
Y9hgI3yAlhc8t+MAIXMMFD6uar4dmSvyUbIJaSwZgTtuOGfMj3i1UvoYMlu8Tu7ivTSt1ZNMXXrr
/hIsvaXJZK5iWFbNYXL98lCFDsmCBQvv64gN6rOD/HOPm8He2gZbEM48yFLXCy9p3k2l1WxdXfZk
+jwve0j9KQDuVZgHGElqV+GvKKOkmJtD1/qXeXw5Mpt9FH02Re4y73wjfSEoS1NOoecb+MPdFbbG
/F353XQHv3mOXAflIujr21FZN7bWVoyPfb0vutI+5wjzO49SnwhARncOS+yC+9J16cWYtEr3S08y
hCmmgRWiZRyACzTM+xVzgXJjxzCXbz9P3kfMJ9d5Z9dndht1JVtApVw7/O4wYX6+brRqjvU6BETi
6K+7pbje6Ddo3fVpgk+T7MRiZcw1zcy/Z0A7vOAVTKGSpqV/HkKrf1MCwBCERZTbjR+QUHRb+EZX
SyDgoWE697KtiTtR/3BMPqTHIeiWeHDr5qsMF8z3ETB/r70O+O7jS7a6KbNeDXZudZXmvksPnZwD
uKO2gzne9hAffvn5gGtpO+OjoISEkJQfVMfM4MdHpjXr5zRgiscouHq1hEL+AfDT7aGNXqbLozvl
6BYs09z4bcx0vjuVr1mmlv0U9oYbsdi/TF24XFv2ONwYi1k/l72L71QKz4fEXirzy/dzfz+opDz3
AjzhnBrJbh5zTuOYZu1bStH0Zz0k1jt4pzLy+9E9qAuNO2lbuQvykVtbJqwBmx6Hd8Q1p2u+5Dw2
96vjJd85kLND4U/rV79AwK2FyQ+2KNJhtG+vjtpjI3SHJwB7BDlIQgWSu1wTqAcNUnve+gPD2B0d
5CtnpRyD1SV/tnCuB5B3SITC2VZNS8UsvfJbcVVN9lQh/mQLmRO4wE9Q2gTD0/TCl7won2mMmYEB
K+VRco4CkLJn5TYG24uk74phIWeoiag7B5Bmr8NmjUxYwQxv5W2JQe66B80aGY5SamM43PbwK/O8
LkN7nLx85TR2GQ5rpSqO7v3y7EIKvx5/TZFXR7Q/pl+z5R4Sf7kZlgtA0J86mgYI1Ky49S4D6erX
cLr4NagmNa3/MJ0uB6df6PAz7QwSGG2eIfYQcaQgXWMvhozpr7Zg2K1xtjL7dZhBpE35gMlrEAx/
mbyeuBmmWexNkwzZwUjd3fqN2Z8Wwp/NFRd3B6SicJYzcSBuWa7HUzAY1anRJQOfJCSPZ+RKRbC9
wIUv6fjgq4lkZck1qRvXBwfThc25O5keTVWA8YNnZ+CWyHuuGkz4GZaLtfA+eqnNMi5a5b32kzuF
EX7SnAP4uM7pdkLJ8jBMwQlkzeY4TpGQ/pYUxT+71rg8juGFUNvMenz0bDNEj2PWpwzhPFhD57wa
Q1idWLCd43Ax1bk53UjLos9rWGLBn7yUu5VbXK/YdMTIA/vL6vlVlfQ5sOHgCuZPJLNzk6EyG1HF
RwlPC5Oz3g09/pS9Uzr2Tw5OmmIRg5qYe1ua6bOb2vPlp5vBqYCBLvf0GdjPuboEYZB4xvYI8W7s
t9iuxluDjrSEW4QIX9syrA5WnYOaxHXX2QfXsGasRUCCVQyo+nLEx/rlxlR980EDCMmr24FwJ0Id
YghSG+PhPjdGjeVg8nAO4DfmDBHCajP9cuImz0RqEuCZG5kAmpPSHR6H1TE+UO3xB+BX97PtJCUL
jcnciFgFzuRIlE51y6vujkmKi/rgtSbVOrCGh++hTE07ruQikd4DxLZDo8dfNWrMzqOAcT1FGWbK
gu2tljFECOfLmQKRdoXrO5IYlK7VfkFBcik8qecG6F6Hmd5Zuj8oqy4PLbOtPyZnXqmNUgnlPhQ7
uEPEzrRu24aWRpRYU75jzeqvXcbSr8x6kRdgR+fn2Wqeg6UjflwOmbS2+BvdU9UP+Tav5nyK06r+
Mh2RsJUl/duKofuqB9XBgzV5040qWiBQqVkhc4GFZU3JGzp4vKAg9l5M3V2eUeizMZLRsDDfEMQF
NdhN79lUkLuSzBYZbLhiedNpJcpNwSVZbo3AkSfDCeQz5YLpNzAhu4oSOjMasKDNakUQ/PjqKVl1
ZK/6FgSAmAax6QYH/4ll4+VJBFmgeZqSl7nrqRRgjLFHghMEQMqWyii9biHt7TmQHgqz4DbY02K7
Y9BHLN4kor0p1NhgVl1IuFS1szVBPjKGqIrhdckow3LkqCL2fdaTgm/lUQZ2chhl2V43s1yeKKJb
cBInVWxbjnoPO6/Eldyb3afsqwDifpraf6jqYlWft5jg1/c08b7nDKnZ8EwJ5ErMXI61d+Eo64C2
wanxGmKqlca7iXlyr4FL6q2BLfbNctiNXulAxHy8KttFg/eCqzUb8n5r92XZHeTYIg0t4SRA9OB8
+2xRKbtoZYGA/tYAN/eC1IAR2oTtgZC1HY3sAVcKusxDE2bLSzKqi2mgFMt+IIIz4Zk/MfVl0NON
eaoPxlAFCnd7jeW+FuHyFBRljWyOKrS3/aL6ZBjRv4mscNy4mgvju4dXwKlTePxsFfT3rECmiCbT
bnEuY2G9M9slJP9lSSOmEoMbcF73jyY5XgJhHn7zDczG7gdVZUgcQ4uGHnNA0+9BoNo/JunzdPhj
3YUnHjwOhhle3I/Qm4YnF4PY9eTYAt3DGp7hb5Dds9sJjK8tPc0+K6numzMj3DuiUQe+PfQbVQAd
v5xRh8AB1yw8IZ3jITIbMoMbTGroqKa26xm5ezQ2whQpk4KKLLMx+PKNQaQXab4qwKWnkg9wbOyR
rENtWB8hdUlH8NS4wEXV0JQSXI5g8yg5D1Qr6LOSLnp7w5kQrFKoh2udeGRvO9xntKyR2Q33ae1U
3ywS+Ue+LP6Z2qzcjrXq6i3vmdlEIBNUNI8WIBiV1UBM6T6mDSCfTzysTkRPqIGuYltHy87UJrAL
eDXuhFGSLGSc+sTV4swPCWpZXm7TcLJq+ZxDWviSdIrxoade8anAv1z3KBVADGh0qPBJ99anPWUt
Kh0NS3S5il2ruTcuDsSoRqhTT6YT2bLIt6GdwqHP1/qu8T3IAFQU0VYz0CO4oXDiasHWFJGU7z7C
0vQvkp77AxPk+qnKrioxvWl51mGdf7aiIa+lSvk4VRbugqQyH7MFDRRdu+pu5rZNlr2w6mGMcBeO
RcSDZULMNWkfG+n0Pgkei61CkL/gSg8LfNOorh9p6SuZafK670PfohHJae05xlrnn7SEqh9NwN5f
htROD4qwZxr3XkkTTF8P6ZdntxwWmwTUgOtXQE/sVe7cqibmP4bTnWcR8yn5AJ5Cdy4fWS+6a2nz
MjgZwf2eoV9vxoUNV4PUehKLcfT4QBOuX+9+zmqrQkc+dnSU/SZ//GlJ+B2r9fcEvovHBbIYNC0P
u3TIhBBZ43d7R2DzxtpQffYF9eH37bKON4CPrXhlUnXM1hIMWK3S/w8M6jLS/t2f4YW+iS8IfHLA
u2/9tcVdZBa1r35BTjmV5TWnjPFO0mQQ22aePuG/hS+stXc1LEv3/a9f7j/ybzhOcNQ3beah+Fr+
MjJqXRdjTjWs+y5obY46Pqq8aoAww8bHnViGSf31v6Wf/S6f/fv/OdMHpq8L2um/l+Lupq/pj/S7
7/XfyXH/+c/+lOPE3wSu3ovw5rLy/wbm810Qe+D3ML5dLCW//pc/5TjLw7oBaiAUlgs7T0Df+y85
DsOHCHB04UkTvmuH1v9Ejrs8Gn/3LWblD5AL2ZIcvk/BZTz5mzPKbUNtTu3UcYZx3xNsDkPAEUFK
CDrlJclQdJPaYWG7bmv7j9/eqX/y1P7D1/gvv/oy0f3tVwsc10VhDt0WW/5F9oaFnRLcbovkc+ms
YPOvf9s/ePl8gYMAMpXtwkl0xC8s2W+/Lk/m3BudWu/mvHCOgKbHKEQcilUgsEYM7Zsp83zPJ91t
iecF29CfqVluTTeeventkjXYOKt8yauCij//7OYKuAbT2dFMXjtmELxVI2aXJj9ZNoGif/3XW//k
zw9DKwgAMfJd4Qv1lzVOAEP3PZzG20vJ48GniHjYNIh4bK3O5Vy1utHChhWv6GN3lNVlj04CcEh1
ZjwL9mhz6t6KFeUiD0yCBcCQbGePDPApYZKRE85I/aHIqIX/r6iWnEojyBfEkvYYVesuonHvSnbC
fDKICvTMpPtDA39Xz5JE1r1uzIjmiC0VUQ8OsRipl0+qVqBkQHWZqphGkjGSWXHvp8VDW+pHp/vC
cIyFQG1+KJof9z48gJhzs485J+RIbjHVhHI6XYnUq/cDnaSxG/BiFOEEhxoauiCFfPIK8742ShRE
4PQPdjeX10Iq/ZFXIzy7MEd1SEc2yrxUG6er2Y49guSxY03ZLYT0hdKPpTuYfsEu53Mdc8HYHx1j
Sa4pJFw3TpgPd8uMC2Kthvo4AtT5gdfKp1k3a24DMvYcTy/6MzrbDySKcOsuqfhs3XX+bqfRPM7W
aRHpckMnlkypQ2I8ldtFs3M9sR5r6DUb01sjZ64t2Bh++5Vl+VcmGwA1XMQjITqcO551bwxtj/ic
4g0o37MgPXYOKa3Z4/TCR+PSwnmwcCpEYOW4xFdJHrM/dGcuYFs1NU8gSur/tAGynP9zoKe4qPS/
LxwcNZBRPKByUCzZAC+OsN8epxC7dNeSUNxOZQk7CrzDpXyhG9OC8BDMBo+l6ynLhLpe08n4kSbk
0Tn7dMhJWYfk7dvPSsw4M5DslmkKvhUdWo80NZX7wQXZ44VkGVK7KV6HbiJkpxLz569n6n9hKPR/
e1PDW38hAf73m9rzCHn+3+76j6/vIf19X/vzX/65rzl/Q5DEawOfEpOxuJhul1/AWd//mxna7FxY
bsGB/DIr/rmv2ebfWL88bMj/b/f6r31N2H9jVMUBjl0PTyLlNf+Tfe2vR0KLOCv8MjCdPI6czv4y
ZBprwhvoTvO+zcfwcZl6fVs3ObdlO8z6TyNc8fWaIeDI396of7KnYXe8fPF/fzCYkfFIWjwWvHCg
u3/5zdPA5EO5UKVo5El2WW+77UclFq5RFGE5IBxaC4NP1i/TW0m9D/wmokhFFPiljSmRbilvb5YY
8Lh+2+V70iVwtzTnV2ICWo5R0BNWMilNSaOiYrp0WLgh9GT3LANj4TLal0tIoD9tbFb2qPt6LzjE
vldOpT50I8KXysyrdAsVZL7Xg2YDLOCtnWjKgdgAxI6E6GyJ6a0G17rDUj7HAT1cDvwZGoXoKly9
aFjrT1R+6oG4V6yN1cQDXB3S0tY1+ll+H06F/xquXrenQYxrFlnPOkrxgTekg7zk2Zipytyu0miu
NDOvCFrOt99wUTYre8c2La5GEBooeuldkE7+blbQuPD5Q1Ww6peMYl22OqLS1iIe58AgdByKB111
deTmJb0SVUMYDdjpLcDHOCC8B9SJMivJ9CRa+s7d1S3GSmOE10AYIqeaTHy0BkNIGTon0x3iIaWo
EQcMNQ7lbulb0v6XSAI0kL3nUco+uLDvh5S0vWAEdLv0U3fNKWq8WhNilUk5TCRE2fUadjgmBVTF
TJJ85bhk/rZgJAbShIKm0ZXsbpAbdvTmuleO6dOlTrJsa5G/OCbmcElnpAKvrFqjya3FoUjyCe6G
ZDZQFd4+dMuEnlyd7delN7azcBqJ1ClLiC6G89VaszxMDkXvvuEZN5TR1VcWCaUHvZZDEdOM68Ry
mDLSY5dI3EVysylIhechY4dLRRhTCZRSLm07w4f2vYJK6tXmc0fOIdw0OcHZ15n1Wc+i+hp9wrYR
2oQL/yRdpgfZFNeEpZsyXpjC3OQCHOuou5M0HePIba09pmvVvFag9Hiv8x55wFxHcGa9C+s2IpZm
4Os1G49iaOk1dxUDtstYzrVQmGB9xAL63A221pXkpWVzA4NxuVdMJKt9YaRYrlyjJx5KbDTuvHoV
W2TXEVyk7wVns7fRiIdOz/cCXZWmplTLIzlUHHed2fnvwxhw28dYst50vk29VQd3/YGmTvPKHDPK
S0hkV9crDxQtVUuCp8UM5MFBf35q8HzidyRzQ4otoJITMcRZaHPyWlSDqplfQtnhnMEOSlmrpzAs
EXvtl23gEtA+6mW0vpuOyLxnV9ZLYacdJXuV5fyExJaEO5Qgxp9Uu3MOAVztGg8Bjac7L+zWE6Uu
4EYgPvckeDtgd1hzuIxOANGAY3ZcEFvT2rX8x2Z0nPkP0+rWC39fNezK1bhNaFn0ZPE5VOm1Nef7
1jQchnaXaphZlIc5De1bz6GQs3Om64ye64viV1yHI5oWOnCGktRCmbwY5vK2u6m9dbgjefuVFpYH
D5aO2GQs5cHk2H2ufZ8aNskr8nXV7mTlk+7CDLZXxhCcplWJ7bio5nP1errqK8O7MXUus7jSyXKd
DIX6WdFeBK9pEdkpTAMqcfM8QPZdaw3/p9eu9ennS3YsxVSeoEvcKh9u1YZyuNGOLVQV75tecouz
I7wGJwpqXFCDMt7GSoJ/p1+r5tb2jKJB3q6ep3s6Es2OErkkwPuSzUd6k79bGyddNDSOs0vJKsah
0P4ZTy8D0gIpHwOA3C6VzK4oDavuDOL2nNbsCR2eQfUDx7LCfpqBYtI6povxqpDd/MdoVNPNsEy0
L4EYaahNHvUtxQhEdMaG+V9uK1q83YReHmOWn8GMZ9mo3eBgB4oXhtsUhMHCu6GEAFvapIw2TYCR
auEnKL7AciluONIO0SKTw1RidMWCcRzL1D+3UDeZb7k/2Z2ABaOu7su+wzHp8U0Zrji6qqhNcExt
cR8QgMmoia9jQ3f9VwZsDr5B0ZvXGJwG0mBJPg7btGeaxDRmxt+czg+ZlsUr2hWVdNBBvs3UmvZw
dtB2Qx6YvdvNwXxoW8zE23meAzJURfUCElBHs7L6A43f9dc0e87doLrkk0Jdy3kcuopldlxrGlyb
0TYV8Xuvz2M8FORZDUv226Lt4UJmzEbyyfykppET+EVAIYo+n+jzjVVfvxngcelXVINQcTEAryLD
yEV/n1UTpHinDQKK27psfFoKAc7qUpZ94w/+orbaI0RQzkt3p4P6PrEZVaRT1sdDWxl3NKkmN8q4
EATBC2aBQw6iz2KLOHYsOqm3Ul5VgKK2C/PKU96xM7k95ZtFRpzST8/0yHx1vvqDqlNGd4PPUcEU
FHysIYYNIAkHw2DQmskE4RkYYMuod7tOvbsPZllHCRnxeE0lH3KqnFPuyhdpA1LrxoUvQLKwPEsw
NMvoDIzvjDV9qFSrt9B+dtyCtlnlWbtRT+I6RYuNS2O0kBppe1ISgwhJqfFMATVDK2rTNo1SaJRD
Jy4+r37fkkKN+YSWLWdBO6IiiKuoWp+TklEB4nG7rYBBbUoIeecmmJkWDO0znkLExYYI2Bi6qBEr
5ET8LeO+IZuzZwWiitMFq4fZ29uaE5hyt3a8A0ovKnCOp8PQPL70Vd4qPndzKRFPRT8rIGEFM/1C
+XLfM+zZELSweeAzxz1xXBi4VV0+VBCz7m4CFnTnZS1gGGscAuq8k+UdNbB88ME0nogOFz8plPOu
mCJYVxaQ5te8LfH24u6fd4trwvii9rCGzGUmP810Bd7karC9YynamG022Rtz4EKWyKz0jl5cds5C
zubRk5cxucjtDywKNI+bQt1W4VgsG6Ot6T1OJuEdZVgxS5rnvDoyRcoeZWi5JzOYrSeY0cl3OSQg
hds6wP7bc+NmYbKSqxzR+Ch5qzH6qpxAh21kRx6VIduYEGHl/mKfh2EorBdufOEGPYuwSqUVNDZR
yi8AIqCPSzTRhg+hru4KnOFPAvn7kKUDSFGVr/va1POb447VaeoYFmDX9tIbXdfDDlMFgMcR/io3
5NRen4pc628YAhWPaVAUD70fzg9h2rRA7jMvjTnaTtHC0X5H2m14CdAXbpK0ro8p0e29FjNj9VX7
C2SS3pNvmdM5kDnM8kSXt3qal8o5zDSH3RuhPXKa9JI7m7v7ubQC68Qg038zyqXA0d01b7aTXA0A
gDfeKLHG5t61wM+8bjvDpT4xKBywXVlqDhErnrXh3p4x5sFIqfy+3zeG4MCzJEwsfFyRVHMNgL3w
HWNA2ODzrW7ozU33BES7jZhrDoyVHh+80Viv/Ja/oA5q69n25rnY0NhhPyXJ4sntCvPWumOLYH9j
NjRrFjDLi6uBSVxZUmQdrnW48+yaFC0B5pupcHIsseFHnrXWlgEIvJIAEjmFUN6u69r0i0NLuSW9
f/FxMR0gD6J0DfJl6a/abh7eeWjXBwN3E8kDVaOj80sCA3h77gfF1q0aSRDJlneAm8TNMpiz+mhs
xKV7rbKufDQYCPnxCGAAZt7EBS9KMJQtF4awSuAvzID//Gmk6YIQlLF3GZM8VM4in1RrZT9Xhi37
kHQyqLrFkfupN4f7VgvrnVi+8zQpyjLosxPh27TKcMXrlNWPsjLSL7i0+dHwHPujcyjHomozozdz
aeHAYw92vuFJr0e5NHaA1YrqAN1brBVrJ1igOXizqrl0J+07VbBkgwSbXj0+7o8i8Z1nlw6I/imo
HG+8SaAt2WAlF1FvL0LLVlbMKme4J+QuXQIucVhJypNx6OjsqrX4EsaTNJKcczs1amOlPabJBU+v
o0FUxQ374amxcsrFC7trb2QPSS5eoLScO6P14T21vsAXO7eXGr3JJuG5pHsYBO1LGwqyH1yJos5p
u4fede4zY46lKocYKlhwGrWk8pDvIZqYZ35gCVl+yDrMiT+52Uu+zsabBaQk2Hqhdt69TKvjPC7I
omHQ3IrV9u4lRZ6Qb6VKDk5ebjuNFMeJOr3GNEWnIs1fh4m38GP25YznxfDuYJT2u8pgzjI2/m0G
zuA4eszhpnnKH2rHcM7haE8FPuvRhDPTZnqjEPOAOZU6OTU9UHQH/e0s0+DHJNMvKpjV/dQSBd6o
rq9Yral/3AzeHP6cghYuJL68nSPw0s/Iay99EE6vS86TA2GUAAMU6xgSuH1GYWuOGT6H+6Jxfkon
BTHZjuFDx3H2rqxmqPZww7+phlnZQRdxqOFSPK3AUI+rpEXUWsflpbDsfDMYBa78xM3vaDi2t3Rp
Dpe+6Xa8VhSdw6mR7ZUnq/R+RgCI7TaDnNPnS3vHoLH87LRw7jEmjDu9wiEfgqa/nd2Flmu/e51M
4m0XGVpzPMDhsVVNGEQ98fgdKYT1IwVwv7HURH6LZpiDHnPxBlxBnOcZFaOE7PWWgWT+kRDL2Lt4
P+DEdPODlo3+kXEWu6lHiXuAHqrzhOL+OHLKg41McftuhehztB2nPSf4BZ7ngfXeb5vpR5b19TZZ
x+xDw7qFtRNypbZw95wDn8vaZtY8XRm7CvXthG9Wuh+2weLOUa65Y9lJsaMcOT/X9py8lOikR+x1
+QtIZC6oqVdxE2RWG7R0M1Spbd35oSmOiU8dDr7K8knpVpxT0D8/nUXhNMzMWjwFnCdvzIo9D/Ng
YhM6IY0Q4a7tT6YcQhLSwHoOBl80a2uXM/aNcSym16krRgzxhtO+jqqlWzkIlfVYuLp98ns8pDnW
ALXxsX7UjCe7+o1ywORjGc2y24SS9QWKeu/drax+cE7rwrvGkQZIpfJgsO5gXicfcly4X7lTZn/O
Xo2XU1RrVPh+86EWi471xPRfG3A3EUT35lpyUss2C2sHf1BexUUdlLts9p0H+hqtreX17oF3crjt
rWE+Q6ynkbKa5pM1d/hnRZBsh4Ygo55svVvTobkeyAdvaFdt33rfzHayqIwHtyzcKIees7H8aGSJ
b6h3aOovphieugmxKroHg4bUS7kB1pgJ6OgLxMEGBkqhsp+ziSU27E291ZBJaENYF+TrpibeUHCH
jCF/uwdMRQY4xnGRnAmchAu1SAenIr4699eaENa7CDPryc9rvkCZtfI3GEPzoJtgUAhBsn5xqu7n
UGQd02Zf1x+wwvVPIqfpFZxKlqHEWHHzdJBlZoNEq8o+C4mwZTXgaHz9USqXiQFbc7SMIKuWNDcv
h7EXFpnmwhZ5NJMFYDZ+0JPMGZEjWRvI9aUbG15D1TEIwHQKHsZscG4TO6GqVzrCAE0CMnyjkuLK
HWu0aaf2rigZ5OtgIPodVyqWm7hM7cs2Ve3gQXZx6IPwbSCD1mzsJzXp4JxJncaIHv3eChPzEw4r
XbHWxe9W1E3Fvy+7k5ea7nnmBgVhxR4fcu3f6TW19uzNywM83brejJYN6BeMHuzk0NlQcdrfkni9
vWhC7yY02nZDMbZlx4VR57ec7C4uD9YrrPQBTjF6IVK5CVNHgqzg4rnx1eqgv61jbOOFfTFLv/Q2
4dJ79xwNSgf3V5HcijzD87H4w2FkjB7lpZ3F9kARUZBonssSx/tY0nGxGwFJAzubmv7k9GiJkUP3
xmsnqfWlkXJ4z7VtnjESFuRbUoMF3JndezubujOjsjJqGJvdpYy5z2Zr4L5JwsY/UeThA4+GhC4y
PZza0WxPmZMFD+QI21294DaKRc1zqod5vEVcG0YChQNHmsAn79LN4CI3q9PmhJb1HyGhqngUON9W
KcwvY5XwNJM1wVZI06DnT8JhO1pJ/q0Bid18IufimustkWbih8JvOsLaVXAGH97erwYYy810YbOm
hl0fvGZZP9Rc+scWYtgzwHxWQdUMWOtsrydl2LDr81APt9wJxIuX0jYdm+bMmQvEoD2wmY3NvJGQ
uLjuMfHshfEcjPOwyTU+LktXkk8Tw/w2V6W69wnYRJ0OjKux9Nqj0WCt0AamIpOy8hh+Db0oVZ6x
GA8HruswNarudjabcdcXmJGtVbGR8l/dq9EJqmsg18vOLtlO4zrNW427BMSiY6c847AOUyDnOtlP
RddbbDxivrFg376QM7BeGBHLGNR3nuKNJd0TzV6ebX1KrLknL1n7hPO9ImftDkrHq094YWdQyt2c
5jQVSLJtA/mlQvwAt1lI4xVvJPURZpqjPXOILqIUdtQDfrc+O2GxyR5Tf4U1VcKN9Der60G4zbts
+pn71boHY+X9KMTqPQQqbKydX5cGfni6p8mR2g3rVt6lmLTL0qP9G0icTagX5E60hBmhzCII29fJ
sfPP2QA0F4XBYtKVNPSJd1yR+p8yZ63fOhsrjpHX3a2aLlg16XbDPThtipYFjd13LbmoB3u+GCqL
8d218BElAQNtywrDH0Zjp5iJSGtnMByOA+WQL/mAn5oZq6JX3kvFVtdWiZAyXvEukPc0W3XjZcMF
ItCEzeM4zvTtJppkme+5x6AT/p2tqXGPc1pEr+W0EiEbOzv4QjXwXMaTIiw2JgFmBqzKcGLDXwi5
uHW3Rr1s1BuNH2wQSKj6PFaOv53S+6z1pymWtRc+FWNSX0uyIE7h9QUBVl+dMSjCzBvYZqpNtqbj
Z5DmA13ZWk0D7hOyaBtUZ/ceS4qtNu2iyxAblja6iKGuYIjeBGBsbbuBWa61uCuJjt3bWqyvCOfL
veFNFFyEVrnPamfYj0NrP9tFoW7x9TjbLMDRvmsyoeOhdPNb+ho19/Il8H6MbZG+Z8orTzg2Z7KM
oqDDZ7VSWk4CxdTFsi4WthRHBTFoTlnR6BvzG0hBD/mfw/UudVW+N1MivyrsGW37TgGqseCNuG8I
JhiRbIX8SixiFFHmWNajTBB64RyZ1WOe+YxYjYQLNIXjLtsprCQvTLlIqcp2b/rGGh5wYZsPggKi
W224db7RTEDfV8j7N95Kj/Vm7gLvbOKiRsapL4HcbOysZ/pvxCnr8CZHFVixdAPJGhplQDz3mFNq
+kdGSclHi5HM2YKh5e45m91CKmpN69jTNte4tZ/LV75t8xzVMDg509eDuiWJk/wHe+fRG0uyXts/
pGykjciYljcsmqLnJMFzSKb3Gel+vVa2Wnq3hacH3cEbCNCgG33QOLRVGfF9e++1fw9GtzzgeBNh
MMxeJfyZo2N188W0C3mKosDch3Xennm2cwC1yvxqiUFFRHU5+SgSN56FEVcPo2jkaQTfeuMOXX+c
nUj/tNqNMQ0onp0YDWHC1t04fosEc2mT6Q0zBO0vHUzVQ+HO8kSDYE7xVZk9ujAdToZNxzj8YP1V
EP+g7oQq6H2VmcUhceXIHQ0T7adVmW20xaRSXhmR2H5XRUtho+M/+NzOfuNqk4+YEfkXsNJdG/b1
W9hZEyNeAErHj2VrwIswQeLzM3wshrb7zQmU+xDdB/VkzJZDdIZwfLyF1HSvc9leyzL1UA94thQr
V7vuWZldd587MjtXFn8JkyJwe2KZ92Is2CaYU64/ZtZqy4Hc2xdfo/0H8E0dkKRDdk0jKr/XkUrs
6jEIyvlhJCe1j7jc3AByEw+IW8UxM63o2trkYO10xOXZk0Jp3BKPeWNFqzki7ZT3kzjx18I73t3G
r9HKKIWxyrco6NMtDLXxk5HZv9WSarxpzL9quL15qsM1AGt/bSdqugjwnxgPHaC4kK7xcajHKSZP
kAJ+42RkdXnsWmDiK2BhNIjYpnhyFqYEWULePFPVbdyM9/WqMdph1zO+otBoNhxGnAfHjmv7h4xK
GnhMk0yD64zN1eVCzySQeQYdVxjTV/04Vida2LDjTips32l8aG5QV3+XDVzE1ZKpuotCW14GUboP
I+sMAOE+KOfUCsKOcRf5Bp6qPIGKPvBUDZaiUsIvEEy3GLftn6oIemPVmgtH0SpbI16zdm/ILXnD
lK89rghnbcji1cE9wqVTcWWJlgicZQ9wFVFbSvK31Qt6akeDEPmqqMaGQ8eGvzHxCW6pOPGp83A8
l9M0BCsYd13+QQ9Oe0E71NtMTP5P3xbteTDSjF2w5b+bMjIB+esMA3xq9uqkA4+LrEzQrZxZM8HY
VjScW8CFezuvnY2PmsO6t/I+K4/0Az7+ziBZjQvFZUcSrwCtAlwbPR5yStYVHPk2evQKNB9cZMNT
LEf3qxym8VfMtfWpHjVd8iIdl+d/UOgboRJS9TPJ+486XUzWPBXCF1akXE3mnBlv1Sc8jHvtS3SY
tHM4aNIuugyGaf6iBNjPt0MVEE4GQOgzpClxDEppnvmmjJmXOkCeCCvqcfI6GDZJEeLMb73KhWth
U8yWBNn0WvupjW4TqZ1tV5z5AGa7bYCLNFiXwZJjho89X3RMmx9XVDs9SQVJMBxhma+8dJK/lZnE
7PJMFD888VBCV0TOA2Nlqcm7rfIYQz+LtrTjZc4ptgIBlPQrIbRT36hx5NOkqRtSZ1yWJHSEaz1n
fYOOYhfpeewBqK86ouxHluy5JJ631N0hU4HhCXRsP6PZOtlqQBCF+VZ43lfdx8VthYL6wOHF3SXj
uFwFHkf7sTMx/W6kPY9v7JvtbZMmxlO4TFfUVc474jtjt3bRB7cDITCs0Jl58VVvf6VuuRximYLs
TaptjZmpD4jPl9VasRw+z7lpncaiHm+x9tEABbp1A821JELU2LBfhMU7i+JEIxkeXIPNaNQOTNct
iNuiOU1BkR19ozC2XWq1m2Gq+2+r8pKL5jpxS20Cz68Zn5mUJtDEvrIJOvBf4GE6YAm6Nd9M4iG3
bRilF4JRgEg6M/LX9di3JOG97i3S1fzQ9H1xU6a1j4xOlxFxjfyYUWL5GxiK3IaV39zkGkBiQDNU
s67iId7obJh/t6DoD+SEJJAW4kvc11kT04vj7f7XG/TfqaK2eJfi0/yvvUGHz2b6LP4WPv/r7/wF
KpN/eEghJqEbCmzpPv2P8Ll0iaWT+jYtPgUcM5PP839cQT5dsNi4Cevgg5V4av4Kn9vyD7FU3QIq
A9y3/J9/ooXak//Z7mpBQ6ObCliaayKw/2dbEI/zyE7TqNgnveHfUX09yF0+F/mumJPkLRSdfvdA
Xx8pGxtAUSy2Tm9k9WumdX9oSHMdE9o3HnGscsnqZaJeSu07b/ZQyFv0Afc5xrtGNMJ0jlPOTFHG
hnOrm3A8Fvz7IPJFnoUZzuaqtjr3Kx1n9lltrbtb+mHsJ1cmMfuuZfU1LUuwxhfZk42GtvGXFVmx
LMs4jCi6WRZo3bJK481Ctc2yXsuXRVtj+MELQ2NyIUaGBZ11nG8oLoB5rba0UnDHWdZ2QnId9FJO
Coew5ZF6AQJTTDXMJKIMb1XsFPu4ZS/pjmm2cehj2qIvc03ooBT1I6s4bflqQ2McVbtw/KdYmDfu
skl0osg4jct2kYdOf8vy3931y96x78zuUi67yGTZSta224Jab0lwLevKDPn22HfKxJJp0nClvdtA
N9mt4MnBgl6rd6txGeONogfEa7vIHHV6ly0bUW/xgBCrmoirsC9FH8P4ECe08mRUcNoRiLVulhmN
aZ13alzTphICFFHRkcosuqaOuaunw7vZjeFLRxqKbFfQPqlAB99gKWcJ3GzGAxTXFizlCVEqPgpT
45mInch8z5VHgt1l8q5W0DzGj2SqB3eXBm58X/h9cMNadjwrgzG+qchobNx59uMN8X/gI02G9YDX
CLUswL5R+xeMzo3f6/zHmkbvEODFoikCeerQtGUBfcml+W306seMwqSNW+fmuo3lzzQm9JBELL6M
Ze9NVx1wp2UXTn8zRR/LfpwxPH4pTSPctLVxtUVSnRO25z/GyHmJKcweqcyuNdVJ4USPn518RWzj
vWUtj3rOdDHK4GxzzG/0UNBwSZGUZWHoWPb6UlZsspZlP5dK4jdzO51GMn53QFjQyNLnMSq4sA6L
YNAv0kGziAgTo8AhxM560ywSA4vyLebdAF9xC1/OWaQIbLDl3bDIE5MQ46lmb/keOY0AQbMIGXKR
NMIqS49FOgwf+SJ4kFAbVxELNygoyCGDU7ebGL5LKryHeLRqxnTEE6Wz/jNx6vrFG52Iiy8iS7XI
LeDBHGo5nGBZqqImXVwYw6zynEWmaYnmc4Ml7edEJeZV2QCcG1GLoYRXr4HyCOZFuakPdm1TzWHm
FXUhoG44IifIAgDhoQvnVgiLIHfuoEyOh26MwAcQSETg6G1reIEEI0+6hNgtZ6O8BLKrkSYT+y6e
/fZSFdradniaT20vGyJ3MvHoscIycUmjkIqeIMM/xL3A+vbF1H1j5qgvtiXHZjNAJrTWnt1nWyoT
KthObcuVjI3a8Bw3eLz3lvAhwhQe/r2NonwEs00iashgiXeuHVVHG1303oUJkToMupN2tPPxHCwl
6vKmcgvfXxcJfdadI/t4N0vDvwW9Adao4VH8TuABEx26DMVJqdfg6ZvwADKwZlR3ALvAS3lq0Llu
MFgtsuxiWsDyox9Goy++WurIx3UA8/4D3h41VkXVRu9jCWMEY96CoJFFItFR8fvI96lwASyxpfOf
LROfWFpbwxuEr7k4gUJ2xIqS2OnIUsErMFf5DlAdFRu/WI3YXOi8Sr7pCIbeVmV+Q7RP+xeHjgge
2kOAbooBLGOA6Ipxp22kkD1IutFcgoTGu4hGfGrUTONsn6x2pAEXZKJ5wApdNWuHy9Et8y9lp+PY
OcBJbIulU2sMSbOfCqRwIJZe+RiLnua+AVS6wbqgaX+ZzXL/1lqIiGYIz+4eq8g0zrKZ853OK2LH
UkfhxK4rnx7NMMXGSas4udVm2Qfl5Mih8+nBxQLRTlhHtUFm1MRpjcstAyAfwn2BxpOl1mlKMnG0
rI7WipaE3U9jiOJVQ3vds7mfALi7GNW4W9fZNU5l8KoH1V4y5f7Uk9F8erG6kpoHXzJ7IO5X1CeK
nab15kQKfPyYyApmjIe9+HC1SZdxSEvU0RShDFYxy+h9aPXyGqT+7N+Hyw58Nbk5zvFUNsMOlYlv
AK2026eZ6tyVIDVAbpWH7zMcwvHMeB++mG6M2q4zF0EUoPEAlbAZvuFi65WzwOzXAs1gG0WDdzHS
HsZ+51otxTu59o6GkfG+RyX23yovE09TJzAK5xJdIIcEBhIjcstpPwfA9JC4rWcNM+aS5rgSWcEz
emwLUSRvMFH4miWdPSfgIUv/3BwHqDeRak8lAddXXyT0SS9CabUOZD54+JKdrF2jfDs3KUHkd8PJ
LECPZssXiFqcfdXYZmlKrpP5tjB63jFdYGWvrDv0mWeo9Wla3fQ6mL5/zIol4h7IOeHZC3tqPfCh
2VmWoybZm8wPbe+ww49SNewJJxnvdFKNZ3vyzWckSg49/Mv7IC7USziPxrNZqeyBsT1kGsDYDA2R
/i+qpsn+0gozfPPQ7e6SwLVA7ydR99L37tRtZtLxH0ZaVkes4xhW2OU4j15M/SSKRWr8KupuomNX
mA1daED+MOkGMGB3SnfZJ4Unc4VJpkdlT0ix0k8Wl029T+zcxKDX6MeSSoVvGbHIfrWGgAh9Mw3y
mhDYDndyoAKj6SFmrrq0TO9VZM10UATCbtdu6A3noGNa9JMkehi6CBgJmSeMtMwYVjJnv/hdUcrO
fq56YTHEKdCT63Fda74ybVGqlDolUeCwtniDpFVRPhhyaT2xa8N8qRKW2utZu/Kmj2aRoyNJGdJ+
2Sh9I0HUYOXQYNg3Ac6DO7NO+eyDpHeNBU8UvAVipKBYkf1fMe51dyGy8gtSvnjAO6w2WRXze09I
at5bpG0v8wjCnVSJ21416sh18APUZWw29k40ls87PozzYxxNiJbKxDfucsLxyvAmeTASbe2s0tJY
4vuUtc5sdtxorYhFY9Ikd5gfA3CKfmF/zlQPvBi1InJsida8Fc3ITwQXFK5nc+QnVLlVfLDG0P9M
48z5TWyNLytUSfeirBF+YBshhpFlDH8zfWYHkWn1EgOu3kczduLW6Oxb7JLJJZs8MjiGl817eMLe
gZO2wpUkrDyGgra0KsFRVTeBGv3z6HYwNGZbdskmxoP0MWSgMFZZ0To/WaXy70AnzskLjPDX3NnT
BL9oVjf26NxGlA4e8UBzzP/v0PjfGRqJpGE2Bi+NrMV/LHmC/9cIefP59Zn+LVfyf/0Af6VMzD8c
22duBBtLZoRIyX+kTCCWYbmFB0y6kiUGM+O/j5PkT6QkoOS4Fusf/x/GScf+Y4nsQjhzeKB6niv/
mXkScNnfwh44qVxetib//D395GZdmVrsvg7ZIDmA+eLFKqmGUK39Kifj5KhiPkuj8PfaoRrd7Dx5
Km3SDKueu9ztUOGRRv2ZPLqpKMJ+IXeG6Vf5E08QUE/QyvyiQrfL8XDHEJCueZW0DzI14ZtIBEk8
FnKGD7SqwtBgQdKDS2sdM6BiK6Ek/hc2WqM69mXpXlgfO6dstIbPnrsL5tfUa7cNUMl9mdN+xzEd
q3Cd9a0wDwO37A+69ShPdEo1TvvJ5GnCtSDra0xyBpzueopcGpgqK6lPiS/ih7GSHqnCuamfPKnz
R7aDYE1SdlJrQF3i3Z7S/H4crclYj72dgi/hIZvt7KmOxMrxmKCg3qSYpR0DVqJKO3kdse4tWBen
/514xnhSHJYniz3x1UNA2dZ+bD/aXqJfzaDx7jGC5Ve0X7E3Olcd3KyizphWb/qvhQxuek+AFyjp
LYGXAMVSDIa/6/GNkDm1dfR7uRKwVc04nLcZizGQyOkwnytDOD/LLPFo1uH8HQ903a0CyrXeZzt1
7xTqp7WN2iSADecm4bN0M+YOijO6+4iWvNspSUYYjGOFKqSxWHJjiaFzAoYanqUljBfsglG2EoM0
n31tEZxXop7SbYxSeo9x0v6VWEO9pwa4XluE/0MaQ8P2nn0lxJuygoK0zSnAPePJ7rCkRE3NEdsU
B4ky2h5xViB5plbRfaCzGs3Go6jlO8yD8cnry+WR7HJ9WPlY8tYy4HpbVo1o1+CClmY1cl37tOZR
e+cxJ9XbbkoKCgBVj6lxMrIyvgwMujyTJwrUt+RKDGeXMyh/FwltYxu8DR6NbPQkzltBi5u1NlSO
ObzzmuoDMF30Ztr0yDHojMVdzl0eEaDKAUaIIcuHg8d4wXo2aEgjx27OdIqNjK/T4RONBA2n6OpZ
UU25eIv1M2+d4IdhX06nJrOD7zSgecpPam39rrLezFdRI6x+7+TBzEtq9LpyJ0l/lPfESawbMKBF
wA0484/RMLS/0WKpDmwqzLtmnPNnlu/GDdGGMmXvrdWHW85zck8frNAs3alLTtAPnusudL8mKpje
Ry6tCPkqIFgFuDZbW2YJAtc0UpdFbTEcqwgxBKuykNhKDSHcxc2QAQYs085C/g71blLmtFBSJ/9b
9Y2wMY4ra0tADAmmHzv5QGtIe+xF3/arjOKtRwNl/pdqvPaVO415647zvPN025W4q0ZBpzn4uQeD
CozXASbYioRNeZ5nq97hXTBpT/STCumxB+2S24Q5wItH7tauCpzkBtZPLAVJX72SEknPhZV60VYk
onVY2LvlEXMZ1UUg5OeVx6sSld4csBFFHqninkXPVrRljw8DdiNWCigUa+59uMbTbLoKNUf+rgzK
KtjSNj/ua9qh90R4qIuvUnLoNr/G90al8xeM1FBs7Y5CMtg9Bk62KLyo1qNczC5deR3yKn7sewPV
IuuFdTQHMR/o/GiusT/0d21oM++wpjM2YamLt7KM5LZn2Ny11F8+dZpHDl3S4Yyja8Bu56kqJlRt
ohbRO598QI8s7xKIatsWyB92OEhvGgTjl54cZLQpikprDweGGlHRL6E6nVYRILIhrJZq0PQdUcwe
TuwmHaqVsQ6veIZ3z/x2xh6pMLRIBmHI77Ounk6GNw5UG/otebPST0pKZAxN/VrrDOAus6T8BVNP
PHUuQCPiShqISTjUyYcF6ePNqwfA2HXdAGextdt5BIhnyNQ4avDqdAyM8R5lpaLA3UrSq+2Xecev
xOGhQzQL4Yl8t01312QOm54f/7yVcccsK6qpHw92hpZBOczUOndVXTWX8M/BZsBFhpYR2uq2qWX2
a4zC6CeCAYgl1YyfuPdCilbs6tCUstTfJxRGRPRWlXIbTBbk2rCgbsYtTFCXRlmPJ7en+pdgUpCd
NCkMSJc9ieZ1VnblLasqsJhW2OL+9IPxfqiAxuGdMNJ9D/fmaHUBfF34Wy57PcsbdzVh+RunscDk
2QREDmbFxqcf7xqYheEqKtvFq9n2882UVNVW5yg3K7N2TQziGNR/yTottrCgz6if0OaSDBfyquQr
fKhK2b5ioRlOeA9MwFtTR7CrRctLVuVgwo8E9XfibeMRdEux56/crj0QQMPfkAFAI330zoJBnTuR
c39IayxeUaGyU+QMiKjUydXpJsZ1atJdyl6Q78DYN9aVTewDbVZ4Gc1+/so4DTioCaZkRUY8Yi7H
9ZQHQPYgx1wLQho/LofPnlZQ50TbzCejtNjMOOHowHLCg03Y6dkZPefgp57krZuRfmRv437XMdD4
NWhLda/pbdil2aBHtl5+dbKYobZiivUhUDREsm8FSLMZ4oS8t1N3N4h75kb1QXrJPB7k2wSaEF2S
I6bUtetbBmMKMBmcPhg1QTRNi38zrtOFAlVe7cTNWCEPDin8LjnPKnbPAOh9NuOVbt8Ur7MFxuj/
FlOAlVsUbn3n5pl/LXJTHpKuK6y1WwVkkGDGfaEI0sNE/OQBfxYIn2yO3W2ehu7B9Lrq2aTWaE80
dL4p2XC90cZNwwXK4twCtA/xj0BNvC1SJX5bceeZ2wYA5JpESvXRNcoDzVgjpdpt+3sMrepedGK8
FE1C3ANgaHjbeq2krJAMAB6wmJKFrCJuM3u2/MgZeaY1mL3xWbgxxhOPqNh3ENXRXR4Yzk2iK0mF
HS5ljaW9szhAS63fma7lVva1/2i4Dr1atRmE79LET7Bi/zd+GFjtPlLt0rySdMmIYTwR+wib150y
hXNS45D+8PU29zJsp19q1jGrmmoChDfGDZyqnpLSJzWxLVwl7eAlG4f1AjYAb5oe/LDxd5JSxReQ
jwutscg/EXa4alRtylKoawPaAdizY3a1ayfc86sCSRkuND/6cZsH4tAsFMtqKVXp5ownFcyqLttW
Gq/XSSaGLve6o+z3iMyC0w+zLjauzIqs27aq3FdbDgAn7NYE1xb3OUGisfFD8kd2458pXZnJOVF8
yyQ7KKRRHyCts4YiJkgkTEPzPjCJJ5uGBRBQ9zkLLrGwHQymnYiOvEIU/Do77j7DSHKoDXCMr2kP
9ZQNgXah2uUJq90xz15cAKhX0GxYvBrmIbybxGV7ArdrAwwJPWCef7dYtr9jq/YhQEKKQOH1Fha/
JI84YDtrvMcp0zTjxhNXghXUKCrgyahVrCEMRph738vRdYfecw8ys+n+RZmmCiejSozdNkdFf7Fj
guArfgthuMb8JvfC6vxrltlsd2fF+nBVqsz9SXJDIXUow3pWnjF9Yqcyv3w/0/qAhZGTPCWzupSP
JFhOa12PFcV/SbUlPBWtIzcLf2zchdduZqs4KSIbO+6YM14OP97OsmwetF+0m0Y2PKKK1hfkNakL
QDqy7C3RTJ/nlE7Jfog2+FRDbV+pvi6hQFqRMtYNAkq2HSsxsooMM+Mn0/nMHU03R4VqQ8i1r0uk
7gL9BFmPpADnMrzJkUU44dLyk8V0Zd8n7Mi2VFGPK/403pdk6KFhVeVAaLhq6OHlVYVWndfRfZCl
7tFJ/fAuNSEvribRSosJyF421c5AN6PkQwINixG/VlbjkLoYpE81jAqynzKL7SvR/IlVMyS+DY2L
uC8TvMpSI9Y3zWgcOqfptiJwqnAdmNwAV1PY4Jouum6rZ5PXYhUDR/Ho6v2MMqM5LzIgF3xrng8k
7NTP5Mpg2gdGLseLlcTGU29g5Fz5UesdQxI5jGTMnPYe8SU4lbymf2O3W6oqXCu8cnJXyCc22Dda
V4pj1ZlptcLb4OxNo9XrvpbJjvQly+eGtDm1Fem4Ync+H90E9Jxhst1XJc4cPbX6whftnggdm4gt
HawevHG71IodgzcNYGNJd32wUuSx1gnVE5sxSfW1dKmbAVaZldSKUGS2IowcP0iTkgWrUovw6Csy
a9gCt9zggi35rF/cU+mo4z0JMpHcqKtU+GE3efdrMk0iVkZsBZtwstOPsC3lQzizWgeVmSenAQzN
fjZyxAIYh08j3p8p6qx3zNbRg8fiDf7NKGkAEt6Ic7IfDm6VhWfwvSk/dxGf/CgjSjmiJe3L1LRf
62aWPKPiUiw3dJAEEYYsskWIm/mK+hBus2ls/vJ4xBxirqXblDcOoi+bWF5EDsNxQ4EU0H3yEZsQ
GNuxxKHAni6Pyyf8qP6OK5y4R89yH925dI5StMZ92XrOFncTmOgwEf0TOSAY/jx5bXIlvr+VLAWf
eOsF7xEZNB5tga54PIaAUVuNa5bNl5nfUlMUnZwgEvc98RjgQL4/xStHmJSsG44+RBCjb2M8J3A9
iyS5azISqBvPzI0NxEB5DPJwamnAS7rHyc7iZ53p/p64gPeb9651b0WN+q7bqN01Cj8fabgpIoY8
uNar3ZXc6q00OQJRTC5YBLpxhanJXecdz6tYa5v2Kz9PWE/rRUjK833g15QwKGM82pXAMQu99Wxk
fLOp5INQDYLPm594ScsTcIzXhqMOx/FQZztcBnxMs8seMUX7Tx2ImRQnVQUkvIoGQm9pUq0jEmqX
sjSQKZebiwd1OCqerNyiocbtSfK49o9kGORUrlMCb6M2upvJHeXLcnxu+zT1i2s2umhyHMr8Lue6
9He6Lzs8OOO0/heG86wKCic7OJPHjQZuMjZdgeN9hXnZu5s5UvQmUwnpwf8vq8b/Qf16lrBc33aX
jrr/2n1yij6bNKJV7x+pNP/wN//aGco/lMeOTwHH801XLJV4/0am8R3Wf3CL/twk/mkz+WtlaHt/
2L70F5qe41My5mFO+XcHivWHop+SFk3p+abHRP7PrAxZ5fxtZShdUIU+K03f5MO57J6W//8P4CQT
qZ1kyzTvYTrM8DK1CT7RUpYTbVskMsicXiBeKa8Hn9w2goo77lacSeHUhNambQGXQ+Su+8fBHJSz
kh4jXpcZ+cVfOM3WQmzG41esCgs+SQJRl57lhe0c6bI48wXlm3whPwNXFcNl8vxhvBELILr6kxXt
/cmNVmJhSGd/8qSbP9nSyYKZdovOm7ACLvRp708S9fgnlZrrLbQDMuOM7Hix6GVBXPEPpiq8/pDS
CHXttVcf0AdlurHG4g2QOkkzHVj6i2+Ot6dPof1KhI5+koCZickaAfjkIbcC7s10OK+NQSxo24LH
MSCZnpiGU8tyFxMYBT+zlFDH3dJHzTWYbupQUrB2stPA4U7Bfg/9yCfUeUgkm+yDO3PPwQ3iQohX
YkDVi6PC+Ch1oBQg/ym+YSWRfNa5jm9a23RN2BWljM+jzRGGCRMU8hrjL73c3JuQ58qlrpuUqX7P
7HRAlSTW8Q2O2fmJXEnHt7HUfQOQmS7j0CPEdZ4i946pGpXOq8b0YBn2QB280T8kjMi/nTzCPJAi
ZWVbvCTGG8zrydgENauUvVu34t6wvYBgmRsCrZmZXLlmcCF8Ksm9EfHAZ0MAfRZVuW4z3/oRFZH1
dWgwbc6yc4KdRsyhVmwRCBnb4M8T38Ttn0hMFZTiGepMgKHaWRWEWEb3+r6ajOo+6pvm4HRlfY1g
yN3W+EYMkPxJPmzA+/PQ9vLqkzjOeMv8iwo2kXpcl5VMT1SS21vhUrDKPhS8Tuz3FU9IEsodDPld
6VGyF2H5fZVTwH4nLNSBe0H7MlZl/AqDDaHNmQEU+6ibb3nQzY8WrAFah7FbuN3YY9NVw11iEVUm
9xYz+9XpBUWMxgE+1l5mI2eaRVdD23b+hppE7mItX9IwY4icDAylhmbljZoZnBC+y4OdY0ClZ73Y
e2aUvzSWW61xGjwLwmEryFV03atqVfcLU3jhfOQx3vJhSK8KCzOCG9/poE1/E/txe64D7n4U3kzP
VVhUa6H1eHI6fJSkWvp1bQqOfDE1am2xQyWQYgfhveVZ84Nj9/5mKhJCELV09pW94Aqj0it+/MHt
HnRQUWOmPetxDof5BT6xOGTSn9RuSGqJBkE93EsWFfarWybVC5Zf/cOYlbxIyzuKwdcHN+VjgyOI
h3ULBep+wmX8Xtt5+1BgVfkcVEANHVkT9UhQwFwXURaD+UMnR/3jmUJhL4LrlijjzD1H2J/DjFi7
qozWfbZBW9y5fZaiq/b5LyICEoiJIz6SiD6SKAftvelF27PLkMFhogb7GMMT/pIttUCrEqsG3dCG
N90lsiCOxwxf/dg4sF6WF8KTQzXuTySHgSvQYGbPc23Khykf7yWGO2CoERrxGofiwPdp1P0mA1L2
7tBKb+w1bfM0EWZZcItSpPG7Ouk1GOPwm8kfN6/oRwJQqsg67lVmeXDEIu6y16YuqSkJfrbKqZcl
jy2egBrA6dIaXtGceeG1ycPiU2DQ/7Z7jaO5xEp4j5m/t9fkNDAeW7SCeLSpWKTw45n+vk5tMEqm
Kzemo872sYPPgtdAA4VyF7q22a3cwG1Os4kzj/QEq+xNYWGdIv6CoFFMkb73gR8Nq5KW7lUlsKKt
/c5ur6GdUR5RYi5a9bFuHxNkga0QTn00SZ2fHZEF1zBz3feATOupMOfgwxiITFb5eIPnBl5RhWXp
QTUizRkSYYP17WxTxOaE+og5n3S6ZUw2PpHJuRGpz92vTiPa6Qi/3KXeqG4BtEEoSmZD84Og/+9h
ELRSHRivu8fAjLOnqA+9Dzsxhm3fh/Js+ZH54BTJcIpdJW5InNGOkeqckVrjKSILpO5yokOHvhy9
E6U96F6sbZio2TjH2JXbThg7P65jSJjgkC68FWxSNG35ENZJeLa7XpwmSrE+x7ZWnwY3yn1NBc+S
xXWaL6vr5G7Epf3UW7G/nd1Cbv068slBNdXvMAiHT1Ul5L1CTMz+OjUgozKaEqtiC5bQUdhlTA1W
8YN1nJbW5bZx4D7p7PraMaaN7TG6dcFY3iRD6uxKlH9C1DjLmKCg0XTzNB2jqE8xE7iGwAfiA0WK
R3LKaCOqvlXIE+yuLC+ng3Xoh0/8IQG+sdwOrhGAlh+n93J9Z6Wamq3Sd9Oe01MWl4A6gV2h4+mB
GH2iVqppm4eilLlatyRWV1aeSGKfYMBugBzVHF69SG/p4sBGEeXlKfJatoHE4+wvbCoBV2VbDzTG
O7SkKm8aFp9+bz4LmcUvnNlpTGtmhcNHqrL/KJDrzmgr1V4JTz0rpJi1xWRfrP0yAU6T2to4Z3Ew
m8eYbMSTU9RcxuuuZeeHm8I9R8XkvJaViW43es0xbpnaVuxSylPfDvUZ2IB9HU3fPrkqSqnjMY21
5YegQcp5uJ+Llh8IeE5sNLLrXj1Vlz/4T+ZXk8DrnlV7cWy5wW+SmXu+Cmr3hmGAtAn7APHa2Q1q
bceCVK0wMnkwVJpKXOIoim8Z+dPXkprxCxe22t0HdaGR31qV3ahJ++8KBwlkAfFmIkbuQWQhOxo0
usShO29UU7lPuJXSI+5dsKTKqai2LCAJPQOo1cX2X7k7s924tTRLv0qh7nlAcnNzk0BXAx1zKAaF
QrNvCMmyOM8zn74/yiczj09nVWZe1EU1UMhKI21LDpF7+Nda36IvgiCQhPSZ+Xr/ZLJ0Eo4wqwLM
leGuAxg0MPUnk2n8QNu3Hebtfhw1B3WkpPLU0yiKgRpGjUcULvOw776NiK0w5WPaBhLo9q/OHGMh
/CycXeXpDg0+bWCuSkPvfniydtct/peKg9FaL8BpGKJ+y8LC2fU9j3/bxPLAlOnBwpe27d3u3lCI
Q5WV0NRsVTOEo3NYsaJO6jPLi3bZPPGT+5DH5LkcZjqT1007GOJduqZPOryak9sNN61G/SrT0KKB
3yNM68Wtm/G9UA65lpFVHTccPRoV248H9HBi7gXaHR/kUvcTVS/5MYNkoX4X01pbAEkt7Z4P0SWW
CL+sVFsvMg1qDNr4Eo0Zb6qbj94qHzXtQp3VQ6L76uKHlkdhXaQoJaPaY8/Ir8USlA8ei2Gu/Shk
qj80cSR2UTKy9eZ+taEYxIK31YmH3iKKE0WbyeK3p7U81amuH1O9J56XVgKTE2KkyoIU2hNEQEK/
/qV2moI0unFWaWicAUcyzKv0/s4r8/AYT4mxiTVC9tRLsseCmTEDOuDLXq06Lzfx/bnR2RhIShHV
6+O1VuNZ3DHZbk7VxGGRBkFpPyHEzUO0huDeygTLYx9KDohPrY+LdiUGy38qWevYwUZ5LVRvMvBt
OSVujDJLULw1x9UWko7xR7KQ7pl66ODiqwY4H9yTkWbIcZhuwJOVLzUeDoBj9ni0EwUSz8o6G25/
Lu9Y7GjaSUs9eOUF1jdi7DOO0BppL96Z7F5Ng38q8ISyosI4A29TOMS/teDTtbu0WQXQZYhMcd7c
ZzNObUEZiIuXSxFL2xVpY25ELWqq3BiuZ6yao6GtWryN+sL/ajqZvlpPGp8YuNXOXShwsOlFqSYq
UmZZ9D776k1pOLOvirlMhblj+0ryGIBVOZet4GkAt+LYzbKO5h6WkQa1Wwcm8WsNLqFZY4mYO1sy
yhvIh5cgBmRgYUpzvzpe8NP13pJetVrsAN7QA5PPlTAecYJn76snplOeyyRE8ahSR1PW2LgTS4tX
RTYCSSFy/VzXtBBtG5vyGWbz9LREph8+5l/tNOlXU40VgTipKwsaQ/HVZePpjSJ8qBzsZonPw3Hb
iNkYmHz14DiY4tj05nYc0xmvvDPAIEQKmgEII2cNVv8DMveuatPsMOCyfWZZklcb++IijDAeZHM7
zzBCSuM0NT33k680UAPhQPFDTqVPFcy0A5YkhK7/luHH/3c0emoZdQO/0381Ifk/7J5v34O35N/+
Dr/3b3/Bz0GJq36zDN5daiJNSSpGwLr/OShxDdD0LkNWaRjK+HJQ/WVS4v5GP6XN7zbNuWbbxPr0
l0mJ/ZstdUcSoTcVgw31LxF8sXD9OilxdEBRStpMa0zTkTSu/DopgbBJu7oZdPsqDP0IpkEd36qa
hrSV8FrewmFok4iXPisAWxT0uzEuZSPGjx6Yezp5orVtmNWePLS0T4YeE73rYI2j5og6fJ0AvCGZ
kRGvcDlU/s2U21z6ZGWi8fW68M+5lGm406yxeCWcMxvdjZBTPK0SPtwmHxzXmrGReqp7n9rzRvVE
bYpuTZeVCQrKsd6LaYypYC0t1mKNYqRkRezVYamlIuPONYC07wbq9KalOeijuSsHTOD44jvG3V3W
ORdhluwIVlHMw20sxqcMyxtW0AHRh0CSouIExJBclloJyE04qf4ZhHoOu8x3XFK5gJeuWeBZyZZj
r/9SWnjjt5S/j3TSac2liODH1kOatUscIEjborK6N2L9w14iPjHBL+zwleNozTEBpy1JO12/G7BT
r/rU/PKIZwuRWZbNvCczcXNhxX0A/DS+GDRHYXCj8AXXhZ6HO87DbbQUUxUToBijVDLVUuJkpkZ/
6odJO4iUmo5yssLpLCAuGvdmlQus2NZY+hvLLYT73FGQs8c2RmQocfUSny1pgHI7DgaY2UXiN1W4
L+tasjTPnwswkEnQJRolKnAe8KACZkMEilACiuLFrEW8rsdu/rCCfdsEdKpkRb/mr7EOlCWUqOFU
f6HiDRkJfBV0xi3Si08BtmoYrHHHpphmLgWA3wRERv8k90MdTxybYFdMb59rhC+1ggRZVRp0RbY1
EMvRm86wSOn9FPiaxslqNmFsMK3zsSbhmbV7ayXcVt13lB4SszeoBZqR9Bqi2NqKvPs6cvwzY55n
swDWG9vZseL5WKKnfBhpus+Ai/SDn21xkQGDql04BBmudDE12ck3RXZjz6ShVBTaHutJvIwEYamk
LJ1tis+eU9Hcb1ceA5C0AEAsuK6ec8JOWZ8cKzdoWKTxJQl6xU/VCj4s+sm2Dk2Kz0jj2bkTsdy1
nRktfY5XC83lBC2ZeN3GyM9Amdr8qrgdn6tsYPeOJVQqsoSUDgS69+gnw30MqmgxYnbbj21PaxDT
+ZvCxkgTurmHU1LQXZqTqjMiQY2MAbFlLvfDd+JtbNSDtZVxSTLosV10Hh3rRtOeygTe28ILdJgg
DOkfkqC4dAVnVbzT/YLpCR3cuNZvvQD7vZxGTpQyFCuZYuGQ5rYrKyav3ZVmJ+rwlHZPcuYHN/5L
3BvNAos0I6eGcqQsqtUtkW//xXc0Sshm8zRYueyFMXXBYiQeUByWkHY5TKXeB4r21mgzl6nfpP+o
opAnPS8OBUSahdFjVdJdbH4VlFuVNYcWWwvRE42ffEGzmEZprAZ/1CdP3DYL35PV1hMJ6KKQO+w0
5vWRKYtaZDX+sxSBfdkrxaEJg9qLxve9iSI65QP6G7c4Y/qTE8QmqUQNHDHRE5vE/k0iSTC7etJt
aCvlImwN1joGKXFXkVVeU2nqM2xIp/MEYstaMXmRuwAP2CJGqGxXlCIJfWlZUGLgJjGQ0T1zfEIO
QwgFpHJ2XTqs7FjFqMNSfm/K6hMPj1jpWDxuBnTTTQBSYd0YTDM4FKcXCR0Q0lRt4goR8TuGl2wD
kIBLgd/L7GLNVgHMfs6OJ4GVsCE2sZZj6Tz3LuiOIu768OcZ5D/tP7Dl3IzyB847UoCu25aQxPtN
S4ET/3V3yskjBLjtgr1jQiKa54upDY4qHzkHpuKxz4nKF6C64hURNMTyrOqyh6zUxnUVJMZH65du
dBzz3jDWcSMRflFBmTTPP31mjZgHFgz4FSqWQiZbQ/qEQ5k5RrCXber0twMXLgIY8dRzxmaENZLH
JnuOT6WTh4Ks2GmauOyA7WOJKgtu7tRsCaxe2H3eAQ3OB/jAfiYNRONWFnOSV0qTs/GJv53ZMOKA
C3pz3/dq3Las7wfCWsMGcBWXCSJ0O1xs7g0V3hQQmS39mAmMSN/1mic30ooVczeAEISq+B4hw3OD
ASVhaBLleWDfapzcwUM1MQ7t3WncOXalES/ojL5Ltsow7XABqpjTp45F+qjgP60ZRXGabTvth6Mw
e85CyB4H2Uy0gXF+jWO7AL7UyFucpOJSi8C/L/txPYkq3gD5k8xmpnZGGBg5UNVULh1Mpbc4P+Rz
phViBT0EVk1SFpugyWqq/kaUFz1oNsJ37gPpZMtafsui8QAd8C1vwHQFBdXqtW6dC+BBXXXFX+Ec
c7wqSwlcYoUGUl8DPQahmvPBcd5YZq3ORTzvLW2H1y18M0o513ZaGIdVh4ksu5ozeDnw0oCRp0DF
DYOdoshlz7aCA7Cxk6cKQJ+Ho4RR3qRaGzJmUXfrAk2JOXSVvYDpqVe6WbwPPbfFqrKYX0xutjN4
Nm9LVRr3IXKuwiZzzXHRfoq+xXreyNrfUL6ODciZpDft8SRb/k3W+W72QUi1eEng91OxHSvX2rqA
vM5EdDqTRVnK4dmdBmOGYOrF2whd8JVmMGu6J32BPWssVDkCxfHLV4MR7NkpGjToILPf+8hTRGi6
Vqx9KbT3LohJwqR21y8zo5FbV8NDpwKKRc00su+F0JrvIjFdZuRuem9mQxuslR9PW5kgkCVlK08K
JMepJVzbLUkw+d8I8flX3WqsE2IWJ4KyZ58Hd7eyLVgmtq05D2VsGQxghf3GqTZWbCc4uXa9XiY3
WO81+jM1I9ChlWjxFRdbjw4B5Ih+4AobAMpy2pC148BRr1nsinITwzJZ+axYmC6qqS2XcyrtnDa+
y8dpRmz7sFjWRqaVsPCi9JmtxfrR5jbqfIQqwRJJY4EoShzTccTIdXDabFeM7sTq51BWt+5bahBs
GQFYwDh/zq20u/qRCx61FsZDSER4Q5G3f4WrypFH6FV2z7cRP2Av4adbhmxNuLDBDeOMPaCXMeSX
Tq2OQYy3aFm5pcS7ktdrszJfxyILbwJlUAikj3H0mjShegHB/tkVraYvDaPrdowzsPOHbF3YxeCO
xePwrRJjBSN7aOdZOTDit1oPGBUVifXiDYoeDqhEzAh8gIaUJikmQp2Tim9TTMUPmxI5yiaMrpg+
3LeiLocHg7H9MbIFgt6QmdiuOIUTEIp00qyWPhNtIedQuSYmGxO3Fe0KrcWuIjDWDGsCrS37ah76
/dIamvGb7lQanTwFMbDMiwQutMyLD5oVlSerVf1Kn8zuQ0/xyvLO1c6zkekw2iPX1MQhRw/gpmHq
/guj0NFbJMUQpstCqyobf61uvjpVld7L3on3vecxcvBLnwLi1tJWteVlLkZ6TmKLviMMyKJXtysd
a22yyr0SQBveX/Nbo4ox3uE8CN6hqgO1T4Fmnxg/U0oPKgOYWazq6YA7cqFTlOQfGMKExUb0jfpg
KGYcvdBubwKGhvEWCML01FSBWayNxqh30ifTB6YquEDAct7zwWjuO4Mr1DA/klyeYsqfK9fnJUyR
dHnlS54RsGGZfZy6Ap0GwAL3H3oHkTIbn0pDKBD+BVVzemj0ULsdo4HFXjEZYxWHmPTZILkhnGAu
x6xS6/KMo9PmupCI7lROWfs6BUK8M6IY6w2PfPljbOD0UbGNQZSQi/+Soc+4mzhQ/r7lvoES1JFD
TAFar9MmpEuzDNVA3qNj7F3ho31irD31Sy0bUpCwkHkWbKI95iVnxAim1UO8opCxOdRV5N5GpOau
fD7ZuW8MTp12Xb2mZY/j3hNZtqo4vBR4I8viFXwnYWzwLG1FfW8o14bfD3uqQXvyBawAq0hKI8II
lc+SUTHkt3iGwlvIMP6u1ETtLMAbi12VQcZbgl4kMCKiuDGXQWipfJVVjfuUZCGUJJmrR0Mzxnfu
MaCHoiG0iDlnoz3yKITVuRoZcsEYcofLWPUvtPTcd1pTPmAWRefBzZ7ftgnEvUsXD8Gum0z5Zk9w
29ftmDTn0DeHfQl/dl0MZv3SMnX/HHwkh5XW5859rgN6mAi1PI0EMuBYdyrYpxU0h9n7Gxz8zMji
DQdh7eTnyDybFnjWPvAjpu8gER4riqluxkw01Q15QD3auq3WcdWunP6cIQLcKgfXexKU09UO02Eh
lVVjguocXPL6cF9x3BqwCWjenquS7W+MQUDk4LxZbbDHp7N1mVO/aY6whkvobrxATE6Wk9ONW73s
xRsju2oPpxGvuIG3rXfViFmxsrCbclviBBbU1cyvKrXholU9QLtE9t8VBukPYAJEydvISSs8S5Sb
L0bWiTeusyjjXOHV0pR2uSLyggI2yF5xLIrGJ7+PEuDgk4YRy0Un4i6ND4kuDLpjaY/hxSaA2E0C
EJ9T0sLdNg+WTCJjZSEJcTRLROZvfa1HVTOs8uRQPL5NSlhhrdMOL0UOUfc21VKbZ7ia180i1EdB
qpj1CLpak14KkN3duuMmHG4H7AKcL1Q+d0FyKsITZuZrEdKGU+mJOy2o6fK/T9UkDhASYh2da6AY
FXZoDDWC4vNDHSUlETPC7uNND0vX32OdqYI1gY/xW8F4dqlTbPI4lG75Q8a9s9c1N3uWpDGeXGQk
upZNvd/2ugZZxLAaWnMGNIoMDhD8jvYzNnrgxp5gagrxmJjJsqydbjUaXr1pBjzubElQVeORe5zO
ZSw1Fdd8n2HKAsy2/E6StG4XtlvIhwlk4Nw1T4LdtW9USIKYVgixzmp3ukfK1c8J0xnklzhfuB48
yiXh3vxa2673PZ8KcxHKCpiGDnIYTwDFPW3eaNwXGxFeJ4ZSmxpOKh4ErTvjGh0e8DNke66ONQ11
EDhhXffOys0K71QnIPY7XviHseHoX2nJuPNJSS2hDmafuaMyyK2VfOCx5yQcEWgLa7EfMNLDpuus
AzFXIoOTMewCSK17MNi0qjZgWMy4XNRK3nMmr+56NZSHyPetI/JNvqPTwH7V+cm9A2mYU3y63HSh
Va28yYiPxJjCS01bCGMqkgVAOf0ZL0AQ3TP9T8cKHr1BS3aWpIqhSsSWs12/zLlnrkchq2NTNK9u
N2Vb3HH91gXgNTeSxCvwPhxPJ+fZZcE6ZUHR72UdfjeU8uZpBaSYKkK9F5LzgNnemAGldGSek4Pn
4MRvsgAIvTEk3yLRZ6fJAuVP9h3DuJvUuzy2ml0TRWqlNU604d9Tb1RoYXh2t9RCuP+or2vuSv31
FmcR98UkZhmgGw17vuX9wY2lsfxmPQvJ3uxCk2PnfEpzoIaeiz6zemInA2+usoECFK0oNnAJ1b5P
hTf8o2/ky/f163eisMDJebbK/xPOn1pdK1gaxFXUsB8RJ6Oubt6p2+mnu6Kz3PrWcTLDvlD9rcQ6
mdL+2o2QGRe2EzXGeux4vwOre+oHUzInG83K36SRy/xMIAmVb7aclLWyak0+l42ZXFwqYk+TLZIX
pwTNBouagVzad1TmZAPSDEnV8pnxh7YZmkbcm12vfa8CmAFxS8m50lGIFkHphy9NCH6DJQ7AO5I+
DF5EPmoneFDCYLgrcztyVkxi3fU46fHBQq9biTEXHCSEf9vnVb5snKq5KpWOB0il4tQmPtthJpON
GJIXvPn6HWy+G9VTZGzOQ0s1jy+Lr0kmWThWSI32gGDNyBX56mvs6X+NQBWY5M/iazBqWqX6gIfs
XAYZV9fJR0+xhV4i2cac8hfJfGAfGtmaK993wl04RzJc+pHntoX5dG98nfTdr1M/YDVuAGEXj99l
VrF26p1zG33dE3AOiZ03sKM1OAzMrfi6TjBNst/CCZ+ujF1nr3nmoy/Hdk+DGWEnjw8+RnpDrcW/
j82ZO0v3dX1x5ptMOt9p7Pl2A+582noBWdW1A8n3PspHcmhGz41ovhs58y0JpkW4qopUbs2yYkY5
T0SXrCbaO1g1LlnDfN+K5puXO9/BzPk2NmqMt1HmuKIxy+G6VriBOd3bso5fpZkUbxL2brvKxkYM
z4ld8iHJPJHnZuJ+ue0tm1k4g3Tg415hZx9aYLfhmj5u/xNzel5e/iBmXH6+Dn9seja/hv6/vCZK
V6gSpjTRJyiwnBPZf3hh25nXJwK2k5Cz1qnQBv+Y92GJVRJFnfyPsy+dKu3pSsm99VDR0pnkHu01
+LkX1FQMN9R8lEzTJkBITABw6WTkfa/ceijjtpiTvlRpB+3JD0V5b/VkufFdWcwAw35tq+E2Tbzb
PukJTaS90R0NJ21wConB+57Nbg9qY+w9duH4znSh+5QDBRWE2++JnN1mpndxSWIfcZOQMsaIZ+j+
Pe+4gGs/nbiYuUtbs/SOFU/HW8e8rmXLhg6Lb7skJdvYHFDZO/QdlM0EB3mkX0RudNY6t6T/YIDV
2vrdXO+ClZmMmsj7OV0Y12cWl/LigCvc1JxkmpVktoy73BJut5ZDEt/goErLZWvQBc4FvMg+VDs3
88ZOy0FSNhfT7eonfGZo5uRwl9bcgOeC5gIJgdj7SsjDex3kCCCrR47ceE0cUJxU4sqmiV2hWUTN
JlLjDOeUvHIW7gL+fRVxjTGNuo8U6yXbV0s1DjfhjBwB7shoFZAAoA0df/sOUIh353Vu8I5v1tsi
bYZrz8u068BkhEkBYDMMid1NEmEUNHXkdEaLE08lh86EvOYhdslF4esi4ccEZ2lomD7ikMow5rxF
+ahjPVw2Pk0hHVCQclZygg1ePba0SdJApsrmFT5T+KAFtflURmm28/RJJ1jZlSxNQx/dTTVNA1Vq
iYNklUKeVs06R2tYA89XFxUY0WOm1zGrKGhfPLJ8MjchduWES4ztHUcwZtSmBvqcL43EsUjze9ft
C1K6DChmX9qIgaG27myt8klgD1S5VxVZYNxpWeNcsthrsW3NIpLxpScZzdBONLHMOhNe4f6uYqo7
gTOelSivTlCl3HCM4rWdme/Gl2rlol+ZX0pWLaSAbtSrp+RL6cpMTZOkIvAyEBUWfrZidStefaZ7
4U5YtuGfp6IwdFCi5fBhtf1Qcfs2nZKDAGpblHd9SxB54D+5GQicND0Jn4oqhXXfS2NfmiUk/a60
uFy37sSoqXGjONrBGMAfOTLAkKuKzvUD9WmcJ8qvme4wj3djabzQhC4dogIPsRu+hNX8gpgRypAK
b8CvTvuhc9WmMMDB8V3XG4lSehgCJKJay+WuiMca5OFffel/Z6H6Uwso7m6DgwWLFPY9YQhr1jb/
sEwRdWljRqJq7/ry7Lu3ZVwdi+7uXxfC/zmV+yFP+b//NXfjfs+LsQqZAvzvX39Z//w19b+rt+bt
l1/Qd0fJ3F37oxqvP2Br80d/Dsrn3/nP/o//9uOfYonMY02Ts89fP+z5a/z+Z89v6Y//+Pdtzs/i
51+2//iPf6cb5Oef+KlpK+s3EzeZbhicpGzwH3+rpRXI0/wkGB9buglmkq3jd1HbkL+RZ6XF1lA4
WaCYcAz8XdQ2qLlF0gYUJawvmojzr9j//x/zP98Y/mBOPJIzo9D/JGmbxBc52/T9miM81X59MG3g
I5vM0TBqamk03Pzhk/nHj6E1fxC6zRcEdaLzecw8zD88hokvKLTBH4mfkRvLZPmfHSE+7rQkuv/r
r4SCw9/1h515/loEJJRLObmQCiPAr1+rtSVJSI4ga0ieMVwvCbYabdXYR6B8T7Hnd6eWyOs2MRuq
0crK/bCTvLvU2RDDPLJI7rNdGDfI54XGQbNGfIxdv3q2mNzOSShbnm3bN25a3azfKaKFMVEbyiM4
PThkymjtGBRezvwHLBXByTg2HlIOl91GKIzDh8aq9EuYmLUPMXECJIzx8Qe5z3wN/oktzakT/NGD
Fvzw7dCjlkVx6fCS6eKWJsdMJg8URXWI2HHbYNTnrn8odReNorRoR5vXdL6VVnneM9kP+EcmFz2q
aXGngd5yRkQPzachiQrVKl+kSQQZv3V7kCC1VQGdA5lXfaaRVt2QgNgrn+fB6FoovSo7Mvd5yGQY
09WLEZlqIlpGQhPhaxiS4xCY1DZ41LPNFTBaGkT45M27iNqCbSbVcRygPNOQGxCMrMqlcDXaWYIk
4AqPQO1hP18khpsE+NAcyjxiCTZcGzDtj/VLSJH8Ih2seDWWnJ9sRYMXFORzQ3Zsk9QoG7PVXRgD
HRyau6bLe9zGvnlnED6uTe0KPHglDQXZwxiCLTYTi2Jyd2+WBp79QvDlZz1eN/xPRGp0ijbiv4BC
UTAkdnXSuBARiO7lQQ2x1OKLm3ZKiaCj3zEDrxnIEOk0Mv/NN+NTmvlUFdj+Oy5VLuckH1ZWpm3D
Xr/LY9SY+ROlTdVdeVZw3xjclvXB/JCtdzRiRctWlCwpNdnqBdm4EG7DEocAXY4xzLfU+IjsdCO4
LWDParZCjz4BIsXr2KteJL8gAIKbPPpk9zky6L/xiznU0nnlogvKe5x2Ww1jojMybvfibSO0Y5BU
4bpAPls6dBIgdXNA84+o8b2+iiyvvi0beQ61/CXrSLL1AolI9Andg5D02yJaYcG2N3E6m/wGh9kN
Ms2CGi+8myJkOO4QLwhhvS1o6T2bY4By7A3vYE2fB0gYa2n2sMuomFzanvaApxv0AWDaiS68BfRN
b0nzyWqM5/ot2z/4Xpxv7cp8iXWXf4DnoOfy5ZI+fPektY04+C4SW1A0pHLcKoAx01nmsntTAxrU
dKuqJtLDD5YKrJHwK/EkcvAJ2dCUFzWmeu6BmSxew1o9UL5BGFWlR1gvzsLSi3dqe/L1v75v/v0d
8Zf98Z/bWv8nZex0A/baPHn4z3fX85v/lvw5YffXP/e7b4y0HIMEW1k6yTjCcpxufveNzQE707ZA
gekE5vTZUfYX45j9G7Ngy3Vc++f+i2D+F+OY/M1wddt1CNvbkr/yX6Jysd/8uhMhzVOizX2erQig
nDL/tMvCSTX1jpnGfgwFlhz15tPxuiDqlJ4DbMvHMGmJw2vpI2QWeyXjVtuW+pC8DZZUp8ipoQrU
QEokjHmGWxfOqwFuVufRt1IgfMBM0WtDxWSPIvc+trq7jpM1kzWBMapok/s6iLVl5BKXcgLrlVkO
a4l9GmvkG2o/1wGQ50XTeXctu7CNWWCts5AgBXhwcj1nU3WouiqVx5SOlzcVUorSUZxZ51isqKuZ
TrD/UtrEG6IPCX0WNAATNXD6TV+TqzIjBw+ygzsEz5BYlZDDkHYUfYSVxhStvysDa8dP8KMHSN8X
KaB1Jki1eQ1TqlArIut4DZZtbn5SYzPcaIEXEYsHyLk1g+o+5LO9zYnqbDrK47YcsB8HuklsrT+2
kg/TbQrIFSP/5FDEZwKD21JDbwQ3exKyrdma8hR+Kn0b5jidvSfSNGwVJVGtoGxvLCNImEg0qJvj
Cj13TUX5WKYWCCwn+2ysDvu8HW2wjdOXZy+yMXooXX8fFKmJYxVVtyuKhU4IfqVN0U4b2zuSct2a
we7wSEpH7oVKYU1Q8EsDAnNxdrdBlf4OyFFwT+HHNRAda9qoECatZDMMYDyiPLVuJSPNRcKlFxor
dqvR16KtQ7HvMsEptzexMDyINL+KuASRxXWgXUVpAIg18SBPkjorto0W+beDfcJ58Mj+0WynyM4u
fUU+sOm6E+yd2yCieDi2n/1k5MoKvgAsEctrj7+7qvd0V9GQ7j/3fl8d0K5HOUKNbOsz7IbPOANT
lhRgb1yxk6pIIMCMEQ6aNaUqS32uSy0BrC29YdIZaJTnsdOPdF/gjmd/dRwoTOW4H2r90UufmPrQ
4BOQCafeha8d7UtdW1RJoT+axAWX7GMSzxbeh00WZPUSw4ixLTGvZNJ4sxDGDhMMAy7dJxFPrOHp
jfLKiyA102XRCv30Wk2B8dqhrJGwz8O1RSvTvWtnm8wDKLwwRwUPNa20W3RBeUGTwyXn4pjKhCOZ
/ZXtoWEihxl7lPYlgSxK5L2mhNaqnDfG+QF058w/aAbjtsyo2n0Cg/k5IsnBbtvW4TEwwQQFkV/t
RlX5D7Vi/sejWu8ZN46vzEso1ir7/BLYtFUoCqW+xaOnkMQIesF8iOEtZ/YhsHP3UKBkbgy77zeN
YaBOatNwSjsrfaA7cXhwirS9idCZH9MKbbPsGMwuqsKt3hqvUyQuZkB678qTK63iGHdOf4crTJxJ
/7U3jV5BMYiSFo8DBpKBhqEDbrZ4XwUu2fIqD35wLGgthNWx+ijSOCVqwfTnxNQoPEWF2x8lNOhD
4jkk4Kn0AvHkDPq1F115NjzoZ2mcB48jP6xT6TLv51FRR6H1pBasvCFOxn17CVyYWs/ETM4u/0Dg
r1wUoySgj+cPu8zfuan8vPv87f7gWI7rmpZQ7AIc5V1uR7/eH+KY44OoJ7Qm30/OhVXl3T6qu/pc
zjJs6+nDiqadnjwHVhOjj6dVj2eA8RV6hdW0j3ZXaxuonkwRVDS7wGoDsgvT4A1VSjUck9DHl9KS
mgpzX17sTI8ODcwErhDUyJfudClskLuW5ySn0WeYzZP0CJAUHx7XuV3NsGvZGbVcBKN8qCpAqW3b
p7d26zvRqh9b76HoOfJsiUVhSqrVRKNkkPEXL8w+cHE6Iepvsymg2bgmAzNsKbMMIg7NVv6Kw6QM
yRpQVyMnI3sUWFZfKbW74RA8bTTTubZK22YhyeNR2HMuANdvo7JVqMNMRkM7agKg0ZhiSmxbcS2G
5kio996rlLMscnKEMH1xkdJTPGUeEGiDU6LQGA+pHgiRgdm/nqzu4FX5UYW8/mE4oiThCeqz0FxG
LeDalBrgRdnb/vegkz1eFij3GqIvxzWuZjmDJNYYIyE3FkfXYqKctWj99NxOvZr9xzxKpI8JB+g0
BeBa5mbSRvWRUIdLjEoPHgPdN49+aJfnWLr6NTds/RLEwjSWbtg1B37WwxEVODz1OrITUg7Pu9MH
9Yfys87iAiWCH2mSZ8uh8oZNNb8p4/zOOPPbY87vUTu/UfSVY43wAMHG+APuijKkvErP2J+DukP2
YavM7Kp+Q2lGI25dC0/C/Aa787usz2+1p+LsoZvfdEz1/r7oRL+B5mhvwnlFGKfePhRWHi+7Mpuf
A0hNiH/Jt3BeTaZ5XZnmFcaa1xo5rzrNvP7AkvcfwnlNojFQ38eOQSLPt1myhqZKnytnavdRzOWp
oHDzkDRtsOwa23mLEnM8UHBT3JAjVReqi1gYXX73gQOI/d1GsN9SAtBsuiK0L/xu7bYtfXJ4+Uiv
WgiGcDm2I5E8WJpcJIDkckKJ6e+oN44bI2qbUkU9E2lviFZlMdjp0qCFctylVpB250xFsAtlKQnd
KbeeVqY7SHeHfRMXaTbVfvHMxKWihUfGBVTHDFzljuBU5x9NQlfDIq+RK0mV0XmAQzijvJFCBm4X
Onl1C+JNMPqw6IfSX6eTJH6L3Yy2h8qy0zkeE+Vbp2zErdA6Krb8Qd4NmjI2iStgnEbg9uupkjG+
cy/Vt6UN2gy6o8GE2IvApxGa9d5FZ9Oq5bhoG4tKTYEGAQ4u03LmRydLxbL5Aq+UkDw5AoO1BbCn
yyNmlMaxEo15jRlblkVW0s8IyZ0akX79f9k7k+W2lbRN30rdACqAxJDApiOaBAFKomTJlm3ZG4Rl
H2GeZ1x9P8lTf5QluaT+uze96EVVnMkkCCQyv+H9nlfvwXoPomKK3dUpew+fh+nkwEU7xJHOXKrX
XFsgqHZi0CLawyYSiy5lQgh8KiRF+jqNFy9+WTfzzrSofTBP/72B1h2s2fzTqAA5M0qN5nsVmGq1
8w0EILFHtvKYykf0tt7lKiJSO8aJfBw15pNZM9hJgheCnrxDHf0xq6XnL4V7a0RzdExK6VCvoZnF
MKO8gmDGIHkdlfs0NS8jV/uIsoozLzXMk8b5f9C35mcBDVY9I3Qua2PuumS+5Tj/vBlN+mSjW7rA
4IER1KLermixzpS66uELDPbVz4x2ffJqZij2DN035r6H9JXtmS6iUPL/87z/vSIqrWyL8/M/p3n/
s/r1o/xR/YNM7x836c/68Uf3j4teJX798+Lqvz7pX4mfCVlFp5BI6dJEjPNvGrMn/imodJMSesKR
9Df+nfgZ1F3ptnpY0VsW+jfj3+4+zj8p+VB3dUEOCEx+HOO/U1w1FHX53xEEHVwdiyiuzODKyAH5
tGfVzr6HjVGnSxcmtOh3sE8eqwYmhAnBZJdEHYYwW/E00KLbbx4qcoNED9AVhuSTvlvTWqlt4JhF
Czj+aE6/TDXlmd9u8h+iHONFkVRdoqv8jCj/ckeoKz+/RFxnqdjmcRe6sHh32maJQ5y05m5NvBPa
rR+WifEnkkCApVRoHMoo/0cXQGMPWAnBlv2CXC1yo4EewbBuFHMB5kZ60BiFyexAhKcddl4jQFSO
veFyJCOjw8x1vH0JL1sj6hY4iC5QOXDUIxZ5fgt6C1hfUYIn6OAi7yjJ3+O1cZO21ent77HUB71Y
DiqW5GvQ51ORePFTnS1ihHit27Cqp/o4xIMXyKF5qNvSC7zVI39H5grjk17uBDQVELJOHLWIOxuB
2wmCpnYwNTP60Wf2fOgWoZPfUbhU7wVB3oLErMILgoYfo7cNZSv4fPJg0/BD+D4NB8lIMmM/4rbV
AD0nETdybZ1vPexeveupTqZtdBlXVDU1QWTY21tyvbKFzpYykdnua8MF3rrMy83S50+GudGtmopH
6hYuRYjoZnO9vybQ18Awvr5951Sl/vmN45XQXVRzDlOqlque4G9dA7lVehEjeAxtM3IPzNN+y6LI
d5nu3kdCwFdJGIqX7eQFb3/vuTDz/ItRvtC1cRGlnreR51+MW5BsoKCTW/dJcXCHIruQ7jYcaSCg
zTBhdKWKmULZ174i6cEPuqc6Kt2KB1oA3ytwfxhd6tK25J1i4pDZ1AgvwppJgJAscODQFPQVsE0W
f9cU/+NAiKDm9eKm0eREBueyqimNKZDV7zcNDK8F+Tdh1s4Qld8yS3GFB55yV/A+Qh/Dh1IORTjA
Tb2hxHwx4bo15/HlCLuZQqhDrUptQNYCDufkSBrjSIZBy2j8aLnyaxxsuPeLuf18+56/ftYWVTeK
eIINifIcp8bvlz0wZq13E5c9awypW+gRoTV6YGfVje6cxttjTubtcacS772ff7hhwqJZpzv0W8n4
nn/zKMpoHr2uCKOpb/YTNQDa0UPvv/37XtYCHbRd5AgUAnV+HBvO82+h31+aWlsUYUKlI5Rdm19C
g3x8+0tc6/W+joRMccJoL1LjFC+ePo4gTPVlDK/UoniKZNSBs+oJY+PK7EEH8pJ78FX8aAIBWRlb
flnaxZMBD+KuoQNuKyRetFAcN6wJ38nB1g7JFuvHAh91JNEzw+o6nqVm5d5rjrYGuiNvBJOrF3TR
XZoBarBF8Y40JOAHNLf4PNZ2qC/sb7axiD1ZqHaoU/6zPrGNE128apehEOb14M9bYAJpsVONFBt/
1WIZfTw3KBsgktBDcOEhgbVAffRflsHtd6JhHiAassdySx/h9N+VzRZdRg2AEVAhT50Yad+MibcD
AXbUIB/sR0f3AsjxT11M/2Cs2XNbk9JTzqDjzjVY3xWzAPupKR6diTVo5fHndms2xA8epBiwaNqA
M64076rU045zgoGlKYYHeKPefla790rd5muz0GexNFxZGdsU+5xkHg1sZv0wFFK9E/DHVNuijxfY
B20r9rFTtHt6ad+rTo0tjqX4CB+f4CHdOIg3R8PWPHsyEn70FAOPKnFnYRJt+NiJ/C8n5/SczeIU
z/O0n1w27nlsekhYSNKzZRv2FLEepA7zyooAPKEpc31q19F+tPok4BWrQnhVj6bF47BbB0+pnhMY
wBjqIqs82UXzKTO8+xblJq9hN/jA5ZOQ4MfkYJkAT0DrZsyvQ0dNXa9sxg8EGGEkq8dO7zti8Iau
oyz6gwd4GVw/m2XXZs4eSkMApuCp8jrIvnCs2mHCNzR/otvmhQs6fD+2+KH9XCLiNK8jkxXoMpLs
C13e5MAn9obioOcmrUGB0tqPGtZ5rY5MYB0NQC6+ap3yJ3qerFie7CpjCsp4lNJEs79M+ZDxxGk4
CquEvBjFT7XHmqgSdms9RVOrJfVpkXTysClCh7eVj2ZdFh9GOvV7Z9LcT70ogi1LHh0TShPDvd2V
E8l7kJD8RsLTk5PRPT0/GCKDmx5iM1UP9rTz2l1nlo3eQE4HPDdQ7Ewf3YiY0Y7NO9MtvHBYi0ek
fRmglfTRUAD088LtNq4bFC1TbFZ1MEonxP39nnRtRQ+p53+/AiUrzDDMu37oet+eCD5RBW/X1cLD
GhH97iaNz6tL8iY3YQUxT1HtmI8h7xtrskIxJSe009qBcep037gsWjK8x/OFc7lEMWMFqB61eOh5
/G5BYf0rvWRwZwNwWZJ0XjWZNNe157V4PvLsJB5Kh62VF4bDdJhdCgUsgreSLRPyOSb3sjzKEHvS
8SvZwLRebViSVjBW2Hcs3fzvB1zq9h1gqQeA/eB8l+yJlNoD8Zo9nreLUeZPA5xZZKDsBFUW8wU9
LcpBdXIbh1ZFZ1ABGmduIskA8dBGPEWUjKWkbRxdW2SnonYZzmjZldiokCZtIO1FfTqfTh52ziSd
3AHMR6NL4WRPqx5FtyKrg5IgaZ86G8rrHusUexE+++mvSlGSziA1Rnhgw/TpZ8rxbHkanzux1+Yg
V32Gr8NOFo8D8ZXaztaKG5EUzs15Uxpttpdk6B8QGnAwjs6NqHEXAPNxR76DHZzBq4IS9xGUHM33
c6tg4uGes4kz5M2Bl3tQx45Ty5vzL5zX/Em9EtCq7tRRIB1xh96afUs9gwaQflqi0NMrSuT5fHLj
zKbTrZYNw1S7SNjloTa6B50ax8nu6Dw3wAK7jaXS6SzG807nWmwmNrPv9Wqzo6JYOLCbzB96l9FG
qqbozHgzD7O28adcZhKLvI8u6StRZdFYefZWn7YYWJ6d8R7iZLJcnndiEB8EYk5cwHunZMQZjz5g
c+9l0UBQ5k84XImL1FB1piE7qm7ZCM2qHill5mV6U3sYGrs2Vsder1yLdZor53PFzLkocLa8qrg1
Gl10WJN8DU1wjLt85eVVK2yhv0dfjjCdnYY2FPdrrll0ncfGUzQsq1L1zJEiV6HpEVCop4un1UNK
q20nE3Z9siBU7TEf2FIgCc77L500vNjwMwyr3EBW7NX1EQ+UgbpT+th5fAHVWqVR4AWSW35yHK5a
0HTZZ40yclbh8JjiYTnOXX4NC2v9jKq2PoLagpKQEFzpS/54XivVUD5mbvJUbRQT9QxPMLoWOyyR
dV+dNpHHvpgPvAKQ1PNrxuVy39EcnFHxLAF4CF7MBsi3G6k6BYzOYbfu4M08K5tolLPE58wtZG2b
HIum5sBbh/aGXbK9ShFgX1gz2oDexnAA48vFx+GByapxdg84Xkd+1g4WNbmZOhwWZfqxa7b4ERo6
GhKTcexgMtDGDmANQ0/izJ0u6VPd1g9Q5AY6FG35U8Ot45NJ++pKr+Bexc3wKavaOCTPSX0RGQZQ
LANHkXKtiIjN1E9GyM6muelHxrkCeyNNmupYhQbNhEG4jXTSwFVnP2/gJK2ZMVecFOoLOIfpPk8U
73vrbkwjsQIJcPxS9+LHUSsWP5PYvU0gQPcCxnmQz/p2tYG72jHR+OiqNK+WTe4nVMJ9jndEgfac
UHwt25vUhluouAkQLwqkLZZyWcUBETPD2CJGQRSclGh+KnByPj2dv7KNgG2YbBwOoCYd9agZDkJa
F4PXPoD6kTsP0+vdZDJUPZk1jEfX7MPG6Bh/QezB12d82MCHWcbIZzMSt0sNYwy60b5EI/WdbsT8
V84Q37Fs3cifF+BXJFA/G6mUZOvPcSF4pofApsXoO+Pj+GBq7YD7DA07jCWqFAWOjsLCqpn0j0Tq
4Ipu4gGHWMjsZ/0wMSND8HyrzfkeWidhoj4GEGfTgxvzTOPkWqPrSN8EgQcGRpBWL1EKuzs3LRu2
cthYIKZ9iW3CQSjqOy31H/ZAvJC1hnkxbNZdzGAf1nX6qdOwL65wN2cgfYQanxrasaUa6kMi4a1V
mc+W07PWN7aldEyfDDpfQQJ5ek/TiqOwStbP5oBVCU94288FJ5BVOdHTnGn1Xhhu8aVqR+vK2vSH
SbBVaEb/UEWUOMq87X7GG6MwnMTjYXMkPpI1QXCCV20w50RMOjkcsFgNwud5HwfCdFJqnzZmc9AN
ezhoE5MoYwPS85zRYxTDdmDymtLr6/1KN+7MxWVAs0oBS5Ss21otURLm0JrnR28a3TCvprvEZcUA
fep2GBqzaXIUqOtU0iaD6kMITIu0kNN65xFmQ8p/hM3woKPQ30+2ftdvCwYKOhoEGiAL0FLETSn1
Y7+R8W1VzKdmNb6TQLaBPtnMc+mi+wwi+1vGmRYPgFbE6l3OEFboTTFHnM1cjUtUBY9rILpW2+k2
oEln3iNHbzU0wWy790iLHpu1PBFgLLc4QHVEgSbuwMQ1NFtPkOod8kY3pfYNcKFgSsET0B0FKkem
TpRwuHPod2bJLY2Y5hu9K92vCJMPSoFVWKywpmA1oGXApAlq73VZIIcCout+qc2qu4q1dL5HVK7D
cWG5CVW8SuMVDQZCjFVpnqKeOCdvk+VGg3GgZsTUJl2SrUxTQ+zdDxs/lhhTbFNDPw1fSoZQjkVs
hJE+9heGhwIN7hisiYeu4xzqK+S7JtdZqBN9WEjCVLjDqA6mNSyTm8iyyfKICUiuxSEzV+2gccE7
S52Z1VoXAGPJWraFAhF9Mpy74+6hBvKzRxA9f4jBLtMb0XnY1YAX7bhGlyuVScb/i+VD7gz5x3ac
GIrXjYMWI/JbJGjagoz+cD7lugFXaPTYhFHW6voMwDBe0PA1hWANL4m5fS9pJv7qUoDLVC3ogHuQ
0D2I9PtRYzV5axT9YJ6BT+nKJxTt+mMZTdUJXsHjefWTbx4GFCuXJKtPFCH4VYXz0V3S0PHEHT4v
pHoRJ1fWaH+pQpVtbe1xpNd+bbc8kTVXZ6AS3yEpmeCnkXllbdzcdR7oTmvwIFwY4I6FzixKyjZG
MTI/4Ljq7HN7uKRFSSumaa5WwdC81fL1a+ESr1o8jlQTH4qOGYRRdUm0ZDZ8L+EYZrVzxNG5RnBg
3Z3PXm/hPU3g+72d+Nt/Ki9QYxQopKQDEOSF6HXKJjkxAJqHWkXSmZsUbO1heGgbioIZUx3Bphlo
KRVeGL+TLUhEObLVNF/s9qvbNve6S499xu4UG/r0cZS6xpSJvM+n+FYXC6NZpdRwXepAysxQA5t5
unVKrfeFOxAAD/HncyHznCOhe/6VDmXy5CzDtLcH587It8qfcZQ4CWdl8qVZytOiGQR0E+vPkeRA
A+JY8iWgRdpgE3tpOmIdlYSNhknT2f2VaVF3VTHPxBy7igITpQMl56Wz7kYXuWG8Own3p1KKZ9Io
QKlGVUBpsX+vSGVFymQ3b0oY9eSULg4Tlz263KMjCLrK3P6SqlIqv4/zf+R1gzXlvVOi/kNRzPVo
ZjAVaCJreFnLM123tVPsk8NM9ugr8Fs49tAPg8ShkZZrWbdPnElHnMpw6tsL6hX0jHoV6bvnWphd
WoJa0vNfz5ttjGnuweliumZns6n7GIAYH9MZcjvAlOb7qGfRgdkTMII2Jga44HzyGhGu5mI8vH0x
qgL3ohzLE5CGBMLMpLX+og48ilFvEuC/IQwwDXZG8WQpbrXs0ft2tnWXog16586/rtnTf6SljEyf
8jOB9/OfzyALfWiKUmEfme6haFcXPhd/ZRT1/dJ3E4JabfaruSuOaTyVx7d/8B/eZvoEXAAIu3Mr
6/m3l9xUyNwaojWGc/ycgs4excG/zBv+Y6n4D7eVKjNz4vgH/aFNxWnKdBuxRLgZqYUqAnOkLlu+
I7jGArT4tg6Yi7/9u4w//TDTxnmA+rZB30cVr3+r6LdVFxOWlEMYp1mP/zEF8xRB/AVbAqWc2b1P
OD6hnFI9UxLqcilWCFkGBJMYzloxpb+24svb1/RiFIJOGBhnA72nzmKnCPxicTUaCmhPb3jH8ux7
3djrX38Hv/jU+TVugTdvf53qMr5YzLbNMrao+uMYS2L+/BaMQmpOVOV96KbyphNYiFXKTLSOgEzp
RM3I7Z0fzBp8bvTyotDl5y51NODZ8/Uo8l+DO6NwsEHFv31Zqiv76rLQxTKYwsrDs+dlQ9BdmjVm
nj0sPTDhsiB4dlq2mlGvODJxf2GI8pRQJPtqDjD5+5pHhOEpJV3E4Ua3UJgijtsVjWCWva7Qzjvm
DWwyDM2z7CfoPntAOLVZhCCDvICTymBi9sR0ecMs/ZhhchgjSKVSI7cY0GxFb0l1HXNHx2dLL0Db
qAlYjODJrXVd7IqoKtGKaMCaVClLte3OB1u26d3F2/dGvL43qpOMn4PJaI7rvOzneoBTBxLDJoyx
fGZcEI6KHCDwFXNJXUy2A8aLyEfhH0CUQqhx/pmUVvdW0SLhw4gWOBon3ZZ1+WWjj9rBRvN/mFTc
vAEACXocHzGBL3HxcqmEooF4bz97Na/K/onIA0m0aTs0pfUXpxm1DPb5jmCToLRnsM/VfGpqM6Kp
7mEUNlagTnlykd8djAwsMRKtAPpk8862+nrxS5vpJkcIOvc6fsvPFz80FLOZZNyGzIZdMtRH1YaV
kELofeeLxOudhtah4XogdBGHy5c7DV2QCMvXvAnxF3rMMuIeg8HGoJVD9VRszHFISVUKxDtZ0TLW
uyrvuJjRW/HmmmL008mjIIVPZ/pNsiTfy0kBz8MWtcoZK5J36ttIb+jNm7D9jlpE7vL2wvvTQ6OB
RwMUCbttv+ocV2SuAs/4JoSZYPiiAGQDs7DZlz1RJwPegIXm8ZfKl85DEkCOntbSfWfHer1BSmQR
9BNNYVqv1QywOnvZGEYT6hgKmN7a7rkNVJALhl7m9b1vE6/DLilNJtzo+2KrjQjp+RJhjnhwGV2D
1U5AFeRNvfqqLbmhQtx7RmxTwCWg3gaaHMy3xR/KrX6olzq/dkqCe0uPHxvXWK+hCsJyIvHe5Raj
rhboQqbc++ka2sOHtx/T63OUK7ZVo1hiDo6M5PkVd/Yi4RXzakltTcO6bwYfFkCOzI/8iTIqk0J6
8U7T8g8BP9/GitAhU7Jtv3yToI+5c92KGqA4hc22BmJCWihO0Jchd8CiZtq3Kslox4ue8tSVZ1Ko
VDVD6u3aoRTYYqYVJQTsu3p/yHEyZQEYl5RWjACDnENjkmImTK/5+Aw8iI1461wTqQwSJ0H7OcDD
ld0M3eSxUO0XC7n+XU5GBa7JTDC3kVYY532yTyPzc8FwDaASmnqN4biAmXEVSKQK5qPZC+GDMl1N
FrfM1EnOvY26sPQdPbefKhPGfIivW3Q6FNF3Ez7Dvmn6Odg2luHbj/KP24ZjWgh41HQImo3nz7Jx
tzTpLLYNPFSTW6TMFAVIXwImSgY8Y5uaM5Aklzm2R8rmVLNtHnQ1t64/jwICjNPNl1KZqJz3+hJq
5UW6pg01076x/WEQ386tTasx8ECgW3tZ0u6+SbCWeSeAV4vueczMDCTRBWomoQus6Z7/kC62aMF2
sg8ryWE8LnPll1K9ElYyXcWdVypxZvnNciPpM/OXv3NmWq/3X1y0pM3YOAG7YbzU93juglAQ/lOo
F3TRatEtt0ZOvd8tqISbOMx+qeDYM52R5Bdw5HQ/tzghwcA0bMr8lZ1XrT/qEhOljWXK2UVHSdIA
clbru26Ml/laP2g9xddz/4HShqFR50MdekiihHG4RnUDbIrsGUVJNM6qxqf893KcLe+6dra+6PDR
G907dRNT8Laz2cGqNC9l7D3xP5oeILv+Yl61CCsXgU0uaTe+s9xeRxauIPp2DcA3nMp4ej2Lhyd6
dVU2J3XY0qQ4NwhKS7WEDTpCTcpruA3w0EFuwPrBbXFT0z5R+oXmQXNxbsPAxEA41XnmntP6rlD7
W+vcWxmDn9HQfKvo6GNXSC9C6uUavn31r/c9VzhEFLz3OmnqyxxpHLSmZ9qxDiGrhEZEf1FtFflK
VnyuRhVR+c6u9yp4lqwp4lOSMmQOHOzqkn7LHxIDhmGXkwlS2m4gOg5MtqrO/bkX058f70hTaGJ/
QcmBaGRUbcBpaN2dWWP/27VdfrARs+yQary3ebw8KM8XZxPX8r4p1ZD6979dnLNC2tTyKg/TBB0B
amlaz4QRo+qyYtTwnn7tD1+nXnGUSiaDRuLVsZM3dk8jMg9nW61aZhXxNWNH6lk75I7vRZDuy7Uq
2ePYURQViNYImePzn5d0E91GLGvDJEnsE1p42E9WJ/3FwumpA2uxm3MiEsgxnBmEocfURtRrGFp1
Y2GN/nVmag171PHomOOH3gEg2ToDFO55ag8z76hPdaW/wqWlCr15heYyVEjPzYxJWXwswxR0dNCn
fHg6dY7qXd+B5MsusrEygjrrWxy7RelnQDGP5DBWsodBNvtWbGd73YTevkRzQEWyPXQxXimliM1L
tBwaHZX8Q7/qFvBJ3K2kMLmHDA6fnFbL/CjLY4Aptgg2kMJ+UbkYd2GLBhJEezSU2s6Y2/FuJVAL
QLJkYELJ1HBBY7CYiI6KIFx17KIj16/y0rxEoGqjA8u9zHfKlkmjxkovx6wDX1taFYxeLTIB9rTu
EWRteoLbDc1W+9QM1oc4SYWvUR2+ch1to/yzGd9HrPdgkOT2Oy+a+TJQl8IlCBOIaNmVdPL15w8b
SGrnaQWnPAoKcMYq7wGTyI/odTrbxFIQQXWs19sqjJoZTuiGjF806gGCzvKZd8dNKhuJ62UnMz8t
kp+FyMzARXrIOD3UFZsFhOkZMysuGyRzT10V0ESw9qoqEbjmpt1DJbZOnvr4rB4+DIm4tyVqk3lx
UJLYgIRGsCxHkfXuOwWnl4cXsj9eKN5g4hg2Gv3FUmfnNODa5m6QdFvYMQhOieidSOPl5nn+ConC
kBkSx3hFKSALsykExC6CgazBRpny69RNpBkNWLZ+QKOPJ8x7WdHLoIAvZe+EH0GFXW0bL3aoWHOd
zEk6GbS1bA80v7p9s0Ekn2LmxF2Tlp5m2v1FjYR+bw15/05Zy3gZ20ucFAiQBQE89VQqLs9XFSOU
xZSVtQxGp9Hoy2c9T9vc/AzzN0JBm6kSb3BDdrt7yg55COt3+vz2oXVWwP0eGJ2vgRK5IJdB9KsE
4r/v0rw2nRSd5gSZk2v+tLY9IyRmRyKu9wyYTinA9lLvfwDXi264kdYNxjuRXw3C/aTlcvOTSXb7
fsbPaiw390HvMS+u2p7oLmmCMk+6j/O69hd2J9WQTCJPLcYLJ9nMLR5KqBIAxxo4vXvDrSnjZpdM
WvFO8GULfsOz30gAaznYqOEySrHtpZhyTQfHajlCg5G36jSb3RLoTcwA01RPl+cf4Y0JlnD42Zz6
hH9B4zHae7iU+4WBdmQjBPNNahF7M4nio4dZsC/rTOO91vsLWLZPDVqMozY5SMhwsvLT2LzLBRPE
TZdOlxt4oCPYSNwf7c0NnUVOdLX7A9jtDDWH0x4KZ9hQ+ICcnOpKC8pGbH4X2bu4SZYg79r+ZuFP
Bg2zdLskiT+umq3BCJiL23VrvmxdZrIJjZf2DAdjs6ALx20yYUMuhwcMLn69vWReIfGYLzcowqOp
lJSC4a88XzINmDrAaQg04ryjdjLi+Caz6QTG91NZMnxrjpYRbANzQqmzAi2g4oXjaeMec7dQLDWq
VwzWYO3t8Zpl1ZRctXmsM9mVSdrL3nbFpzinCd4aHWGrOlJIwgU9Tpww16efGyOUV2R5OgxgJHv2
0FtBK1qMizrR7TWn/jLCHg2mRbsvKUj7+da9F9lYr3YrrBXINikbYRZrUS59fgcysDwO5RQ7MCYO
bxeJ8HexzDTBuHDwJ6MrDmPtDuEwL1pgaozsrlubXBnZ4B5XK238jHFDaCN1+RmCLvKOlNcu33DX
ZBI90wIxNyxMJ9b8DnGcr3eskXWoQd6lbrYfdZfR8G4MlxWoOVidT/NkPlgYie5WT36KkvQXuQ5Y
J/pTV+WgyWOMaAPL8NS9HYgn8RgAXe9NBek4mEi/xIo1dKgNhBYtv4DGJAud8avD4oHsfHvxvIrS
VC5pSIuiN3vfq6BwXdKEHiVrZyrsJ6YN3Fv1rnSwM/azAYrm7W+Tr04ui0dkolCjkstA20sxczlS
q9JH7BdG5FR+Rh/6AWFZctXAqd7rW7kEph5lN4kzJFfC7djwsMyidcVNX6aWCN7FIopu4tfJi05z
7FxHG+RLA5XP4lyucVb77cp7PWVIXvlvmel0Nl/zWJcd/GJfzLzNhO1Pdd9ud6JGzGe02/SXUdew
AUzegYak8JT1unPIYzMOEiTxn4Htdx9p+Ee+gc3OXZMy32wJdBq5ZVDiwjjjAJR5ukbM5V3Qkb0b
mI85wmVl59i88bp0KnnqmK5gJJNtuW/yPMCgJPLpmCqvlXL6bDMq7/cTx4yWMMG5twXm8zUOZD9a
JuJvhF5jk9VV+nczkthFTQbt7CSptcDrSsrOUwzLnBuJV6rhHBJqQUSgvBDbO1HBH1YLi4RajNKj
q1Py+XvWO06Rg5N2AhcgDXsI969rbA6nGnthafNCvL1eXn8fXUUU6YRYJOr2yyzdyYENaFttB0XJ
YOzU8DYgm/Mu0By5x2TD2/Pt7zNeB5akbSA7yHiRqUu4WM9/oYu8rRVwYwN0TOYhXVGGGszpnNKS
RlQFyO5q8awUVIITNPXYHbue7cLJW/NQl7z8cq5oBcwQXjE1yRiw56CCfBn5em11iBKMQbmOgaR2
6u5j2bNd25U63O0IPxXgl7dYPv/AOw7n0wpwU4rBs+8YxQ/0ixizOKhCM0z+/Jja5H3tcthtjntd
YAgQ0GV4amuv9rfZfspl8UMkXLumD0uwutF2RV1LHIxxobBSd/f9xlo3NHb+89HK1GS372D/PKAo
Mw8ergR3BiJfNCK8TR4Q2zBhCV7VSaFfzQOo4tpRp2mZIwZviEtyPAGZgcfgQlfv6irYP7pyXB+r
jf0tn1jnW8sSV07QR1TxnD05226fN+2XNM015qc5M4uOC2okUB0qLjAstIQuwNou//q3Bes9XUct
6KRGNq9QeT7ovXaPbS7sO3XqZonoL6w0l7wsbBepMRMPDMvGTVz6i2TQ3WvMJDyqw/ytN8TusZe8
oVXCf6IzpO1XEY5QfY34G833EHZx392kBiqiaohqzgV+pga8/Ia55s1vmHM/jGvNaHkbwWsqU+4d
qIuw2JzPzip/luh1sT6wxAVv53RipsY8sIOxiu3VDcFNELKkymJEve6ew+1Daco3aJwCIBOyfVJy
/wHcDiTtPI7zalf0OvB0t39HXPDqfqf1vPjb//F/w/d5hsn7f4OLx7weweZ/nufcpcmP7vfJzb//
wN9jm677T6YibZuGDOOXFpHEf/F6XMXr4R+DiOP4sg1VO/kvXo/8JzOZVNYNag6Umzz737weGHtE
ucS3dEjOc6D/nbFN13lR4bCE7pL1qgIHA0h8pAqrfyvgtLxFfeWVWFxHhnWfKZfUcU2qy4XBTX/K
lpEVVX5L8pKCk3Ddb6ksS9acPQKX5P+ssKL1dZ3UVv41U/6sKOowfPMqGREzD+gDe0HUqtRnzlex
KRfTGQ3TKcoTpStWPrA5dh0hZNTtK7KQ+mmr5fA1QZQHDsIUwwfAZ8utrpxlPeUxi2l5HszKd3ah
hvlxVF60lnKlXQ1aNjuvGi7iaZVA7DGM+Ko5m7CumgFX20wNpitruOo+P9vesr1oVziOYoZrWxnu
G+hKHJC9JSigOmvD0tbsK0d56bapstXNNBdoVyvX9EuEQc5nWDVK9m/GfDaFNir1gOUwryk28cuL
I7waHeXiC/g1Dmzl7LuJrGMWXPn96mfr3465ix2pIYbAiWN2dxqSYW9XKsdgT3kHT8pFuHKVoTDq
Q8yFxaSMhmPlOWwUqfYR5ykaIbj4zj/I3pU9sRYhP+21tb1JzgbGLc4CTRAxBcWYufI47pXbsaN8
j8ezBXKl3JCpLppBM8r6RCpsX2TQRja/JOwKSpl5RzHa6J4X8yk5Gy07CeErSjSrO1L7Y1AVTfno
wkrQebrJ6GHju7ll+r1PMjAQGJwS1uq0zwkZP9m1LoPJNLtfSmqRcjfQm4xY8v4E2zZ/M5RRtNZg
GW0r82hH2UjPlEmuQeOhwmfURGoB4vVMOyxn/+kcq4SezMSxL8fYWZHRY1XdtVVzaKmmx3sbh5bL
dSJWwgZjvkQfpt9tdiOv8DmZD4Yz2t/xVijIIuzhE0WRZD7WItPv0k3DO5tCNm33zMZSm7gl+YDS
Fs9qqSy37c41T3YrxYVuKD+CKMIKeDz7dGOEBmH27N5taF6GVGdkqin3puUUzf0nlC7Rd09Zf2u5
ZX0D0OBc0UUrMNDqhFIZGN4N4mOmUWxZ0RtqphaXmKp3G6aSMXiC+FRDOAngB0zwg/rNvOihhaw7
U00UpOvUfdSIUCk7ZQflzu2D2P3eNGXkR05d+u0waV9aq1v2COsv9YWjT44cQ/ZqfRhy9LlUb4LS
A7sVddZX8oxDOUIbqmtJBXKTCcAOd/5VlO1PQ+vaG86ST23XPHkp6DqQfdgD4otGr2qP8nj+ULax
L+3G2huZM+2YhQxq7FHKD5HNNBcyOLk4wSxEztQmno671FrW3VD3W7joq8SBPUOFTWK0n3WA9aqj
aeJQO9C1l5Zz4DWcPleeVV1rOmO+nWHWlE+GcbyD6RuBfgRtT+NNR524w0DL/Y63BNLxwR00hfaI
k595xZ7os5vgVFPr2wCAfluSJDRHbs5O2gW2W5VL8S3gD9n6rsanIuJNmEftNNuIwvczI0K/UrPC
vcAgqaPYZLMshiU0Svh8+mTpB0xojAsDvgWyU10PS1Bm2A1uUfRZcmv3Ix3vHVCWPHBjRMm4o8z0
ZpgCpsSSDSPgiWy7HlCjfXKzbvvuGq2DdDjtpqtSiBqsVpTfRsKNAp0w7qlJZ3wftRx+ODJifQ2Y
dlkOzMDMaLsF7oeVOY3fgLjrcHwdbGSmLU+Pa5S22C/kMdltL8V1x+DozmT66+i1cfdgic5mOayd
30Y0qMumHsCDVROQLQZhMEjML2XZQv8RmZQh0ueB9yHub6lx0aoxG2t8jJeqYGrQO24xHtb4FJ0G
PS8eOhH3V3G84DCaa5/GhqZcVrn5x5U69wen17cP2EeUoVtV5i1ylyYdLsppWm+BwTDSIM3ps+eZ
E+nPzMhhBlDsAgG7dqP3ld5cgWhaP8xNV+DJxw6PZNEzLq25+AbxevgmtTz/0qZjfc1tzu8w9rO+
46TIwEfb6QgO2mKKKECP6/+i7kx2I1e2LPtFfCCN/aQG9N5dcvVSKCaEIhRh7GnG3vj1ubzeS+BV
ATnIQRWQwB3cwY3mupy0Y/vsvfZdNhk2zQhZ/bYYB3c3R2Sq4IuIe7LiDSykFO66F4+XilbJTbZO
PmaSab10bOfoJKn40a1zWdFDVq8v6TogYdAJWn5E8eJCQluGh5oN6zmELQfGtFrVpg+K4luX2Xhy
Jhqzktry85fKk3zLbn92CB3kkVWB2Mu6NEfhqOC3M2fmEKSSV19UC0NetSLKUMEHRdt3G+su7Gls
SzwJ0W7muFed3juFE+zNCoMdSpNPpZDFZgsiWXmCqiYP0DrZTKYAvPDsr2+DF4m7lU0QPY+hFmfl
pRjUmow0NXeHb/YJ5dYGDvWL3JMmvtYW6m1xJmhOHqNHA7O8C+8WFRX3RAMMfnferX5Wf7l9k/M1
LosrFDH54KrelUm6ppLYwByXP2fep6hJmU2Qy8imfQpB7A2nWecE9ZHzRbK0Nz5Q39F5DZz6bSmc
725s2/WQp72VhLJyHwDkyD/hOMh9E1AyB8lqwSDdg81gGxMvO9zV4r3owvk15FXzRVFWzktXTMhV
UWk3XhKibr2Fpqj+VG5VbmgAqbZ1houdEmznk74nERy7QrsPg6bKFBDPfkF7vmWBi/Oq/OlHnMpf
seyPPFrRBZNjgSOBPQkNL8eGZjgqMWVC49R8Njq9+jckjl1oMm20cXI3VUa8lB0PyXGkC/pCQiZ4
oTswTax+FHBA4+EUZQVDhw/h6JcqaqhQFHY59FGchLL8gy44TBPdscepiEptG0CkT1i0euY9m6O1
duO94kx5azHO7x0YZ6ROne6xItrzhkJvcSON/aSsmmCjego/w9a3XqMl3C2ewaNji+hpJtt07WbJ
vOfmxYdjjDhNXNl29C+q74Z6qANRj2YnGbeObC4Ralx6XslatN9TL7iT9St5gTkIzEsHo+E4FnD9
leiPHmXvd1k7mn0J1hWWPBVci9MGf0NM3huV+g9KdPmltjjuG6GdX6YxE7kMGPNcmycqCRMzQcer
6lTSDU51+N80tee71RQS4n1tBVc0Hl4k89L+qqfuFs3rI/CrGFJnQqWPgWGOclgK7cOB8tO1CNX9
mMY3MBimPCeliJd99ncdrP1jrvR1jNyBdjY8DjSiMw4MQL9CE5R3emiAIIwA4rwi3xZx4z1Uk6iO
VDi4SWtb3l657HrD/A43xi+SBd/4Jh5CKft93Q7tzBOch8+tUuB7tLId4I3WhXci8qmoioyMBu/V
pDVLg7cSrZgxIta02wTDTPn7YD0DAnLtz1mtUXieqOU5hJAG+NljP/nLkNWOoCdq551DSh+WeXD+
hP4s9XmtKTDEq1fG3wRpHMTfjtOoJ5L0wvU0xB89rvd2b92zPfOfGSbNGZR+lrh2X971+E2Z5igu
SqK6yM0Gy02fJnPnu69V6chj3SNDNBW6xzwUF9dXwZU3AvkvmqjvAimmDo+Cm/9Q/Io7UePX3TBn
rtduiAgNKVuHnxWT9Qt4iu6O59Ufjw5t8ftOm+mptHQOuy5E1kBAHYihBdQj7+hJtOmhKJ1uS/9a
9bLi4dM7NSv52ZRZfQe/G9yVUwv/6rZMKGWJipMwrNYiyWTQPpZi8INNX/fQp8HsouCRcpLrTq42
hKYyVdmHXWbOpVOK1XRme9ZZhowYHmmXlvLC68QistoOfX0vpiB8iqTt4XEjmRduKDmovyOTO7+k
GqP7IC7DzzFzxhM2Y4twTQBFcwPEjvRN2qTjgu8S+M22oX+MpbBC2UlXvMU9VYADCFEYcgsO3SQc
2mjvafody7jaBq3qSuLesbMxRdodeGt9TfkwJLEYW6JxXnZgN13TwDYcMiEfhfb/ameSx7RprROV
Jv2mrK0TTvWj5+fXtZ3jZApUva3oP3mxIWzuiP7mh9Sn7bq0yQNWHnGN2xUjDOsjHwQhsnbftMyG
/E3Ogd/8tQ0fSS5JXgQLWMuSgZsrcklPWGxt4zaj+WiuiG3I1yFb6eyq5JvF2JFwHZz3XTE8cDtv
aFKK7l3Bgry2rSPdvMuey8gvFs2QN4stJXDUYcU5Z4Mtfw6tuEibq5nfd3QkjWGA3qVNAqFxOIVl
vVLP45AHCNJ1m+ZwXd1mGuAbjPw9JxicQTy3ZOE6luFiS3ToiyY4FvvZkQhitm295mElO/s4Qynd
BZm93vPseQflpvGWo8dJ5tmQmeHe5J6LppfPKeCkg5dSLi41ZDZtj2OZeHlAXk017n6texrgIstM
h8Xx0yeT+k4KVoAe2Y0Vj7Q+hNXQ3QUg/mDJVny+UUe/dwmdjfZYbzp6Vpi+j44Yf/RFg6aWZRUX
loJQx2XpTQgPT0zTE+VxdbYLpKIXz6uXr8GV6aUPUAKP1M0kDDT+DzmDGdwNlh+ztVi54JzREPPn
QEnK/9jUrUe12OSzy9j+kE1fvQy2BKxmgZCzD1ZZ9Wfk0oEZNOo7XnmT+vC84cU1fBXtIXodhtK/
8IKheixns7RU+gsjE/SKYA52w4IUiotuR/HF9EeYMRNMp3Z0laMbHbljNQOPnMLTz0p0swiDs7rt
0uknT1a+yX2VUydYZ4ca5BpLFo5qn5T0CYVTnguaK48DCiet8pkT76AmqYsjeefzFrLnd+mX1WcL
Nu2QB8PYEJnqw7eIwcWjRryuloRiy3+5y/6/CWv/Ltj9r/9B4GzUr5tx+7+W3x7Hpvj69e/6279+
yT8FuBD2NZ3xjKUuCjzGBmS2fwKzQ/dWL0HeB04V18X/TVT7lwDnin/4DqVpWKlvwpz4N/0t/sct
G2TzC7E9EdER/x39DV8z+tq/ra09LOrwf7j4oJnxj/d/mU6klPTINaI5jOPUHzu8q19NHtDOCqrk
kWLx/jJryH2V5bUXICBZ4mM/OwGeLy7M1IA9SV68RzBJv+OOkJr2EEigZFG7NxfLBWtWRv8EanDn
++mZM51b8bJ+BaP3SMHo1h2RLoKlvlgWuOcZWFwStmwtyfNfXdOz9Frzd9F636k3si7063PZK30Q
deVQO22Xy15z0m8AceS7vAidt8rPcWZzc6nO7srFnHqX9aFxwvr3WLbQQ0ga/DK5yI78efMDEH72
oJ4lNUeyJ98FidkNtya18cxInRYt2LQI856VK38qkBBZsxWo1Pdkw/NECpQfpDPmk9W07paKt2mr
m5pdWtl+lSYbzoVj6tMMW/OBXGt0aDOfob9HYQEYhjXuMaN+7GiVQXNp5Tw+m7r3l03Q0NeQDYV4
M7SBSmIeLzkA42ufeXMi0gnvXx0+Cq6/bwNUjD+6yuEbBLP3VNs2GGB8g495pF1AlS3lfkGav2AA
EaeYHvYinPRj5ufOC7hqn3xJCk+ZVtG7KYua9zld7ENOGwoMdKZSvhogY3TxNWtFMXUWIWPoHMmY
FutwevFihvxQZX9SSDvYF0rYtmOgfwQ5+3jLM+o3FLa/pjDRug3j5SMT6lhm6GQj9t1cOc7TxM1m
x7K5fKTlI/7hBYu6c4zyLm7duadxXKtvj2180pcdBeF9ASrONK51bVaFLkXGCCI0GvBBEVQ/UdbI
kZnhBa5tL73OVaOPISfHZsAKejNuinttwj8kGh3xg+pVe2fjEH3pLTTSysfAyBs79BNRjGq3SiPl
pua4WxN+CPUj01Z5jbMV9IG1mjexVs5DU43dRnqt/nAQNa/VDQgg7cm+M4LqC6lrFtzhNENZ4AeU
MNvF9/V8IwlkreqPdpa625GDPKms4O8409XAyT/scBnE+2DQC83hYjkNPMzXIA7hz1N0FhOLpdA8
jPbMVeFrTPveXsHT+woyiiuDnlvPxg+sNElL6eyKDg+qRm/drw2o8cWM7cYytt4GY4sqtLJglrnR
rHJb7vB6DMGkkX+q1/ChAaRYuxSkgWBT92mUeoBAInwQeMvMog4rSRxVM44XQEwnQ/OXaLl2m4Pj
VflF+vQ3qNEun2DG5ntlcbqWPfgKp/T2gUMlBozS5hKxG/gsQczRuGaTi3dyPT8Hjfr0AuiNqwSH
3N/1Tfib21rwuKZldKRp2dt3Tp3y8rn9jjSWuuz0GcjU+jz33jPoXIPnAVyS1ql5kVDFEndGdGNw
YqeW19+u3147CE+7AErrxhkDGKeBGj8IOwo8ZzTtdQSgHrDekN83jYNEL4cz0CpvNw4q/DNEZboP
2sC970aXh4kM5S7Nw/iF5B2f6uJBqjDxwv560pvWb9c93+NmRz4CAbFY1fIhwQuiNxTZDuhKv2cR
07LuwPofEgk4TG1hTmXrL9Ra99TBQMWm/G9M18dIYpeWIVsEWjtCaPQGxkbHT9uUfsamtYmx+2dw
DWIN6jYN20SZ0Tugnkd44QOXWzmoaf7rFvGrsx2C5QMTU9mmH6ahCnKCiXsHM3Y623ppzqAE2EdD
MPk1gyq+zBn4CLDA9jMPucpYSoX0X883ctUiZvctyNtQbGAnqV1JO/sNOJFF1x4NIqIRMnL3xVRU
yZIG8nuJ6zd31tx1yG5YlWPotMa85LUhIY7G/0HD7hOLFTLh/J+nDIhTTjf5ZFCIVgTOH528zcQV
LpXCDAPSME2TUNdikxR4NHZul0H7iUee/wFWdp9j/Roa337sw2pX2iNARglTrEknMlnh3Vj4I3JK
JjcgrS7FiuMAyttLs07LxW85u1lnMxVmVpBv63H+BuBRgkmQzjZNp3so30+FG3jU86DV0kPcbXL8
mntuyisybqoOrs8bnPXqullSLIYY2KY/sRye8LS9FYEauLLwG2ycUpkfquC1QXCtLvwjRi9v068s
Z+0BQkbFUDrc7HKrnZqf3Eb8Zzuopgu/+4aSyGM6gTgveetX+asL9UrUckefC03elLjt+gFyArcg
a0MULQPEYRdnAjzeidWF3qT8n3/4dex+9i5V1rlGgeOUOLIfVi+ysrqD0WMKhWiabmJg1qgfCxuy
iw7M8EB/p7q0Vjj8ocnJIpi83I5BJBlsFbiHicbBzOnj5z7IHQqFxl1gj8Tfpmta1JdxLtarU8v7
lhZujtmqoSOmARocUzoEWqzgpbo49tnSmv5at79zqfGtFzHRsTQ46PPuoa2KQ4flIhl04SqkZ+jQ
zjqcOhjhyxIptoURhYhV8cfpTezvA4KgtCOzF3xx5azvVPQnRFH/m4cmveqlRAxPfXFBXY8apEp8
fdu2nYevlWMI2osdbblUVI9OmSkqFAK8BlucaSsrnGh4pSbH5ZpoSlKac5VrXMr2sDX4Se7RDLKt
P9RI2bkw9juvnhtVO10OvW6gxwkzH2wBPW6N6C+CJFRsjJMFGCCz5VRHZq0PgTRptnWz/lVlFoe0
jh4iy2dRVEfWu4EphzeIEUXa6k+lluVV1WEFVy7ElOhVnN6uW8dPkde+4w58bJup3jVNdh3ybh+M
0a22d/xBevSt44qXuE1JvsOPuR7Hjdlz7NH3m6I47oxdhT8Kv0flYazgLvIbeftAce5x7fPLkIfH
ecDFMLM4k8Qya1nzZLX1Tk68MPpi1yLyUH+pj60/PhrLfi7t7DcH2vvcTd89WwsNhfeqpNR7SUh+
ExRkeXx4YZy7TGFpBjMxIBofrOaeKw9Qm74GYWM8fU39bF/5qczg5LA/jjNvvCJqrEmo9OygVeL7
LXDcvfL6je7Myi6U9Kjl7Rjhm5PjMHV62dVuy5xK2t7ifj27R0108YkpzrxQFLXuuRD6j3R/MgkX
355kgKUla7yM/KDR7Mf7oOhbqlNQYHofNLrfi35rKzc+w94ZtsQKliPIchuSqfVVmEAdDYjKuzky
HNGp5mIZth1aXrBs2xXTfz+nziPjtz5H4SSOqp0lvYYFUuOiP0dWDu9TyvtPTHnGks8ADguHIXru
qEV8iGEuHeai/YoqgBt+3N36KGsWSGFw0hYyWK/hVQTdl55af5sL+E+m1gfII8U5Za/44ed19KOp
Z2uX68x6a2iXpiEUfZUCErLhfHR/wIVRxJA7wRMWXLlZisb26RPv+nOgy+o4aFTUcQqORKMCPtRa
3qXSUnT5ckhJNGxC9+OHygZ95+dR90lXq7MtwYdECXs3ixePC+8I1ZZ9o+747gBLz0ydbiA/WPsg
LIl9+Z5/UNOYvjUm009UCURbnen02e2Uew1yqUg7VfMzeM7mg4LiHrLGDBzR982zsGoyb/lQfdP0
BRsnD5q/sVIpyiNLw0gzQauw8O6wVlAAQ4N5/ZWLPLuDolH45BAicYHln79IyZRHyazO33u74sio
UF7FmMqrQ3T6IN3avjohlJZxYq0QZH1/StfaOdohpb+Ntzpw3UJBFGGuvyk5ia8WrZbvhiQHfHyc
+4E79p9xr+VzqYvqpaXt+TyDquDIc/KJjx5miuImsOOJwTvX3w7XJnvqCw+d1M8Y2Pr+fcxS72j1
y3xlcZVuglkTE0H4vMD2C3csBP/MmFmdZFVZsG8qw+i20FRb4sf6dJbOvZBudJ/nlSjAMjj6AhQE
x1gV+Ecz+P5Prqx6txLj+qOGVGxjLoAn2ALtQyDz/Do5WX4k0cdA7jX63ELK5tQgx0KrcuRsRP5Y
WnOzG+WtlJ7KlzPkC5866hin4No91HYmEgricS+HQ82atBzyRIn4NOAfvvMJw/zlfxTVMWa5Xoak
ZJJqaJF4K/PXT9ffA4uqJLI7iRsyklvS807Cn5In3oQhvK6a9JJSlTaVrN80rShCGXJvkQ+2pvTz
j9wqzHZeUV0wigAeKsL7W4NQTS3BviHmtWlFP19ul/wMv+sfPQNQjur40g6x2aUd1XMKAeg9I8IC
RGO5tanwzEEWCoYkADy3HcfOufMYwTZaiOZNMsDTx2ZP7xKNFqCX/VIYme69dI/X6uCUsGwJTT8V
c7AN5czLxTCS2/beko65mnTV+0FCAXLN8lB4/S++ngtliXVxHVu8474BT6kHHXLnDrxDtzouKT27
URvf5YtKigwLZxHQ/5t9rpl9lbw/d6BlCbDqKMfECaES5yIVhXRqHaOirsgS5t3TpKp8a2e9Pk59
vN7M5/WRk6I4O5NqEj3V0cNIauXQr6HeNL68n0IX2ADTqDzny0jDcUVGZEuLiBBbp03R6PHafQhg
X4sXYb6poDlVbSU3rbJKSrj8I6zQMormZJTTDLibDXsC4W166f2i+axTwcPjZk76u0ub1QJsFy5V
ApwPvwyIz6e6c6gR9vx6qE+dxyI8GjIaU1Z+8Ne2LptrMRTOT07A7qqsimtuRo9iU5SE23AbLhK/
YfxjpGPinWYab6cn7i3JkBvup3WzmFODt/oQYGc4gAQPnkmSl2czBOPJN63/7C6edxgn0f0OuiKm
5zAb809YfMPvpa7XpFeKh3Hi5clHgx9dO+2JIixySmI2CN0e1Mu2H24YOu8Hd+n5fRrz+mXQs3ct
Q3LKmdO02O/s7sHlZ/okasFfZo2GdynmP6oqxI6bUH7O7Ml5MA7/Ni70UIOnmdANfIqj+sZyHjht
nV3tYexh+qgTY6w7q7Bp6GQhDHivygC5a4s+MnLDGAN8NJ6V1csVxmr4ElaLhfdSzAzcbX1v1/ZO
dCu9IZLVhZpkfgxgxZ7jDsdoPAB6CcqvTs33q0EdL+b8G7I6JHBNH/pE8YVNHYhKqCPvufxEPMPk
2s09CIGfrW6sc44H7On/iaHwf5Ci6TmRQIT8rxXN+y8MhV99NnRf/y5r/uvX/ctXaP8jtkVs4zvi
+ggzgIDGv2RNQdcu87btAC6gLOYmeP6nr1D8w75FvLH8gdpB8+QX/WfXrv+PwPEBVUDsFoHrRN5/
R9d0/mkc/Hdhk4ysR3KSOM6teIFE9P9pLBSjiZZBWAvmLyWmY8D3Ert9z/t2zby/shzicTPU+MK3
SzytXRJJOnsSR9IOHVvcxncRI2JSNj3svdp4cXydRvv2XzS9+O1qmIrbHOsTMGC7Trow5btI3WuH
bckqKvXkd3n+YbGVki+28eb2SYumggRArKPcsJOZJ9y8AcekV81dR1ZDwT8b1qAsEwI4KbaNGnYd
i7Calatx0zJETGgA/A3S+etAHNgVC5LSRmMqOelSW8+izCxxHct1qrdONnsQKXNHlw8zj9Odraua
FVJ1Y900aGT40Pxo2/ntlF7T2oR50kQwRJ+jUvzgMmMYGy28WYkOBd6HOQ0MFesZOta6dF7BQeU6
8JFA9dcAVRfZkabrGTwIh2avXmTVwZ5qOiKLrP+5lcxTkRcPPZbSncwX8Rbonj4Z2zVyv/bRVB2t
SM7A2Rc14i7Dh37rm/UgoRigSH2yFJH3JFh7m42yvfE2uWV0+HKrY1cqHoBct3dOF2VPnKvqs3es
33430BfULyWt32Vc+zt2ZP2QtGMA2xiJ6oPfLdjLSXaPqQ9y8MS8doP8NBUJKPA33nNpglXeN5KS
nE1QjV5MTAgm2am5sdL3cxtgH00Jcq733hB2t8UqJhgW3ojdx4591AetTTPWQiURCdLuxnf387wX
22gW/mOzLM68yaMU9l5kD22ZTHGFK6SdlAO1J0a27A0oMKCUXDMv5VKzvsdcO07cfWbyl0s03O4S
rWjZ9gr+fZhcYxJ8Bnm6N2U5VSfbtL3ZIeAIB8qPCtDfpFpe+yyzqmOxuN4vFaT6DYIHurjsuu+2
T53lzLcOs5FdE/reTd0wLFvQ3XGSdfZ4khU190iK4drBTYqg71lRGpyxWSEuxc4IBcMZ6WXLFtkj
ArAhNxvTyfbM8M9lOWfHivKUZ09dHj6GTRm89QSQm82QauskIV2eo3kO7aR3avURNYXzbI1Z/3PF
oXuJ/fI4tWLQzClWJKg3m/yMa30+iNe8k2GQOEhZFCvbyrzkjbt+17ij7iff7uZNNbaZ80DpCBYC
ZA/IlAIReTqutqzvY9qyhuNCbZfe2sVUfw7Wqh/iIkQq7WJl1Da1Y7bdlu96r9pkgNVtUeOPiSxM
FrsSyeoOOFoG2UByCU8KwxB2GTHGQVGXtXffKWaDLcgBU9H0iTN1iNF2d6GhMDJwJNKbo1hhbFvu
WIkX2em7tVbpYQURgdZBtq5SrNyrLsv3MvWWj5jqj40mbUM7n+7qT1NJnhsV98ODbEmueF7Nssau
ptdeBlggKkS52/56Oeee5z52MQUmaFxucRxJ7e8aWkbrpLAnUR+1rb03py77S29m+dMv2UcCRBiY
Hsolh7RI0xqYeYg0834UMvu1KOt2CckiJJnVdka+HpV+zck3478Oged4Fbt6SEdYUL00DKpv5Wfd
2QWp51JJGa1sgmXzm2EYeONUuYs8UHEYERgrQ5BP1TztmNDnKzhl65R6gvwbTXnV/KLmnHxJ5pvF
22ZVQ+sogA3tnAORqjMmgOoWXSPVSq2ZfStNdr2g3Kwp39WNb+v+YyoMOvck2k0c5tZPrDVh8xYV
UBDRDnhQEhwKCFBW6/tbkB9B9BvXh4vZeXUPfjfz9cw+Vgo0fg1j5ewi0RY7MhrdPqY7Z5v15MV5
hbOsbwl32gAUcRMFXu/zjKI18NovUZW1MXHzyibIxaAKJ343eVxbazSRV2lKPtEAXtO0o1sznzE8
FsWTPeKlTkYbTjxsGB8HuYet+4vehHY6ytwey3vPTddNxN7IbArHpfNU5Jgp17EbH9O8lK9OxGtu
O8nFGXhf5KRrHP9WXRr7jYX3CQrHW0yScOV95eQppRGams5VecETZDbrVlHQIKXnY6MUYJCJv4jw
M/WcawHKk3dDm20y+ub0JrOYIE45zBK883Ue4MUAC7Rxwny5cHsD+px6q0WTDuWZy9IqYJ/MB/1R
0DSW7gciLcemKvLvYIn1R8Pm5MmahrxOFox3v0sPiFzShqTyOB/GqN3yR3C5pKV9ZdvjlSUNbHiB
b22GGsnwZsSn7PT2ITRiJNFT1sUjBhvDgNC57lekVw46fJ6KCHzU37c2GXgsZ0uJHFzyasXZ4CLV
htQaLjRNPbtRNr3PtAxCRZGxu7cta30uaszJ7E5HknPlrRl2Qi+kGbgoOY5Ismp1XJDa/oSzZ46s
E51rOmeAwFprbpHTcELqpJmhr2yjCRAnJbxZ+uCZYjFHbyST+miiYJoSaw6hMrtd/Bn4xn8qBH30
bpFDmR3q55EaQFKghB+26S31DEVNblM50etBO0gSjcuvQlXwdBTvTIE7yv3pd3VUbaRYo48hH92/
vUKqy7yFNSbEg2zTanyx9oIRgneMpKRBFi9YUlGAMHjJrbnl9aZF5M+WbsKzo0NbHCa3CXArBNm2
qoouUY6UpBdSkyXjKuMq8XQG8w6XPGpUuiLwrvQgo90Ez15l1eXPzBnkXTCV8yZos/W41PZ4K8fL
2Y2q2SXYy1/6AGNs5s7mkGoaMjlfcFpD6bYDEEJNmJtwB5c4vE7a6n5P3Fa+vTnIPrPevFoOByvL
PtZqm3Dq2n2+KA8/ZWBzXwJTRgMo76KOyQszyomC2OAXVU7KPmDUEtZ5KoqT4xn/ILo0evLEirpW
5s4rVejqp++QHbi6hZ7+BrQ/zswGpaAsdMi6apsVMzl4X6zlRhi8TWwh59Y5kl9Zfkkh429U03x6
b1PKNw9B67Tfmit59zSjD4U7UUDxYo1uy+EO9YKPUcp4NIgYqfp2ZTVpxhvynKcUEQrZgHGO5YrT
1vEZB/P0QhxjnbZk0+qXGf6+e2qXoF4RyvTzRISzPfudnnDyAwN5MqHbECqhmcoZlhyyiOlttgcd
AbKMI4tih5r+JS9bIG/rlMeEQXx4zNcuQ62W0bkprPyYxrP7QM8U4nM9zC2umWVE4VfVDsgxa/eS
GeS789zlzW/CbDeCESf1LgVTdBu9WyxpTDIbO8JdSmyn+TKg0tWBF238avLC+x4njeYvva6hHqTX
7+NSBZvCNbNzdktT3fWiRQKvtHQ+hO057wGz2rUffHmIqxv4HBxUUB/8OvCqHdBdNt9GKb1xS+X9
5oCsthxZEVz0iDDPkPZfotPw15epIoYqRan+qlKzAMbOYyVOnIXWxk9HBg7E1eZdy1G+zm2JtE5Z
WZbYzIsvs64WcCQq1uLHOlNvjTuymn8PXk2+AJfF1qGjdWEm/3KWlZ5Ek70UpXBOlnB586OAoSRr
+AMBHiNnWu9KB+cV1q9mLK55O7k34c0Ki8TyyP4ehcIyRUgoB0Rvc5ZkG9tpIrnPNa0MPU1Zy2VE
EHjtNbTrTS6kwGxAQ+xWeBzlmSnVc2fwhPHdX4/rtAonKSOO+W2zjiM2AyCmce8C/K96dy8spoK8
8v7ASQDArxpsZVkXFf6pL3qTfdTsDYFVC5VmSa06JkLc3M69cvX46M3L1qoLqKMjZna6RdhM1nG7
c20YrFM//aSn4JYR6NcSAbgKuxhZx/dZ2MTDMwSX9SCFwJ/JZ3tqWF9T/Mmipz3mVmwF27L2csor
g8wtN95kWZ8ZGox1Ltjwk5sEtPw2E0aHSF54jrupwe78tqsIsk/KQXuV3u1y1oZ92XJ6x/gxzJJW
JEnigh+hv366eTb/FPwtgi1kKTarsPHxsXk4sg6e2y0/MW5i+8zZfz8g09uvDLi8YYt1Ylgfu+yc
EuD6U6fa7ElYVqfOSdf8OMWtd8+lIUrPulDiV0FjJqwIrjNbhow1xOkfY0FYy2X5ib8MU5xoPNbP
uUjZjhIagy4x0Tsflm5Z7HiYHZ0QgJt+8fgGd31ZDZAwHJvTfWJTc0zx4dEinlX7GTsr5nQyMg/C
ZhjapdrOnXMfZ2mw50Zsu1uJIMqtiutNsOGSux5irxQ//YEDbLMOI/dXHNOexGhMFy8XpTgwb13a
O+jPgxsXJHub7HvSnX+astH5rBfgo9RTdcdS8ZpfhduBBzMB75pyaHc0TJTb2qcJBaA71/SNofWK
UiMR9D89SxOTCCf/gLMge+/y2/ZMAoEq9ynI+6cVTHp/1q1IWaLGaYA5grj1LqoX1CqyDQUDpQDn
TltKszxEKoqzjRzy+DuH8vHi9vIti2kqS/wiwPiChsVXdw33sLPtA5pbdDY9smXkkSRUS85iY6IS
SXVUhOw4mymdZVPSP3cp6ye3w5UMAjDvfxdDRi9vLOKhY0vdVLcr+/CthnV6WLqiZVGKLYCuj1ZK
DunF2F/eAA+/4ufw1wPb9jxlHPBMo//B3pnsRq6kWfpVCrXnBecB6No4fZRrlkJSaENoiOA8GEkz
I/n0/dHzVmfeRKGqa9GLBmqTwM0ICeGSO83+85/zHf/alZn/UHTYyuss0TfIu2dcvh7GEq/t5ljU
6li6/hdM9OK+9DEO5HajWeczJdnCpB0Fwr1WvvMKQuSbtxtIzjr3NtLPv4H/YqxJHAy1ecjPu+CG
PFlw/LHG0GIG0bNSbXcfcgzv87FP37lTUBTNw89/cssPc93G4waiUnNqnC210vQmua13KknHPFGU
YR76dWHOg5MV6+AcrLwJvmVlWMcEP+zJ6crj0oSYnn1ZFqxdu2ZfYA16Yt07n4MlND+j3m3OYCX0
h+w7OjSSsq730TibE1G81k8prLX01yJ9CXa1tEQ8JF54NWJ+os/a5rXHShviwyuJ+tEKITyaqZ3+
2E7c6UvfCQ5F0eljl8yM+6rDRBs6863PwqnfeKwWrvWkuBWGelx+zcVQEinlBkmesw6fKaj38QJh
cPWHxmUmRj7WXWmuTNHiF8mu/tCPFNZzmLyJaJBIvSxEbwafh+joF3AHOnK9yaFuo/Q4WvNBVPhy
mzGDf+VgedqUmAd+cN0VCBQzNXrTZeaYunQLGaf8HTpZBBGnxRgzF8tPjMr+I6WVkvKNDAiQsN0Z
y7spCe4Tr4xRbg5eW520ncI+rSzEf1AQvKApNGJgtQ2XHaN29w6msTgNRu9aVcynMnDFm+7Nc2DN
BAtYJHmPVeSOR4wMEyZeF+HIzOowBtL2JirHfEvMutvinepvtaOtndvMNoywVT4b9LZrXJA5cvbu
M+H5O4+k0VVHTkc4szw6U3Abcs1jDxC459mzLS5SEb3T6+KpwQzPjKzy6x7TyU5xGO+xdnK987Hw
86ACUriM4Wtj4GbDVifQ8R2CbraVPs9VECmcb2p69inJIgZC0mEjaEu4C1O6Zzdp4c83uiKyyRN3
JobXVPt5XFMJS9rZJEEKWl9Q004o5MNPowjNZ8+HcsGssgw/FhVx20tL51VMBU3MdUkKr6X1pmP1
E/dNSmHogGX9isU31xCd6a3yPI97zlIGn1ODv8vghUythV4wLvUvAsbJgedD+ygWrbkOJcZt5Yhw
B9rzdSw4WKVVN9u0yrr2QAWSiotqeszaKrjtPOrYNyPjAC77jPFmk2gvP5tl35wCsw9/maNzbyRc
u4fJWLiQJfO9787+biLOEFtDZbAeVOhHBuuFqRhP/oT1bzO3i//i27X30wPvZg5k/VUq83Mgxu5A
uxKGJJK4+W0yefMnTAjnR1lO5m/dSxac9I7f0/VwIEW7jOxZ5lLfZAqPEd+L2pul+hKeZcMycobp
yNV7/k1rTn1fDp59FNisdr1Zj/ODSRrJlXOzV+HI8gwgFGaFafFSm+twYIi4pNlP41TX8sF0amfG
2GNx6G3+nywMbvKvvh3a3+P/+gty4K9kg/+fjNIWPRh24IBP+U82C7/S7KP6mP+yV/j7F/5ttUCf
dOCtdmm2CLYDMotv+bfVQhj9EVo8Nn06PVkMXv7k31cL/h8UX8L7wTLNc5mtxP9ZLdgeWwfTA2WA
1ZlOYQA9l5/yP/Mk/v7f/9LI+r7Nm3H4t3/lWv1XyzSIGOAtcJkgqrh8s3+2TMskG0OP3vRjz+mT
4pwsqeoBnse4aDGffk9lVV2N/jR1J8/x5ZNrzWG68zUz+R4Qk/NDFEV9YqQk6tn5pZqIFxjIzJ4e
J2L/Rub8iIaA5kWtzbvaMLzx3mEH58QBxEZJmNElEz+0lOUdzDkU3bVptNNphgsae16apbswGdPn
waPTmHRfNcZSWsYz8qw4hzKQb53LCrQpwmhnmSQJRRM+mkAmt4rVL53JCuWrY9FRDqr/QszrNAPV
gOTDi02vzYKaoE3vWss1EfmOHjg3yzaDrAA7LVV9DGRf3wk7t48ctPgTvcU5zuB4j7YLergxZnam
dTXjFsmc6Dls4cRqi897R/Midj6WFA7oCTx8lEtVMsIAkPmxrVy7o5M7xCSdtFMX4I9pH63I6NYj
NZ8pxLNDx7y28ZWmV5gY1INQlT8DnGnd9FrkY6EPSagU852uUmSMRkzpdrCSqdumBtWqPMCKUeE3
mgcGZhUZ1sOC+Wm+69PQbx7YclF3v5gi4YZaGH1yyrrQWk7S5KS+SpRmjdQWiaV2UvIQ2ztco99o
bBPeQ1j3o02ekVjrpsqgpcQ2Bmhm7GVQcp/4gzoEo5l9m22XBnHd1dGh6aX14kFp7jEUp+lK2vzN
2HGWhhb3Nhei67afuxIDvHEkVq7eAh+QemYm94Ce8IoIjUgzTnV04/R6W88ix1tbmiw20HlbiJnA
qz1THwa3Gb6dWgUwB4yMMAlue2tbteje3C1CyI9FYpBba/15i7gWPtHQxJUHMFvsTjmGoWEkUkMl
21Y6SBER9VwHCFOk+oOm3hpDxPUrD684MaMd9q3lOUFq3ivRele+XzAbFsYhbyzzDsEsLtthWEUl
CNiWP9whoSeU5WBXWm1phGSrnqBd22ZBvRE1//8Bzay69oBqbvle/Xauq/q6F3iMN1bh5s+8WyXe
HMcCRWq3dNpRGlec5rTUHWWlEiun5VOdkLLVIOFzF4WJwj9J5c0mbROWW7gnZuYXPZECWwytt31P
x1pdBy9TntcPYm4PrabyT0Tm8lIX1GR4NveDPgy6p1qmwyHIZMHPvSAVXaTiZxCN7qkyFnnTjfOv
Vsquxp9r17twSsYjxTLF3ocBVL51hvafdDtbZWxlZfDezSNEHhOJ4qQrZewnJBS8Wp2z8w1b7jwl
5N4UvTgsUaDjfvKquLaccl9x14gJNFdHkmsM06PPE6aebnwP/2ViDgjyQ1rdo12Kq6ErmitWG9Fd
6ojkAz4sfdn/cyw2IxC+57n79W//+vFd5836ju/zr/Eft+YWxwQnyH9yJn58Z/PHv9z3H9+/huw/
+NI/F+72HyEgQJ/wDIfZXxbu7h+wUE1zRYrZaJ2cfH8/FEO+IFpLT8y/nXz/vm+3rT/MgAVx5HNq
eiEppP/OoWjBufvrqcgu3+RcBtgIwXUF4v3Tvp0qv2hawAvup0pmLjjBNDtYQ5/dGZhFXjJvtCi9
SpGZ+yWorvOLRBc2HcKezounxrVzuCkKSVDo2WUOReFbLmJfghwIsKeRMntJ+WzOG2PVBnE92hu7
wyc0GQ4rQ7N6FKuOCLHNi8dMqruuMV9Awk8GtY/6GYmufk6XpvmWXuDccWUsOJO68Mpn7j1hKZf3
dTmxbXYCD0lzuMibLORQOu2Z+OlF/qSnbTmjf2kz7mU4P0QyQS6l+65qr5AGH5uLnKou0qqfLfVT
dxFcC2gZT/VFhgVKYrFMuMiz4UWqtS+yLYa87tswQsTcWVBZuMExiMjLdjSKiEmv4i+kdLt/mNHk
vt3ebfMDpRilejEsVON2WaZPRl2kZLuPRI2LFKkrvYjN+apfbA1/FaHhLSNIL4anfo8JYdzbKavF
e2VL0Gtc35Eo0LOZDD1so8UJKpBjXHUX4butQv+TVkhXnRyfKpENZyGe7OoimWereu6vOrp1kdRh
OSGvR7P57A5t/lOu2rtcVfjJHILb+iLND6EYd8lFsPfqTjNAouKvC3dcF6u2j5jNLDh6+IuqQaiI
7BEapLduBNJ1N0A4jTXBsm4MuE8ZlN6YDUZxEuKsUyqiCJc1A6N7xmbYYfnQSbz1TMEZxxXHpIdi
tZILdHAh/gDoKb9kzbsFQ2KZbvO6laSa2HSE685jAFMBFIXXLVl5x8VlL5KuKxITVu1mWNcmaVWH
r+5ll2Jd9irZumLJ12VLwNbFsWDqRExeTE9euo3W5Yx52dOM68rGZ3fTXbY4TY/BdF3sBLBwfvZ9
ld+kOh/8HXyP7CDGIPzq0b5gUpgG14weyXRj2N6ElTBPuV/RsAXhhRahrIwrJj/cVhmtrFcD4akD
iR5BoU6VDpzkCgJA0zyGBT2gGG9dcXCL0d7gVn6uXFf97N2goStb8X6PdEjKRKkBRHNI27dD1Wm9
fHh1JrNXabYZodYpC7hZZj6h/8nizDyZwZipjZaLE8ZtbeZ4rInqpajfKnsbdD6RgbXSsd23TgCe
SECMjHD/aaFjoDhOtndLMvFsErV1N/S5FWw6v/d/OgsyPnfuNDCoPK+l+wpBVhi3njtk/R6nTyb3
k0XP1tYF6zBT9KwdDxINOtq2oL0bkhUR/XVlYafNdIuckMqbRIWaGLEozPopj/hbj1moQV8xa1tM
1by7qCcPADztMTCHbZyj9HYxPbAYg7tFt8cxy8dns6i8U+gB834qh5YKs9wYo+KXVnOHYNJiml/h
AvA/FqtCrMwA8LhtUf6q9Bj1OydJ+m7DToEtdOphbIktc22EHUKjr+KGuly1ZR7+3UeFYKfpaLTZ
oiuHE+9M3DpdbgfMIL37gA7S3DaN5337xtTYRzcKIux96FafXNV6A60QtwM1vxTN5fzRnlds/2go
xfsh3JrcsVla7r4qmW88s6N8KQu7IA68XFCfZEWevUUdLmizzRby/TwggyGWhaR6iZeImAl9HQJB
5iCXVlAjKaLFdfSTmuPwRpVe89oG3PU32tPzrdR2ecWqANw5oAI4SD5y7HYaIn30rVHfqEhE94kR
0owWFhRgFoY/PXiTnGM3a+zHWjUZfPLRKwjw0IxwSoQN1qyrJutkiZlAAoDc2IMV9Ww1tvPKPUjv
rZ7pn8CUf5K5TsdNzRFZI3HQgDmlqood6j0LvErGSlMIF8mgJaNrsEMGI8wA16SE+MKGtOnujLGV
H6aDBp9ry30ZMqs8+VIVe7NXySOnZR4ehBUMz61VTJ9izN1vO7L0s+5rvVde8xTxWJo2WkCI2WWq
fSqkC5pxWLLuSoiSlWNoBenRqoWzrQdkbtWs7cQ4qZUTewUD5z6sVgPbUPk/IV3ya5VDM5xLuhF+
A5+WmyZv2YkmkXksxrF+h3xgpNuWCVwfTRuie6VQzCu7ao91rRDb+0LfeoNwUMDa0Sr2M7dJHq6p
9auD03ktCZdjyW9Sq7uea2eBeNkv7Q9RacDLyVRzdjWqc09Ql9SZdtZ03LZB6Hqb2Rzzd88w3Acl
Z4fSjDK6wx+74nxwV3A099cLgJqfhQIAsuHi3V11U5mea6tG7BczDyqPnexjnVP6vhldFd3xbxnf
gfSYL6U1+JiANXKnHYjsxLqSTqDED9hyFb/ghFY//GApdjphksHaK5ufFJ5C4PVG41D0o3dobRdo
fku4N1iW+ww+6C03F0ZlykrfZqvqYxEZeXZipIRiZcl+V0at4vNGemhrmbn/YIICYLOFG/XBksbS
PYEcMK5st+3fbbZuJGAATlASQlc23TU9rE/2gsP46QvlvsNXUw9ThT/yxCaifCPnkaZ3szuys6fq
vflscbB9QdwDujZMhEeuBoo5qEQ18druVaqCJ2AtA33jXhVcdeEIqC3xWv53zrC4xWvSG4e4EQRq
26N9gONlow0lZKTKvsAG42maHlZygPWC1a0Zd8RIFqrUMq8GCpoKMtIeza/zosffHlBWlreK/6bn
Qf5GulCnSnvdtWaIufKMvHsoW1YRmyGYgVB4MOh/kMhtDhmctXOeJebB9LGORX3AN7L6vHotrKrK
4sinkxrTGH7CNQ/Jv1Bl/CGz5RjBN6qHYt+xlP8QEbu6nZic+YPOluRrHKbA3Q2DalI+sZgL1q1J
Vt5bBh3I/OKhL9h8OQn1umsw7gdDc0fbwPLIxTTbTnkKr8zNw5ReAAhYvFmNJD0QPmjfo1JSOec5
jd6jiJJhS0pFVsoT3c+mHf00zue+Ie/twYpIKNR1pBx2KumpTQ9dIzlDvbI8/A9eiVl0znYpz0ys
OaHZvo5hKr6AteCgcrCy3OaZp7ANydZHrJ0nlOwOe1BEy9Gm71vvtg1z+oBRPPAhigV2qu2m7T1P
/ZnpNIiWI5edtiMGkKQ/Eqtanzuax+RgR1S+1hFx8p72Pjp62gJoEFE68R7iTqI62IiWu74Wnrvt
5CQ/xrH1dgFrAhgvoizvHAgUIKh0zVCaza5pwj0Jppuxx9gWD6G5/EiB1z1HoivDmElguc3nzDw2
7dSo7YRH9s2MPJU9lZOM7jEbOdWOB0z4PXK3HEnpmXMCPXpy75t09q6yqkW6ymtA5k7rGLBOgsyY
EeFD82jmKPVgFF0ow1YfAEos4IqEjbaffE4dBLVUviD052A87PBez+kKhfTE8FCxIFB7MwKuzZXE
MGdu9gpfa69SUFZ+lN9hfGVZaYblfMdGofyq08l5FB0P6qNPvI3Mq7HuJJRnfPPEK/acz/4eF0fx
aw1Fb7kKeT+iKWqtPaRQ/9GU2n9vITXlcURXYewLuwc/OkP5y/w2+FkGarmvzd74bIESYRPOIEjZ
w1gDWpiD37Ac8u6a4A4plgWw1bfjTuPLovECVQvBzwBkX751g8xE4QhU0eypmZjX/SJPoaMQtU+y
rDB+EBqs1K4a2EWbozee64xaJyiiphkLDxXBmrGGgRpDtDQp38og+aj5dUFE3LWUZM383YCgSFbn
1ARYLRHhtgyg9qR5v9NNCrQlHcyTVcu3yRxrtqttvl1AGvMPscV70prrMOV3V1PmhKe871bcaUqB
rCbt7s1wqTf5rFvi/KyjHCN7sUsr3Lg94RXeheQ8h+h3G7jHAULpaUqTdCfCsdq7RjYdwrXGKWHD
+CsxuuHOpdyAm1WEja2fmA6N0T209ZgdNFcEiBST8m/TqG3vp8bLTqLoCJXNRnO0Bl2eRRrIL12O
3QMwTIAGieJqVE1B++xy9u39UA9HXUXpO9eZIW6j7DFveDRDP+M2vZCF1oL1X6Da5Nx5Kj90EaT3
KZXDNT5JTmqAfFud6y+mh/FkId5WG07icqcaPX6XojH1rtBVeIKhFb4XgrXUtqGs50rzBgGePPfn
Xtgjl0WyefDD1McSiu+lo3t6U7nJepwyjXVZk5z8ue+vZsNeDoxA6V6x4gA8C3TrJsrZwGaBB7mr
MTCgp8re58nkP4w1SnIspqk/k9obr80u606z0QmaYrzevPPYosSVUfjXTps887Z/AJdxVpN8cfCw
3LsgSSkVqDCylmWHfVdHG36deD0gOjK4LUV2kxmAx1B4ZUWh+wSZKvWjmOnTp3ahET98sugfeVdO
9zj1Vv6kPxY38+IHdD9r99RSVOIczGlwebwV0/LTt827shv6O6wdFE4O45HW6p4boGwa5jRHvnPr
TOKm9Ly3AVH7s1uGmzqrxJlNGxRSpG86grDgUTmZmJ8p1w1Qd1OLH2MOb7joLWcFHve2qJR8AvvJ
OUcxNCs1W+5FlVaQDHvDA5ZQ27etD7ZvDLibz0M5glKqjPGnSELvarRs7Js17txxdobPsMnTfRUF
BMujRD8lKVod3iZzD/6B0833Wa8alo+3VETlpiECq7aKMiNzx23kvuLdKHb4H3Dztiz4dsIQnqLY
SDZjzGpm5Ai3WCj6TG1MwwZWtBHEfL3NDKl+B1UyBs9BOoVTbNlNw2Qy2rS+cpp89yiXDkzvejrS
Yta8Y+jHPSYdu0o2gYG34B5njvmS5Krl+l2yOykc+90mEn9nF5X1PRQGloXSrWpwhPweTpLpZu9D
9Tc3wTLlL+Ua6cWOhhf1CTZrA30vZV2Je2QEF1mJ5U1lnXcKUIBOkySaTVbNachYEwc7rgLJR+oZ
1k6VC6YIV00+VE8s12QJm9F4ItdN+ltTU8T50j3hDho/7CrnATBY9dH28ncsFdnZGYax2VUkDLeA
6WjL5Yi0tn7Ses8imMfj0CyOfZNOkJyhV/ZFv7Op/w5I3dcODRuTUYxs+ol5vxQit02wI5QwbIZk
5cEE6bXW3T4ntc0PgmzJskmgh4K2V5H5uyNKcRsS5X81pxoKWkagQ/LXguINN0h/hYLTgMmC3sg+
upuqKwxcTv0MSXV5akZL+df1lJHTbIEqU+hL/nWXExWNWVbwIXeCnzif6wjXlGsdHMS5gCdSburY
scgnMHT2AAs5sfZaY+woU6AAjGbGcxcm4bUBMTDmCokcL2FN85HL+1se+b57FlhG7qzEcb+qQoav
KDPmxuA84ibdeYemrLpbL+rEFyJzyocpSp3rSUhrj5+jojy+M5KjCAvKfcwMAtzGWuihBiG8JuCt
HsFg43R2P8Z+pz1r2+ekvoqSTRNjoUzRIyoxEHqYuhGb3tBg4Oi6VHuxM7SBea4y6dUbeL183CHD
zPBhkbid48AkRr0IUVs4owG9wH3pjQE6eCffnESsV+Wh7Tlzhqp6LpEDV3NKJaG5sBjigdDzcM9q
3pgbzunSvxJe7X7QhEFThczSKS7h2XLD4YiaA8/oNm5WT1c66vzPsrK6V7+2wjc6Mhvqh/vMuG/D
yiFm7brhEGtnmKEiAwPHJCf7Ezfxaq+WrqziZJYD412D/T7uirELNzBM03dXzN2h8aV/S/Vy6DJ0
EfTfj4EMtoSlvS/Y5ImxLejcPWNghHKSc+d5w8MOcMXy2fcVwnfuawLvx6rG0cA72KkeG6MSRw2L
Avt8z+wR2+AoKn4lfnMNkRXz5SDAw25rp3S7napbdgsJzENF3mZM6u5EXiKRgCys4lCqwMUlBwb8
p/IZsHgl4fAiZ9aAsS+niFcdEKQhJDQu0GSiGQFNldySSZZaz2GAiXrnjqHPPYHN0ZltmIRf4Kni
wx7kgm6RT4a1n1ML9Hqt3LG/igK5vBZwBsHn1IUfbst0CjxQEOaUvuX5OBzqxvavEESCHEyd0xxQ
a6vvRtT2TRPNmL6qUjoU4wwApe9ymY4vIvKKV6FNEo5yBlCCSy5s/bg0ApaBuUtVZqx5q1yN5GrB
N/ehwGCh0ui5znumebx3JiAIq/hMZj2ig9i2sK95TuTYc02L4CsR4to6hZPoG0jzkXLOulaSCifi
+1+9J/sflW+zRi3zmjc1xn8EgXwM2F/iEsOG2c5GuStxwIOQay0n/YAOG5wnu0crxYQY3hY4z+ib
5PnJA5ttU4Xb1qDkq2yw4W3Bt+AWrBoLwYaIKf40lavultTuRMIMPvNPn66j7RII+ZNPUm9f96Yp
D2mXDvIa943yuC+ze99iwEi/E3Za2X6yZcFlL8FOE3Ms8VyZmqmqfxSOcq+WqF2A6chR+LHmmCRs
TwDrQAKj2xk2iTq8VOZ8DXUG/gJTpEEqu59EulvI9hY7O8spssFT3OGwE03PyBQRVzb5zO8UbRU3
NB4lrLrGYtkJswB6hZsf+Qv4BgQDnqqOAvM57Y1Wm/J6Bl8jYoNN9kJ2ARpznPcmYhJYDJ4DSxZB
qVmAcQNiKmtGMH9u4I4AwmWnX8EqakPoTxt6uxCL5pZ/MCjvIbkZJGUmdLhYv1VpwFsIAwvlsaCk
xjVaUlOYrEYMfHgqK5q9u77ZDTw2sbKNwngAQLuEL3a+zLvUV2SGwoJgUwjmkYq2gVr63y6+qHfw
YL23KyAOPKLiumuNmUe4RAf5Y1mF8zEI8XrvcfEEL10uu/Myq/QFbOJq7Aq74r4SFetEJ9m1eRBA
tuYQ2SXSHqnuGlWyJe3bfLDQMb7bvJufaSiQxjajSoCrKY/dGZ40G5zNFIIKZYacwqPQq5ZdquiL
y1z/aRZh/WMxp55G2E4PO4a17MqwWDbFFEnxisZEOhvn4gbO8AVbq0EY1cLZTwgKZyQdagYdT94P
5mxL/L+tgwsu0MvR4Y37SJC5e0wWSEjAM/EkZ6s9ub84lcfVtFzS1D2dM4GVebm4mhe9OpxrY0CJ
si7OZ7hxuKDDiyM6u7ijE7y6kJ4vrullWR3U3cVNPVyc1aiZIZViq+F6xHmdCdePURLnDxNXtrPa
szuzgHp/8WyzkAHxtBq5uZNNmLrLIvOfSKYgWlxc37ROpM+9bYXP3EXTJYYOgEPcvLjFSZuJVzoD
29/4VriLOj06QBwOZv0LXyKe83C1nzf+hNgvZI6tdrWnuxenOg1CuNb/Zz/7f7Wf/Ztt6b9Y0TZ5
J//SsfKnaYkv+9O05P4RuCxhHZTMv/asYGdiy4rjFlvo2jAV/MN+1vsDC2KA3uvidILoSPvJn3lo
2/kjdMgD8B3ZpUYOBXn/HdPSpcL9H+LQmJawQlqB7UWeZ5LMXkvM/qFnBQGk6QyzjI5Fn9dHxBm2
gzlRknFxNh2oCKoq0olPVNEcXGrTOHmW6UcNNuqJNRXUlEjcGAK5DDbVdA5srR4H5T5YRMFod8aX
aGkXj8/UmnuvHtjiZn3y4tphfUPd62noV6yADCHUl8OjgREX8/uUfXpGuWw47HH5qOq+CIvVI1NQ
wLQZIEsREZLu3ghyLJ6d56tnbg/UfCQ0ICx67m76wp2QFsVsxoRYW+w5SXFghAyOBqUM3jEasOpX
ss7e8q77VQJvCbYpLZ90VuXFOyLyp6bH+0gm8rZoeMQDjSzPOqzpSnLcYdu4828T4MvWlY2gG1ED
WYZ181gw/N1EkCdYCVSbiyTW53Abl15T5yVyk2+Uv6mp8GHawmTZGA305WHQuO8952RafQGHcRXj
TJnue5vmrIG3CMoQgZpHUxff2hvcrYGWGDvZfNkB6WF9MrzXFgQPJo5GHWa7TcGxuemTYr0xOtp4
UjKoHrA9GQeU2KTZwsc3HzwdED9xU51VMX10cIesfv2etjbJW5V9CTSoyszmCHZ5fkhsugRHNkAj
3shebaXBxeRYdVlqnPqlqs4MJ2OxTxabKhp3GsrkvBQJxqmMWYiBeZCvI5Go/jQIf8iIidJMKZBK
AVZHi/CxtdJpuPECE/xMgXsMXw8Q7C9fONMLd+aGc3u1vm3cQBDaU3U94hwy5uh+DMqSOJlw09Uu
HjD2ar1EpNkIeL2Ng9/fEFLltmq18NTZDyfuXQatxtqO2rA2/Sqikz4mCxE16s5zncF6mMuRLV7E
bRnBwA2qYKddDGGbqLe0fgTFn2RHdD0pMMawPwayxpSzJTNj3xqQan4TWKzPAZliCMRcK7qDItbO
75wI8NU4lCLaaKv3iK/p6IEyu1NYEsO06WfmflvuRrSyrcK0ht8gSHeucxua7ls1BPfTasins8GG
XNcfs5FtAxLMTdVBFmmd9lE56jPp3CdJimEmhHZLUOHo1eVKlxTXRZpsnbI9+dmNX6NTN2t/e8fZ
MyL6x66t6UytoZKmZuncIwoZv3g7b9uw2UTKvLdH+lqaKXwwTdHtoQxtQAOZe1gE3ZaX+ttZHupR
bQdG9q1ldW816OuHwTRPnZ/lrDR6VK0sYFCBDLRtS+PbzavyKWIS3PjGcB9iJBvw5eLx6FPeDGF6
rDzWp9D3nms8c4eyJLmkKyc9spKFhODXeCVm9Dyrbod4XlBCyIMYH66Lni+CA2X38GUd7mqqY0nW
hCaUmZXF6iKHMdU67TaBgXJj5oX/Hs3pk13V+ZZIqjxo5nY+MsUe2SLcWg7yiSRc+7W4y7DrrXln
hdOAoxCznAOvMWuq5KS84IlH301agCJ0xGxflXm4H+EL0MuAJgmF6SAi0JldKLntmt8QIcAX+POv
tEzunAxOt1qoiHWH8NlYlPVLQ5P8JA/5+x8MRH92oP3Fo+qv2N6/P+5D5CLfcvHj2Az7cNWDf8L6
Nt1EdXZuRUcjBZ6W1aih7KmBy6VT591lJCPyGC+a10G4L4cbPAz5G02TyO6TUr7a1L7OeE6OPp86
v00oEbcJ5uzSqewZZ8kkOdTdlMizuSrnl7ZvrC81J3yerV5jZQ26KhAb+kR6n2WD7KnI6Hp1VVqY
BQ5Z6hs9GSePh0XTJWc1F0rtvcvTxLg8WcTlKTOsD5wJ5YOM8DgH9pHPpdpmPWkgzA0uZTdwgh7H
wpiDTSXM4ISnn8eU9tMvMuDtxqZsA5KVvK4SLP1QnvdyTbc4hbpei5bOntmc7aJEGOK6vyvsmune
JopSg7Bi1I6om5TOI5SuccMcPVz7TUKNBRyPbaRGYIhtPmzrKTk4TWNfOcBbf1lh2/xgn9DuoJZV
vFcZpJvDUEJGOBTIiTL2UcYPQ7LwafHNgihBhKmrjd3OKkpiZSinZ0T7GtsGehnbeXs3RT6wBWHU
2yhKm5dMRMs9mzMXxxPTStsXZ6Zj9166zYIjgmzTTx4KA5FHKpq8VlNh2WLu5RcqijvVyfA7pTeN
xvjioa9a+8rHlLEFGlhYN+Qjy1ucKMEKZBrZKmCBWvLrOrT9cwa9/Y4VJv4RlbmI2Mo4ULU4spi3
4VQFafqViJxP60Sy8H1muRyrUNn0LEnKrCh5IwdvfbpVAvJsGuBRtjQrEDTq76sMSEDu2YeqbuHH
CuvK1AwdgTTUmfUY7s6pp6w+AwYNPSPvUV7EOF93o/eWpWBc+cm9VinHv0utGq8E3paBqoCOZj3D
XWpp3ZmO2KVIslTdgcabb2ZyvYct90VmumGVi2gGf+4KJOA2s4rryrbOQ5280v+yDdkks6b9BG+H
LfR/c3ctzY3iQPivuPawN7sQYAy1NVMVv53E3s1Mpmb3lNIaBjBgHF42/vX7SUBi/MpkxCG1PiUG
t6SW1N1qdX9tLKQsQ/3bNO2Od/sUABM7svCeFQtBxsbcSxEDRZBDMdZ3bX0akoR29Ti+dXQCEDHN
c8zcMLaAJtDjhyCU81kcd/f91cbVEVXq6ROE1ixhLHaBi6WYmeob4zbMfAC82PowIK57p67aAOMK
7EmQS2QBF/Ec9ZhQaMdLZeA4tvMhyvWFYyXZPA2eEQLQz7rRHs61FMmaCGkA5MStp25Xo0RHbgbK
nQKFOJnvN6g+kQMjeNJTUTMLyJpfI/tpN/eBhTiTA3l93ya5BuMDWV/ws5AHBG/EKOhpjxQjc2ft
hOWNbyW4j4Ce7N4iLF8GSDXAtS34RbMR4so2P7zMxtHI08Ixrr9DBDF0ZUS3wTEOrCh7uEJy4uR5
u0P4hg808H92qDcf97VdLn/v5SlSFLMokP5GTA/8NIkqhQhnWK1+OE/IVe2jmIozWMGFw6pN7uLN
pM2cdKMQoBh3T0xHR0xbe1xxb7gS17hCV3o+gKd0rugzrvT33AAAWAuMgR03DFRuJGjMXnCY5fD/
Om2VZQGGNKEjfop6SK0o/2IhkD8pym0iW4I95WkSj+GvvVSdaM4TalkH57dlmK4T1gPbDde1IFly
jM7Pu8T7e42CTxG8m5oI3ZXlDk5eqKWHgH7+gbL0Q9xcFo97RkfRFBlxtQZibPEp2jvg0CUeXB9e
wczr79QGcDnEWJPJ8fn1AhOOaLwygeD8SiRVRoJwMUpAcx0yQeugHLtBugpLscHnwzFBkTUNJ+ta
nPW7mYCgaIJAZkk/WgJ6R5V6LO66YPMHmvsSlE1s2EYHTgsJOU3lCj+dexQNQIHsYupZahXa+0BM
QE7YcdrZu6e+i6SzbpfohlSOsr7+jY4B/w0kRMmEd6z/n2DUi0gdIJjJ5MLUteJzMvfSC5UcOX1e
ypCZ+ek3AllZe5HlLhRtv8razzUZwaf54GE17byd8uflAE+brrVVjar6cupaEY2WTs4f5GU3FzSA
SL5Zm050PieCT/Vrh04yL152wlX6cUyDQy0Clx1z5R0onBoXDuTKNbIAvT9biVmQ7JRGOV3XcyYR
kIoMC9EOT92ALpGReTb7BBfFqBYj2sQtDYK09TsNNn+07gAqiTuxiihfksArwV4SbeWOIsYuoV6d
SYVeFKaNdeofEVYNOFBFCd9TL3aoubWsTUWMs6QHL3H1xdnsop9a4/M384oEl+WfpovuVx1lPZdV
ROFUX/x6z/9KzXTpWFGUV7Q4cQ11wqsvRIhfKtckyI4vdEXjxKE16xSg3WoDHPnqerj7rQbPuKGg
AlQDEuuRBq7fWlAzrREvbCnR9f0tSWh0TrQAa49lTYvS/27FSatvrW3qV8Q4azRCYKKIUn8DBVdw
tUzSFTB2a5mCPbigZAVXQKI9n4S1XcnoIhxOnC60Mg3oukXXZmvhLsN/Mbuz2Me/cUWc8R/HBEKa
WPU3Ubq+rJ4kXMFpjQhKdx9GdXMApNm1XAMa9hFxS2kdR7kk3sDuHVITVhKfDmpjMqY0s3z3cC54
W0qvARG0QAtsqo+oI64QV5PCS3aOqnKXb1gF99r8DdQJQfJDy3eOmQ62qA3suOHLfhu6NQmNeWVN
NKAPB9BYpovV41SzyPZwSb+BdTNwHKQLuPFJC7ig0AEG3sA24HqGemwgtTGULTSgaW5h11+kj6On
qMR+tLC17GMbXyPASYfHRZz+PTXBn4oOF9IqUsZlTTKAs4I/ZIXBnIgO47w8at1AX1xcyT3YjEDP
xXLG6RpBEEjLfKsj586bL/6I01No5Wg797P6EZu9sfQtGn3+DwAA//8=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data id="1">
      <cx:strDim type="cat">
        <cx:f>_xlchart.v5.7</cx:f>
        <cx:nf>_xlchart.v5.6</cx:nf>
      </cx:strDim>
      <cx:numDim type="colorVal">
        <cx:f>_xlchart.v5.11</cx:f>
        <cx:nf>_xlchart.v5.10</cx:nf>
      </cx:numDim>
    </cx:data>
  </cx:chartData>
  <cx:chart>
    <cx:title pos="t" align="ctr" overlay="0">
      <cx:tx>
        <cx:txData>
          <cx:v>GEOGRAPHICAL RISK SCORE MAPPING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GEOGRAPHICAL RISK SCORE MAPPING</a:t>
          </a:r>
        </a:p>
      </cx:txPr>
    </cx:title>
    <cx:plotArea>
      <cx:plotAreaRegion>
        <cx:series layoutId="regionMap" uniqueId="{9C02AE37-3FD6-4D42-AF7F-2CD295E068D6}" formatIdx="0">
          <cx:tx>
            <cx:txData>
              <cx:f>_xlchart.v5.8</cx:f>
              <cx:v>RISK SCORE</cx:v>
            </cx:txData>
          </cx:tx>
          <cx:dataId val="0"/>
          <cx:layoutPr>
            <cx:geography cultureLanguage="en-US" cultureRegion="IN" attribution="Powered by Bing">
              <cx:geoCache provider="{E9337A44-BEBE-4D9F-B70C-5C5E7DAFC167}">
                <cx:binary>1HpZk9y2luZfUei5KWMHeKPdEeKSS1XWoqqSLOuFUVJJJLiAJAgQJH99nyzJbkvX9vSdmJmYzlCE
KpMgAeIA53wL/v3T8o9P7edH+2LpWjP949Py88vKueEfP/00fao+d4/Tq05/sv3Uf3GvPvXdT/2X
L/rT55+e7GPQpvyJIMx++lQ9Wvd5efkf/w5PKz/3p/7To9O9eeM/2/Xu8+RbN/3NtT+99OLxqdMm
05Oz+pPDP798eH11PL24fp29ffnis3HarQ/r8Pnnl9+1e/nipx+f9k89v2hhcM4/wb0Yv0JYYISU
evmi7U357XepXjEkEUFc/tbZ9WMHNzw8drp9cf345H/7/c8G8TyEx6cn+3ma4D2e///+3u8GDZeu
X7741HvjztNVwsz9/PJonvTjyxd66tOvF9L+POIjtIRX/On7if6nH+Clf2jyh1j8OEP/q0v/FIqr
14fXd6/vDw93r/9uGv7FWMSvGCdIUR6j5w/+PiTiFUYqpoTFXz/8t66/RubqERbh41Q5C7P21+vj
z0Pz3c0/xObq8D8qNq+vs8Pd6xe3d6+z/B6G/tdT8S+Gh7+SnHOsYvQtAN+HJ34VC84wj7/Fh/7W
9dfwvDZPlX18cWsfnz5P1W/X/vub58f7fwjS69v/UUG6fH13/frh9eX/ye3DXkmMGGGM/NX2ETLG
nNKv4fshPpeP1jy6x+Z/Y/P84dYfonJ+v/+P09qfD+2PG+a7Fv9ibSHkFeVEEQ574vnzQ4mJX1FB
CSa/pbsfAvIt///1aP48k3277buB/18uJn9daH4vvRksrfy5Zv+h1vz91d+K1A+3/l0++zpXxyeo
6wIzRRiCKf8dD5wf9O3urynprXNQMZrq0Tz9lo9+uPfz4+R+fqkAJDCiFDxRCIEwFy9fhM/nK1K+
4pJiwEBYYiWhIpneuurnlxS/YkISEitGMY0Fg4FMvT9fIuoVXFAiVpIiJs53/faqt327lr35fV6+
fX9hfHfba+Omn18KiV++GL62Ow9WMkwpdM8lEpKpmCEYxPDp8Q6wGTTH/1YV62A5FWRf1rxr97IV
YUsR76N9XEj+OK0FeYNX1Cfj0KC0bDazpKhZBdlRNrld4DKc4onqtJlRSIraj2k1vPWbycw8b6mU
Dc8qMbZH6Yb5Y6W9O6JaU5HUrox0Gm+G1sms+HaM1k41qZIa3RUtpjvjxu2G0GFK2pG5Q208jEJ4
VSW18EuOmnCIzGA/l3ZeUycbXyRxp+OsjbG6Rs7rU6kIzldS6yySftx1hFY5c53OJ1ery5riOI2r
zaYjrqN9VdP4qe4E7hI+rmiHp4Lt+9Wje7lpfdMMYtxDZGTW0aWRCXNhu4iwJhmKp2lHNmlIStuy
10lF7GOrMAw0lG2979TIuqSc1yakFZtJgrlXb0Jbl5kYh/52Vmz4iLp2vGYNOrFNfHAxutp6XScN
aw/b2p7mWV5ufH1TRb5OOfO30jRXEUQuW5h0O2r1fhOlPQZVL27XR6Jt0zLqhqtBLcFlVVOIB8el
WJK+nQuUYabfkL6+tM2ikkF1LCsMd2OieuV3VbfGXeJii+bEeNI/RjRar1Zriw9xvfBjvanhdpuw
79ONROKhZfV4Yet1OiwiQldLVbVjihwts1W5BiUkxs1RdIs8zNMoD23p57cz5QInQ8mbLlm2eUpo
hE9IqujYkzH6NFFXpL6B9JjASpsSb4L8JbSCXBriQ9KVFU03ATOSF6zTT1oEmyNYlYe46qVJel6Z
Peq5+TBzIm5kr1DSYlR/tEP/q1Or/DWON7mXnWnuuobNt9MqxbtehzYZdIVORo/yVLe+zEYsqsxO
y6nol/I0o8Xs7EijQ4xCsy9KRt7IqEU6WXTXDwlrYEXzZuoSXPhrZarmql3YZJK2IUuKZYdP62b7
NeG4lu+cJBVJpzhUx37U6/2iy+XYhQnfEtx6lpd8mB8pV+GiaARL6TbV+7nZ3IfQFeFUmHg6xBLR
hwmpqEpU6MMNjWr7oRXFaNOm3qYxnZeIj9cxatolKUIX2YxhOSWyaaK8oUGNeRHUcIhcs+zNFkE3
hotwOwvRvWN9ZEMyRRCKsVlklU8lkSwxM+0vt7IbUzrN3YWsSZFHGqkbSBeYJY0m+rqueJyojbW3
wW3uNIsY3S54VktCJF/v463HF6xxk0vYiPtPKCblDXJr1SYE12Q323HK9SKRTSiW0WVXNKNPAw49
hk5NfUM2aq6KeWtuJxt87orF5K7FbYYVWw5SBjnuXRSGN2oIxY2SbDhVnarSeXBLkUxS0Z3i62ST
WLT6ROqC7GS/ihOupuUSQYreI0rcyaAhXFVd233gQxu2xBX9TFOyvh0K1scpH2jxgG1HPmKy9fsi
jHHarKO952ZYMs1moKct1nupMeytNXTNdVG24Y3yeHmzch4cbDjr0iGWMoOUmmPpDtGI7EH2c3Vq
eIEOccPnCyej8RaLuLvVXPJ3YyTCO6RQ/znQodySbenJodhUdC9XT27mifB3uBgjnuIh1Jcu1FOi
nawvOYphSRtKv5imUFmPw/CO9whn0bDYd7ryGhZF413SynbLKV7FrmYx3pO6qXZoqkI6b+WUjszW
cxJNpLxnsit2VaVclFAV1mPfGHoqO73t107wvYqdynFtt6zENT7W1sfvTWTlbpyIvxtjW9zC1+I4
uCDf64C7fVfaaueIGa+JmPz1LFrzcZVu3jFMug/E6/hDrLru1otZ78kS6WzZGgKrXbi8my0VqYok
OdpmHnM8dh1LedtUF83a+othZmMWvLJHtuHudhiXPq0b/YnYRaXCTBdDZSHHQ1Xriv7DQLdxSVcv
78pRp2W3rEdVyfJhrNv5s5lQyISly97ZYNpEejLiXKxbJxPUVkOVWBbCLlqpKFNn6XAaZOTSjaE6
sb4v01ZZ2JGImAOvtUo6zRNG39vVXnCvoyvcz4euVCaRurxaImsPkKpzvHYm7epuPMRDZ3NnsU3x
0poht9bpNcGI0/aioW5CCcSkS6raG5WSyi+7xtXtsfL1+V1waXK7dCGprP0AdA0ys+/lmKpAlyHZ
EA/3dtrWzDOy5WQMfGfibr6jkeVd7ss+Pix4WPNOKVEm6xInob6TWwTrpvPTLZqgng2eNociJsPH
Ua3dxTLA9BhY8w8d6iis2IFdVdNAs7UvhgxPZr3Egewd3baDmJdtbwJp3+OleGqgaLVd8VgtcjqE
rs1hVqKD66fEsTIdeV8cY8z6dGERvZt44y9Y3aN7ts6TSmxULzeVNKtLiOKeJrxCLBNmwbvOa1Il
BEVflsKKC0x6+w72x3iSavAHurkGyozvnzrXzQdFBnnhyLA92oo3CarMbdFgm7TtuuXl3BX3EIAO
5pSoLhkbqx4VWV3OprG6xuVSZ9CQZuW04P2Atv62pQadJq2792FGcz5X5YBSFM3zsAukng5EuAVB
ckLxly6iNC2iKN6FpmFjYqkViS5V0DlWRrC9MLo6GmaiO1k2pc6rhc0HsywepdFkRLuPYtPfAb7Q
5qoto6jKoq6tqgTSQFod0YQ3lZFxrMNNvCz2IsS2fVM4qj93kHHWpGIipO0yqmSiQr+lXVfnNcDd
VDUYP0xybncLMZuD75IeuqLSO1oTmUS9RjmNkU5HRfQBdZrkXobhbgrhJuq7xAw0gQ6no+2XPvPL
3CQKLU3iAFqk09iUqZ3C8hT0snwJA3maNLcfZDs/imFGTcJZ2d/EUSkOfvPusEmtU9PTcJLUtgBW
0Xy5MWKzvlhlKqeqS0ML5WlCnl7QUT2QLXSXEwlNTnykssKaKasmiZN2mMqMt9zsqsnry9qYcONw
Ee2LPkT3runcPnAsUkaMuBL1WjwpOtId7NFyb6qNQhh896B5L640VeUt6qplP22z20V1h1NRteK+
lKU9UQOlM63JVmecuXZIyByXF2sk590kXXm0ixw/4npechUNxW2nrc9R6GVqIUUl/VTza9/rJo3a
gublGJVZ0VKv06BMnFRaLzzfWjrmvJmjPiU6yLwqULWrnSxKQFchOnZxzy6lsnOO7cIO3SLwfeHi
KrcD4lc+IsWBr6zZN2vA75wt+2QgEz00Yg5H3Rb9rQztihMvNmKTEkX6PdfWHcbQDHeIUpctRJc3
TBuZKLmxd1DoWth/VgE70ILkLKjmQuNOHWThPKSWwXxRplFXYuLt27kx3V44g/IRSXLYGsaP8biy
nawLdDTzgDPWFDGUmtWYBNAAzTQyy2lC7g1H0w5wKjo1cqtz1dpfoqLPxsCq63mNfjVzqBJa9vwt
Na1IhLI20z2QlkHIKR0IWi4GXrncFqazycJ0yP3Uu1T4LuoTWBiiTTrXhjvUcPGA2MaztXQFvMEi
E1tMxcUfmOWf8DTCQDj+W54GJPKPPC1SaqsD0tVhCb5NIsqbLJpjebHESu8Ir/usNiF6O8ZkeVAY
x+9XNQ83pNrKS7WS8ddChzpnMwD8JOKk3Fd+HR4WGm87xKMxa2Sjs87G0a2ZLalg02rSAKA1HUpj
BlAiKoh+z0QcRQBqzJwWxJn9MEuWM9NcKqWjT6Xoy4xGS38T1e106Kx458cJHyM38LwYY/yeeC8v
HeYurce4zySMPTUN59esbZpdy6nlWTeq7WgrKT8AUi/3nMx1guvw2M/81jt/zwChJGtjmiyOyZrx
rVrfzN6cCt1sJz03EhC4aqsEYRuXwEqrSuzaxW6QtkvLn4gbdZlErHRQ3DsAhfkc4f6XjXQtyQat
GkixlZhPhZTrsRoB7SauJOJN30/zzdRudbRbIB1crVVDPnOP9NNQbHM2sEjmwVXkrt+aNU6iaky2
QlCU9+ssLpnz0YGTpsimeuvHlCivt3zt0fJ5npb3U7WNO+O53jHbtTu+jO1uLoE7iYHThNpNXxWB
qzkbO+tk4vm2Jb6fp5zhTd9sjYEKXRlyUQB/vdXIFktCl1nfwUaPj0u8hCPp2XzcECBsrNfpy1A5
gIJdCMtD1QUepR7wQkjVaLxMFY76Eznj7PkZcrfP8JuckThUYQDl9RCmHCaS7BBw+TZBoapu6BnJ
02dQr874Hj8jfVTHC+QHwP8hUu4UnzlBc2YH7Zkn+HYmLLFlpG6mOuDd0MfTQ3cmGPaZawhAZpCM
zhSEPrMRfyYm3ZmidM9spTgTl2ArKNYikFRVazzm1I9RXlbRlMTPlEc90x8srRkObpRLqqzAF4vl
cb6yoYaAN7Bw42ao05Jj+TgYRJJY1SYhZna3bLH1flXrtEESA761jdv9YJnI2mi4i4jWhyGCCaPR
0N91HrO014CUo3VaoqQHKHwhFzNezhWQNGYLJxJf+yGtFMCwREEc0qpE+Bcycp56ReltrIJ8N0IM
1gSdKWNzJo/NM49sattcVY0DpQBIJjN1nYZn5imeWWh8JqQDps1+PJNUf6arHovyNAKDHc5UVp9J
bXemtzDIM9EFymvP5Lc902BxJsTqTI15VKpfDRt/Xaa6+SjOBNqfqfR2JtXmTK/VM9PezqS7OtPv
+EzE12dO3p7peXcm6vOZsrszeV/ONN49M3p7JvfmTPO3M+GvIUl3hYOr89h2iX9WBpqzSODPcgE/
CwfE+Tj7+4zKyI8JFYTumGEhzhakECr+PqFOcUyBJIzRfnWKXZhGHx0pVM7XKM4JAZxOYspvEXMR
TnCsScq15/uZSPzrpKrKpLaX5dM6+3DRtWy9jBSebhWoee8BGPTvqBpOXpsp9yjeBgBP4c52Tvuk
i4YGYlrTOVnl2hyQA9KZFK7GMhNlJC8mVZo+dyuMisZkBmRVbObRbr4doeaIqky2cyJrnnNa/Zzf
tudcx57zXnVOgfE5Gf79hGEQlP+kAgGYJmeZS3L2/YTFdipXtqxq3yXyfntP34+P0fvxLlxPb3Qy
mZuo/eo9frUe/6TosXMIftAmwZKIJWYshlQpf+gxgMDSCaeL/SxU8bHtJ+1Sy+r1uln0RlJA0sOl
XUcnUlw21UfMN5cPrGi+bJgvNFlXXexMHVaIpQREnW8FhRpO+kGi/caL6JfJDeIBbA8odcL0AacN
k6rJXbPawzL244l2trkQZluOgGQgP4Gckgip7vyyqf0M8BPEhq7etQyPu3UK46Xq+fZBhLo4TqFo
j/PI1d6tbfS208GevDPNm6qby0vSerxdzgCI76tYbI8s6LrJ2rCErF60fcdKes5fHWl/eQ7jNxH9
26x+lYA/9cNqdVl9M89///ofD30H/54d3v/68ey9/9e3q99M+x9bnTv6vRn0863jszr+3Zd/kut/
U6l/EOS/2vt/cfG/q9azGJbGXyv1l59BcP3dmfoq0j/f8lWgBxmegiYcx2AQA2WVGNbhN4GevVKK
KoUE5oQy+geJHpNXEiksYyapkiLmsF2+SfTqFWEcYXgeJINYgur/r0j0RKAftoGMwRrFHI4TgOBP
qfhhG8S+joD74SanhctF0fcBij8IV2kFAzqZurVpgTy5FHTrgWhRd+xh2bap6uIBqkXkfmGBIWB8
qqrfi8EGniJk+mNbYNFDoWuUTMbKmV3JZ3WDKifUERTAoE+Wj/0nALf+cjIythceCW9TYB1+3pWs
mHTKtkrAholiZJJJD/WS1QyJDESz8skMnHeZmpWgmaI1iImupYCL1nlZzGWIGvkWrXXd5AZXy4lv
qLgEzdL6C1Uh8cu4BfJLIYl6mKoo3PSbA1Vl3qYItioqL2ashE90UwHNV62PLwhutuvJBAN6QYS0
S2Zm2HxBbFGhPNjCRhdircg9MsHzXdPEus3GdRtF0pQ4rpPAkTRAKKqlAMlg8lvOq82btO8YgP1p
DG24EXMnpxMRzE0pKZht06GHlAE6C17mxAOrQ6muu+HLGBaAUD7SU470ak/9WiN+6KuJslRQzgEK
hHq9DwA7aVI0RIPo5ZbWpUa7Os5CHIGZIsLQfGqifhuOK/Ztn61TAx2wUqj3SE/1TRMV8QEiwx6Q
qufDWhTrddGv8S0Js3GJjmu75NOE+reEAjNMtrpbij0YBc3FYBdUpmy2yzs0NPJNMyLxCS2K6twL
z7uk8wtMjSrV1oG8I9rc84n8Mnrtf1ElZ/MutGwCFQB1yKdMyvGy7ry5Z1U3uqRWICgkg8NROLLF
VWtadOWSVUDwVcYdmkFG8pTe1R3rDxz0tTdTx1yfzLgWnzCqhIUFSYC4NzEJ1yC4VZdxSdusBDTz
mZlqKpNi47ZMizleYAqKLT6yOarXbOSaFBkIDRjaYfFhlJ5CzRWINmnY4m5JRccGtguIbPywLtFW
JKvX4Il4wQDH+9nLX0dTVjZBVExQjLelydgAeT0Z1QAyHRqs/yLwtrAMHmGKVKOBxmk3NGEGlWn0
uwLMxXqHqCnedPNSJmQA62fXLPBiSahii5PVrINOSuLsaWxF8+Q1K9FRdRFKTcG9zURb90YkQFcV
QFvquvs41iqbpFcN2GVtRyKSTKDDvhu2+LqV4IcZb4N0CRLxcInIGMNyFId2laE+oAnV7wwJaM8M
CFZSs+1UxlN7uVYz2Y0LKcZUN0GGqzU2Dr/BVvfvbKBZPAPbx3wOPo2pG+oLFnfmvqxqUNundd7X
BZ62Y2dhpYxNza+QV9omThkUoANasQQVkR4+0qnbTmTGMwjkA6yTC1AWmvUdZ2qM0nFdZ1QmdF1E
s5s9aq1N7FzHOulAnf1YRGN1F7wRH5s2jEOGSjdWx7C2ZrvRTYvXFMOW8buYDwJlQZVLtCZx7Kg6
injz2w0t/bpdRVFUv3Mr+ITJSB33O7+wNdSgCBIvwQBZIc0nxVSpKCkb2e9UNI6P/TJcmknVuUZN
tqz9mCDYSenAPUvhtAu8bfJvfIhX5Ac/5k23DLcTILY9HoZm9/+2bv+xbP/H/nN/9rCn/wnFnQso
x39d23882PMHE//5zm8ePJxuETyWPOYEdh+jYKh/K/ECroAuLnBMFYNGIKx8c+Fx/AroAXC63+35
bwUear8g53Mw8DhxphH/Sn3HP5b3cxcgpQJeUIIrLn5w4MXURjP2tdtZX4bpvvJKPWwSrO2M97G4
YbJSUwYaBSgEaOl3DLk6b13Jsz9M25+gbcDwPyJ8GIYEGCQppwA01PNI/3AWAPFZ6GiNSd7jaXrX
qNVnhYiL41x25ME3Oj4tQiSbMAkYJAvUPn9QbRyBw7NwkH57vYtw0+/7pgLHrBpQYiq9jkkrNGhL
ZQFsyq3FcSMTydY49tdVrasuqUfe5GyMyJtqslGiR2LAaelsGo0R6MpL2YLBaJuQUS7X3JSxSSvk
w3sMIhrZOcFNXqs1vhRgGMPOJ3OT1tB+TYJf8NEWYnnsIzDnfc2uOw28WImat8k2OfqIOGqvwDQp
IGuNrd+SBY2Xi3CpFuvyERTM7Qk3lj/EsAjgMAAFL64J061um75O6qrRfVKG/qOTajqCJWVvKubw
BeoxyUQFXrqImbstBS0yZsiao5petP1wWHRUQ4UV5duVxUDrarZOKauxeI99Eae9QORtBSBg54eG
HmtDi2SbKTmNVRntoAnaL7IQWR8qe5gYik9lRMMRTlHgzK7tzqwlVEI2+svVRaCyQHXJB8idOZyC
IE3qwQLcQWEAUc6xFXxm4R74iIYs1j3NZDlW960J/L3cVJFbsElzahE6DBPd4NXGWxC4ViipUbgq
u6Z+8GGJfglhnHc1t8UBTpihxPZE52MPigrd7Pw0drXKRdeYN6wDiJEUIvJXATysC11SlmE4TTIt
4YpV4wHcnUs1gmYHeVzsZiRvJK0rkEIApaUbAtOvMwQkTMtz2Zh431Awd6ZJDBmr1vYgqigzxdak
U93lk5huW69F0lbFCB7dZLLQWX2gM6uywdnxemga917XpdubycF5hrJ06Wqi6KPcRtDdZ7Nedzye
szjAetKwrHbMT00+QEE7/yWeSuvifViGEhTEiJgkwvN6VbIAnn/V4zdoofjWAwq4QUO0peMwL1nY
oPZ3sbnRbWuTqvPbfiide9O2XOzblm1vmCvqfNzgMEFHRZ/OYtO3zarNDZwlKnNKNIdqXwuQJwn4
m9VYZhYkq3SGIzaHPgzDuxbMHYimHBMD7mcO7t0XGqoyxyHuHgomQyJXKzN4Rg/K3ygO8xJvpwWs
o2PPndobU5KcmjXuQcGSZdpFcZzbEql0WcCvsyXVB+silTflipa9BBN5Shpl+Q7km1lCihCw16ZG
nJ1lSRPTrd2h9i29WCtZgMaziBs9gWE3LyFFZrpehm3bx3PPr1TP1n0NCnPGZoGvSlXdxJBkcqLY
DfJd2lZhSUtk/OWMqf609rb6AtgSAErrTIrjrTitOKCbTdLxfQlZ/0B9Ky4seGtXJjB33MzMd5GU
4maCYaej58VdaRh9JIPSF6J2/OCC958sa8c7yMzq2MrefiAjHL3B4DykcSm6Kh209+bsQonmqBhP
F1j8Y1JI79c938YuZFVZd2syDWdEWAEA5FOshmsDx6RM5m1ZX/kwlFkFHuWuLuFcQdUrOCpSFGWV
YmOlA1cOUWBxfqYuwTSIbNbFO8qi4ga0tn5L4WhgT5LhP6k5kyVbcS5Lv0o9QPEbEkiCKXD6431/
J7Lb+AVJIHohePpcnvWXWURYZIbloAZlYRYT93OPA0Lae61v7arGc4ZANbGPhiTzQ0DRHMLZHIfX
se+23BBZ3vFpaM44/NyNjKp1jz1tPYzrbM/L2lQfHQGslSflgPe6cjByYQyY/dYttswpSX10rTrD
ziKOZbyLuvRzNdyUp87afrdA1Dgn9cjeY5XCiNNomDI3RQv6TcEPNhZ+Q5OZdr9Va9ZuJ7dh+i3G
ZMwAcEzvDUnnY8fbO1sFb71fxqMNQpKlhLMssarZsq4m4JFWnsI/D7f4oxaGpxl0sPY9bob6lOoV
XxAu4iQXlXyJ+vZUUbnUBapMP+ZTL+t7Ui2OHADOxP4E086l166RxHzygI3zI0Ej8lR2beT3Uxd0
30e8Ct+lpPa1ravgpi+5rTLZ4oCGUYZva9Jteel0PAQ4pGT8Wjr3bpo0uKwJ8/ISxuuQo4HeeM4m
BWdXRUsE7wjrv+yG6NH6pEng19gx92rlv8lK2SOOwjE5LULX+mEax/Y0CaKe5qFHSUBmz4uI9JTd
uibtf5fNCGehUoK/2d5HP9clWU9T17HDquA28NUln2kDXS2TUDKPkCbZVerYV1nQL/0TrRi/sR53
1ZhaHBzp4yweg54/AhTrP9Dw9o8xduuntel7gHcBun3AP2zfmSrhWRon/iaCmHaMmSp3YkTtssRS
QMGFcj1WYQ05n0ihz848BqkDagdTO4tjU4Lag+Gf6zTsw7c2HdTHwvRMs6FT25hBNJiinWpn9o2H
8F7u9NZrSKHKbjob6yTc1SQYxmwDUvZAbNRiuw3Kh2phy3s9dOQlCpboqZ1Ic07JyPY0ghcl66B8
sTwFZUVG02Xc4Z9ArbXoIrKDK2qvlkPf0ulCRJzkqNKCB7bS9kD6ecztsrWfQnm6T1wQrDktpXsZ
PLG6MBruEMQI429X09Bpt20rBdtQuYaBF2n9UZNlLpayPMmx9T8qESxFO6zVW0mb8UZEZZMHVUVy
28RR7nCD883h/Gx0nwepT05V47e7eap5MfTp2OVR2ASoxZKD9xoGl21MM465ke3kL520ASjDepnp
UYx+W85jq6szyhnIBoCqqmeUDfw5HucK/keH8/2QakHuTV9v2bJyLIWt5WOuwRc84lN7pld1GGa/
rHnDLBrSUFyWclx3VbuWTWHHYXzvJN+AfLL1BGpr2kuDjpxVUbq3PYP3QUQN03wr79y2sv0UY43G
1ZBcOTo6IAyDylScdfFnFZ78YN95OH+XTGQ6Mmcq3ge3RDQHrjhnsQ/GH6gv2z28Q6BV1q/uLajW
/r4elN5FRtbQTgHL3rYBDssD+jGui9GkhyQwuihNWqNVZfFRlyU/sBCdNLHc9bct1NMcYAgU/rnp
dl6GZL0ffUjbc9tu7AbIlbuvWBUMmYtqfVEmNc9ulgBH6jA8MDfWJz0yfQ8VPhp3umvXTwcnUeRl
u+i3ZEplYQMQPkWqRxHlGppCB5Ataptd2yTU7zxIIi0z5gYctY6J6pSMXuVawWLLJVSTI/NLfNra
odvzfrBXK+bwVi+ip6hvzatvq4ieXemCAgaakMdUyr4+arhX1wQuY5cR6By45CXnjgRHFznyYx7L
6D5e6Ii6elzDJ+w2FcPCneeuqLySxQAru3HSnU2ZXgeT7CNh6h2Knu5QSlteF8bGjM518H1bYN1A
n5+Cc6L1d9hO6V0fiSrI1o3Wn7MV5Z3BrojTf2rKDJQBuod5lWth4tDeiBpC3Ri48LULVXqPA66/
tOESX9I0mPbAqud97EGTaN/K36yGDGVIJO48VB4U0AK0Q7sIgl20C14DvmEPWb2UPk/h4R1M14w7
UbP+cVt4LDM/0eh2kGGaq3Tz35mu5cOKXfxAyyCEtcJQlhFb53M9fg5x1+S8DPtCMNLh5Cwlis6N
FIwst3JAUaCW6BLhCe30asTOcahsHfjIHcdBA4ik17tGSQGfuK5eyTzc9oB69qNpx0PdUjg+I5ob
CKyluXAzCGwksASOLXqMIi0regpjtj7EntV5XNtL3dYvnDafgUzuJpe0mSGVyXtvwr2q7HIKFDi7
QY95K4B3cjJtd3XfNz/dOsx3LaqvDJ51ea02Ux15Ui5nQX6YBbDNNMV7MH95WPr1GAVxhV5qW4q1
Wps9wYFUZq5cK52rsjxyNUPIo0vWViev2LkCMTnY8mI2xW+AtJCL/ZJ/YG0tJt861hU1cQFKxuZX
svQlyUa3PHd4mfaxLducJ2uXhz24gypx5qFcUdHKoYwvyTTHDzGokLMLO7ebCBRRESTqIPG2X+YV
fmoWtQNBCWqBF881y8WKpRH4oS5a5o+y5vxgBnVOzHQIqwVYKIhO4bCm13yxrC5QdaizbIjOB6r9
ZaAsLFaOsynb2nY+faG6ex3oKCtjNgx5Y4a42DZ/jFV/7EPUEFvskhyO6JiVHGCd3Brsf87hUcuu
DXIw1MGuhXB9qco+fQ9ZFx9GuZK3AbGDPO3L+tz5bS5IQMqbOmDxji2pO25O028wJKI3LrbuERWw
Pk1SuVdjZXuKbBc8EjezR7P1BnslA2Ie26G6DpOuAKr22y5E0faTEIIWmnQg66Gq/oLmzkA8TFff
68vYSLAqofwRepx90ZpvgYHxrAKAjXNwoaAVsm4BWxystYDrNac3C1/Sp0TqqbBlr3Ngo7Zwwka7
MSKQc0V3BRBHcqLagocyq2CkFCJsHoEuGdQJdvhOuI0LkGwyj9Hin8aIHr3ZgnMYqQbq/zLdTuk0
nkVqHllb5QxgW0bj4baF4hz6m9mEuy1K9nTiH6Za7uwSkiOE+qck1Xtw7o9rMxwB5H0dSyASJejJ
HKXh21Cm702TFtSp7wOEjbweTF8AIKwetZ+bYzpBaMYxY6+xWSjW8dCeYIdcElY159LH24UPVbAT
LKmPjUkO8WpaoKZVfZShVadlqstD5OYnSL0qS1ZQMbRGg7e5oDdYHC0/hQzN1VY15mdEdXs1s9Bb
rhbLCz1jjwR+eKxaHUETr8NDmQKmbY2QF18DtAzSEoQ3Qaef2V6LqyqpzBIvim1M3GmoTX1Q4kTm
6kIa0FFR0+86othL14npGsK2elE67rDnuindMQpv/mCapoHfIddkzhMNG2SDZ/MaLGkNgwYtysZh
OjYbFOSqDd1TJ5p7w8JMrwy/7/iuovo8Nf2n9Wy4acwaINeQhHaHDf4cdknRD6TZQ2LqTjoxwMaR
lCioGdabjRJXIPESghDB9ZTtbKZcWB+/A77rT04nyb2fgbHI0JECXlM2lnW3c70P9xwW+BzJEHte
+x4hYvDopB7R4fh0fWhCJmiWBHzYTyyhB4SO22xZQtx6IE25cEu6W4KgLDPEXK6NjYGfdRyU4CqT
K0CTm1KFSCDALYjiKhs3cU7TJw+1V1XR/arqEzz7H0s5f67lwCOI/y0Kcdr7OmO87I8jGdo9js0g
X1gN74sGAH6CZrmdDdiZTATqiJPraAg7grsvltgVSwhJH334MUlavFAC2OgkP0Gv3AaWpYdRbEcW
kAtony1DrbXvnfuY6VIOuY8ic+pxHDwNJFxvI1l9zBHdACIEr5FK2V2D9Mf3gEXdET/PrEHZItBA
nMAngsWoquDJp9FNG/UFjLowF23Hrz0Mskwz+o4NvMx42LPXKGqAhFd8LZKVvDYwPwsNQi7fgGaj
hs6HzuRrO33O4Ugzh6M5S8VQZgZkdQbs+7cBgM0rdWqMz6ulee65QnnJllz1rsx6HOAArDsgItGh
tut70CUx3p7A7NQikaWo43p6QpM9wlZXN1oC9E7JdL8MNUq9SFX3cNFedJuuufCRK0gdol4kUIwE
oXMWjWrve8CgsaI1pDwS33rPxyKpgeObQcuCWb6jY7jjQ9sOOSMOUYQrDMxLt4DlqVr7NGtwKM6e
ZTqmRwUMnW+pH4pxBoUyt6R5LvvWv8MqOSNkYbIaDUfWdP6ImBOA8E5Ru6vhFpzUNM77wHAgcKSi
RzMSd99vrvxWAh6GaRZ9R8v/DF41X+5pl82k/yWgcz0vSHWfCErfUwVlaGe9uyLSg4aac+B6XiTH
mNYavcl8VzaQW+a57V4jorej0etcZipIoh08CJ3ZyQ1F363dlQooZmgb5N6JjT9t1aLgGm/+pt1i
Dy2T8v7EuZ6LIfCqsKm/BsjHgKDSHg8qLA8dlWonqADc1neRenHMx7dYZ+Bn1+vK5XjVMt6yVodQ
vU6bpskOnx3fxzEOTjDM1a6NwrXAd4qf3SbHo0uXp1Tqp4a21UG0ujsMaWdeAwvlu2fD/QxANtMq
RCih57IIZDDvSpzzqJNdAPE1jlGFd488dC7bUCesm4jLLAx6e9o60+X9snyw1nlIB0N14qqMb+qQ
mqIEigWJuDZdn0G+QbW8+Ci5irJjbQZdqBMF0/g9GUGEqixYLrwUvwSkrmw0K723XPsHPZY9KcyX
Hp6GYoGSCsSe0vLNbMxcx6S1Zxtx3+1GpaXKAjlak8nV68NiKvNt0Mt0mEzE9i0qTRRUZi6aGCey
2sIBEQHR0QD7wlqTm5QJh+gRXy+W6eBVgkIHgIfWYzcGhDynyFyv8B2NQU6ubfTVjyjJhOzI0S0k
vHhRWqxO22xV5lcubgUw7ossx/6Ij0S7kKrpil6evqq0Zicy8f73WHUoHWU8XpcBDZMNovCBWlbe
BbyNDn0FHq4fLQogwoH1l2rGyeu6hl1DNxUDij8k6wAEa6gU13Rg9GluaHmuV0qfsfHbu5lH1cGV
/WSzcOh75EuaqN/7sKEMWb8OAcOq73D0iS1f495BZutnKGHtSqvvCcd+kSm2mBdKkps5ZQhJrIu9
130LDsjHnzINox9hRNqqoEkkf8laNc8oQz50CnYfdP4DncdnmhpXuC/Ba96W47St3d6gdr54H2K5
MghfCbfuCIPYfu+YEseki3XelTLcuXbCKoI8WJSr2e7D2fkcPsJUA+hKIJsZOuHViiHQcZjuTSv2
yPJ1t4mJ5hyhE3GYqunFrVWDmz+8KdL3+aAaezCU8dttKtXjGoz9t7j8ynWFUiyHCIZjn89xVGUd
Q2NTyueqStNTkn6VOzNikcl88UprbHhen1cqfiuU/1mkm6kwkKCwE3jW5W5O0mdSI2STj5vxxTwR
e+WbvJ/Fds9Lnj5UIkFSzdXdvp3oT1slWIxMRTe+QW086C26jHoNvjteljvZIowzkeTIu8plqJLi
fIU1jc0j6gJYRLU+eUfJEacuWmN6hstuX3RN2C0lWH5WBOV59gnAWIROdyjeHybFg8zDmNqLfroS
FOpjMrlDtEGV3Dm6jScz2gAEt08hYsTPVcfxdaaBvTLAF68CDgefakj4Ay6+7vKJRHfB1odXIkLg
m5LpM0lKNMXgP6AMcQM60T8SOuDlHECpi2UhZyrTp9VP8aWy9inES5QhEbMfnEh3fqqf21rfrtMW
5hXv4swjXkqyzRAB8HjewiO3w7SnqHCwF0IajXdT6rAnL8K0l7SNpgoqwABIdF1K6NUcGzJJh+5l
TQP+q2UCqmVbpTkKiw2Pl42nFssQScqurdBSm27fYVu8ATMo74dt284raJ0b5KzqL2f9hZX8gY86
3c9x+p1rcqkRW0QiShxiBmhiWKOHFHXRBVmvfOhVoZrhdZ31O3MthNaxA/jdIrthHuToqgJgcfo0
sKjJadDWj1HYDpceGHzhSl69Mqr50QwLSho/tsU0JEW5AWLsqy7eIUUTHJopzcr5wcNruimXSp81
3rXvYFCUzGvRoeyeBmgvM8MbUFp2JTOFL4a0bLhLuulcujgpPBlOhGM/zWK2qUOywhKcFaqFTIsV
x0lTS5uHLA4hOXJ7iPomxWNMGvoa9lX8VQB17JQgJPWDQGvA+4NE6xX/qD7bZH2ZEkhUdUD3Lfa3
m3SttcgDhCZ/bgaFGc7D5UEtmzshmGCqLB2m8CvhEDyj74+uG5byq7e1yz009qowczXeYV8Ye1x1
XH/jPnU/KzGhr4NokDqYQsawDSwVUwbqbTy/smlUdy7wXzkqJP1aeExLdSs3wEHZNimUmTXgkuea
8PFU+XbDdoVY7scSCvYyVwQcbi2gU9mStRZKZowgFKy3+q5kSWARR/bpAFq0QXZRJCruEFoR6mWu
l+EEOwplHPK9ao+OOj6KGahyxtuO4ndp4/IUPMu7FvZn1URBDnLiJ9rywGW9anUR9vRnjYIPhtsG
wSpD7jQ5jXOYXBwFsAn/D/8Vc2fHm5W3FUrKkL1bbfAu4cfheBMArvkR1VSJfKSy3XezY780CvL9
5mJ+SmSJ+EwNaXUekBViDp7wwJdp36maPQDVwY6GMB4WSi/w9OaKR8cgkAP8J8BGOoHtA6XLIqkR
IaxXAvewk6e5IBpRJD88ch/DhgQAZ3MdA3/XUtc3U8D9E5S1at+3Tb5tLg2RJuybCYQW5wqvn3Zl
IbivCkEk+9G2/eR2cR325zGomxc6paSgUGWPwtfRXQ3CbcyFRC4yW2iUR6BkZheTPIxKpAQHr/Zw
FA/9ggVcbsl3W4XlPumlvsfC73dbkM6nlrb0LnTV9xQUis0UatpsXtxH3E1zPsYloJN4u58rVxe0
a8D8hNucSaBTOZ+aDXzbe6cKM4Z9FtH2Fo5gi8/35KXs+gKB9OEAqmh7ta4KC1+2ww5o+lJ4T0Qm
6+EcWYauQ2zDEV1gtR+jQD7OSFbhpeLfvATXtdMWGeIwdcONRsx25yGBPSKUY+pMWxY/w2za9lWl
5cNiF7WffOA/5EQ+6w2ig0llfGeHoXm1CmdHa0CZg4VUD/OSRgfHeN3kQ9pXKoOLwrdcbzK9KMiS
6DqM1s/VHE6PgsLw2dFGlS5vaKguLF1REpRJTIoywpnMgEPLLfJPfjXkqNjsDrFP0aC1X66aOq1x
C+s0cmL3dVILNB47Acop7wAEZB3pw1c/d8gAzeMKNcXVX8YsKbRa3K5l3TM6M1QpUzwckraLbvSi
3b5Za1Wshn6D/yYvKET0FRktRDd7NDSraviFddhqndb1boX3d1MjMP0mgm3XlOGyx3iE9ThOkzia
rhsu3UbU3sxj+Fgt1B1gMkDmnLqlg3azdgg620U+Vc7zW8iVuBQNU1D0Nr7Amib3uKsx6oN47W4Q
Smc53DUQku0mKDCKLtmugJvF73W1GP4A9wU9IFw3f16GVOVJvGH1QEt9Lrd4vovm7j4ot8JCzbvp
/cRPcS10CuSMtZfSlhDj+hDRlAK2yrzXHTEY79CCheTEZguHpSLaaP5VAx3YT0itHaOyxve1Y0cP
BIXCJQ79sW5WjJlBbp/sUhcsIiuZVa94vt+QYtIHDxEBRxd89axENgI+iSy4Ht/DWFeHKlZGZQup
2JDFkOkg7sC/C4s4joI526KZ7xbDYSkOxF3WzSMsjMDLx7RG6z3mF0Aj6IXOpgqNwYAMirBsHLOO
Mxw28MxR//drpR6nPukhF+sxAlqGHXpqw3t4DXu1YP02bH0hNTO/tqBRz2M6iF9w4NIrm8lZzTpC
ym9AkipL6DJY7IWkzgcftO+I1q53LemHjFmLoRWaBEVoou7bkuppzbx0hmLKAIcUjJrhJzRQdB60
j+5KGkY7gEG6xYNr7mD8+1Nb2RSRAx+HF2Sx8WrrCQYTJgEA2g4+5OCHb2mFeiPnrQsvUJ9x2jjN
9E8JsRJtQrzwQ7QQfQSzk+IBzf0bhKEPVW0/Fp/WOMb58BLRqj6pniFYheNUvRP0n2/TGsLWmcNw
PS4D6nT0GiO6qbAGHYCepShT5XbGePuAVPCWS5vwu6lpxI4iYH/crMHIECh9E6ZvlG28t90CJmPJ
tFzQiU5BvtZR/p8NjoEssd/E8ADHi2TgFQlUjHL0xySgKayMIDkEABsf2jh0V8xoiM4T9qNHQB5B
vkHpB+jp/X3Nyhjhkql8B/4cvfRmMmAdQK3A7QHQHASxO4zzlz4emIHcarpAdwqHJoHhBQR4GUzR
KgaYSJQ4CZRdIbQ7hZkWZCkLBEfoNZxrm0+WAvKxG6dd0SZCF7zndpeI8bcmaiqmVvZzNmrgDMC2
kbiOyLOAtp+rkKQHjt10B3+3uQY1vWfObvuRg0albBO369C36Pe9/+EQ9XTZmCzJQwzze0CLBDI0
RLjyESZt+kSD2N/DwOY/aFLZS7CCno5t6M56EOuWl2U9I2NVJUhOw2Vco+l9hA5tkFYftptIecTz
ZjUccJSCd1HrfDfT5hGzbszVo+Y6asyAKeIleUVCrULIrVdfGUKvX3rwOveL88xn4RzrV99v8AiC
ZAPcpFyXI2Z/g2y7RQ5QImvXrOI0VuaAVFp1Zo2CHCmT5KyREeykaYo5QljUtqs9Qctw+aa6Bm+E
X86kAziz6QH65oBMRi6TNXyXdgD1EUXRW8Cjx2SQL6nvlvtqKG2BxKmBIISwLwJwVdF4/VDBJ1Sg
oY5xIvD+pOl6WXUH5bX29ta0bsjtYE4RytkHKxR0AzRR1xTxU8RHAHnddCJtj9D9fiZj9xyH66Us
YRglATvbvoFpEyblfNTSh+8YNCD2Y92kBxbHzQuZEb/MJnjSJ6vtmbR8vkATABMSM0ySILRHQAs3
KhklCN+GIo09wKgOYT6MX1t60Oc9X+p92Zf6SAMFrKOdge2EPQLlZoIA4OeVhl8DVwIkusP6Adu0
q78seb/DydHu4UmGl5m6z24g0HrGkh2RGIW0V8OKvMW+xXLwX+sZPEEMd7r0z24qPWacyOWYzsn2
CMSy3m1KQpJKiX3sUVw8LtNKEcRruo+1drrKMIfAXXwTjnmFPMZv7iP56kbjs2pDUwpFWvYGb/7W
38FeSt+sqldEMluoBlUbFMZSs2MIn530wtpTUwn6QBRXt5EdIZRvFXIQ6RJN99AGqp/1Aj85U53F
5BQIkcAdCL+sfIzfiVk89rNthGro2WXe1nTIV+NrcFsKfgKL05+9TOMzCpXyJ0RC1BD6S4qKev2g
0IQ3aARmdk6m9y8p6C2UoLKytA2nDyQ+6SvUDfUBPm27g7aBZHYqg902pPqzCmLyCMoZzoFs62ep
ZbWDLYD23gJZjtJOPCFWEiKa2zMkRHn16ErY53kXz/V5qrT53ZLIPVkcrzBmVnnXpwgNgp2om2Mz
6XgXaCnPcxNFmK+BswbNsw3vMXpg+YDMwm9gWdW7rxE/Bks+Hu/gGMRPzYwGHFlD82Ta4Iceh2TP
B5yfcy3PVelH2DlsuCt7T74zhGF36JxBYNh2CnEmqgBg0NAAsdnoaTQ6yCDPuMdtg12c0QUge21F
t98GCBmdTheMOqHkN9WJvIDQ6WzWBfOAvlbO1T1HcbCHGSfPTYv3cBkwvSPzaPXROkMtgBtFH5d2
lI86TdtdCRDg2Ur1hNMVNQ9DL43jNzoOjRDw0ipzGU3tX/hSbcd16mA8BRgymlGUtQVqZPOW6m6F
GB3I6t3FAppbWusFsgP07Q1cDbYoFZi9CKMYUwIQ0LKd4gg9wr0bpybKU7Sceap7HFfw+p6ghk1H
xsQX3felvXfhPP4GXLPmSVuyp60n28mtc53juWGcEVXpGXkBDk0DTgxe1T6b4maBfDIK6AorR+YQ
WJ7CsoSD3fhbp6aHZiMTyDjMQplTmexBk6HmLFVwsLBunkbnO3TMIzuGcU/RVSVkYWgq1+Q3krIM
J8VmXwyyYqgFx2ivat6eWrfI20HPwx2yPOZcEfz95QZQMDMiTnDLySc2nODGyXVE8qgOAMezusYe
9L/Bimmtab3uK7cwgnkm7SfCQnLnmaw/6mktYaEAGX7hNfwPBvrq3lmpv5l0dLcsgukCnRYwLGYT
1NiRtH34f4LL/38EwoNQJ0DD/2sS/u1znP5Xhm72e/3HeXT//tz/4eDT8F8hpsmFmE4r/szBJ+xf
CRKtPGEptnr8Hymzf3PwVPyLIn0ZQshmKRUiwo/+TcJT8i9IK4QCkhdJwgRStv83yvenKCKG+v4N
gv41w+CPeU8MtUOilSNXizC54ByQ/h9nHIg4KPs64clhqGaz71E3gz7gqoBckmSTXU9/uD1/83Xk
r7w7vi8mhCKdhDuS4kL+/H2aeokJJak4EDOWh5Ia/QkbsH9wBCN1wBgtRSM3qDkzfgvUGai6FL4D
m1+3QcKzcTR6MU4ilv8Pf9dfZ/J9/V00CZM4ZJgByMRXdPkPHD7mySmkXJvkgCE43ybMqigI0vMZ
lB4UqzEcSkybauto2EtUJkW13rBhDv9h4gSe6V+fBWYPYqBuSDmJKPvL32ASeC5ez8mhU74/SIOR
Fgkc/uf//lL/5onHuFSGYYapSDHp8M9XKnCTdbXp5BC1oJTM8oaIhjouCtNQ+mVc/uHG/s01MUw7
jPDEGY2xkP78bQOFb+p1kh5Si+7BQxXMEMWn//AtX3mNv6xiJD+Ro8B8Hqxh+pdVhWQT6RcmEaJH
5QO/YYVxV8+PDnOy/8c3D2ls/p8ZVJZgtOSfL4cFG+7o1/KVKkTnGejfi9r63ET2PtLmH8LYf/Ok
wNxGmK4cIdzKwr98mZ/jthVjLA5tFIfY7sGWVg4uWbNxnGpQgv/7a6Nfz+KvdxEGThTF2BGQ1/nL
s1IE4sMgSnHogxhdiGvT6yJk+FjD6UW+tTJFZ3u+r6YF7EOr2z0JG/mDY7JShgho/x/Mncey3Ei2
ZX+lfwBl0GIaChFxJa++nMAooQEHHA4H8PVvRebrKmZkkrSKQVsPcpAkDQHh4vg5e6/zUCBHJ7Cq
x41T+olFCr8TWC/DauMR+94PpMvEhpNQ1B1U0eQEiXU4EEsh31y1uiNUGVB7Ka/wx5VZ+B/6uu7/
3KNwWv3zcmf9wzzHQuTbEUFz+PfxqJvc1t6cB3HaoPgqPCM8zKNHYX70no252YkikYemT78HTia2
rl3aTzplY/71q/6n8RqxckNyC4jST6zRH1ebvpjdhk07wnug3MPk5rcNJsKVhQ1z/d/+Emhu9g/K
bvic/vZNwaJJ0hlRGAdJXq8njE4kiuuPKIbt7a9/iZH59wEb4Zi2MOSR3gn+/PsfFtGuthxIcJLK
RzTaW+IMLAus+Pe26U8PvsFAsLvhKS0nFHxqmMvNEJrdOvHJOazKduJYI0UVz0EQcTZXnv/IcdX7
5I1duNe4BCryuQqUoRzc62EY2ytMT3mMGIsUgMDONe0qyjfYCyxgmCgVD2Y0h3sBTmsX9c1MdkJ2
m77v8Fl4fWTxD83KWnkgiZJYDzYFkRrKjMoK767xrKlYy0z6sMYmG+1VmN8lZl18mruixvga6a1Z
RQS60Ul2O3bBoewGgHrO4t5pjoP7RboSgg9pGC8CdhaadnJj4ZaNSvTWVSLqQ0ZZYy1rCxUq6c4n
yFnizVaN+BTi+liliLHtFYJbwB0t7JegGWeYcE21z3GjPRqm6O5CE9DpagqE5lQ9LWRMtdO9iWlM
bvoxS16yiPLNCN3ni68lB8vEdN5Lo3htKpscEzZn/6oY+jsn6p3boM42nYlRxzXqfYPRQ7ACpPaD
ZYWA35zMD9HYO/JuGWfOwEPnx7Lry5jHEeiUMHMnFcUtubQcnMY2n0wcKdV8HSlcZ3jGVa0oEyag
bpTR5XHV6fEbIRPv5KQFg+1BRb5S1m03JAmvzLHVoWtd+QqnbjyZVotuU3tC+tQMzeiFsA0LktdE
w3NY1e5BKXNc6w5na+977nU3+oh9OzMBwpiGnES6ha3/ZDqvSVlVbqs25RjmezuN+l0T8r1tOfL6
RkN6nxIf31vKt2URGq186wrPe8+EPV8BrXDfUfaRjQ/NMrujnG7imBhLfidEmRNS05Dg1Hq8CEi+
ah29aInM7MVxKmBZgHu+dF7BMwSJx4iPxkI+grEo5abOtNiCxeUgJvs10LTg+5I6QDRMeCbpxhyc
pIgh4hXoEEq0H3ZZd8fFH/wWvAxy8QTZ7CpLJj+2QQmSi3bs+rOPL4hiYJsYm8hFktRjTwDAVao9
PNrpxl+MNMcGl+Kyaw2QvCZStQ3ZhdtSTWigHYCYq6mxuN9Mk5tdgSvieFTbfgZrychxF2uKPzgZ
jlnk9VcpOY9Hp9HDuszn3SSC7AkH37TNc4EIl3vba6NNd1E3RPvQM2u+71RvUip2akVtglvNKoWi
qE2tl9EJgytn7r61FhnUXAHb7bOu+xglkW8RoDod8h48y77BSbS0R2r+aK51bIS+u+mqkreP5Osm
VA2on2nODlnThzyrh+dZ5vUnEy/QbYEKch86PcBDBzTJqiy0/jAWmPIqPvFjEjjmvsiNaqvnMYth
bDkuoWj/ZfTq4YMdSdC32qjjXqpw29mpteMwTA3ejnbTSICIws29QrpbbKdAaZJ6BR4dzoteHl7J
NuyGdb1oDLMyDdfkJZ7TeXSvUPMh+UDyctVTSviUh77zjOV92JK1d8g7JL0iKj9Z/kyv3Wco5Tj9
oecm45Ue8/Kk+BMEx6g6sqtUjG9h2Mtj2Jo48T0chJis1L6HbXMzVB7HYOHqZdM2eAJSvy/IqRpo
nFwF2WyqCbwdD7yD02XbsQiWR7sL5I1Y8IfjoKlR/VD1Z5vPIR+V070cW31AjJe8iRRruSqX6Nnv
3AWRwWxsmjlYbtKoeFN+5MetBAoQNYlcp/59UtUPgISR/WW1f9BALKn94SBYxjGuyJTsWsfX34BM
DPaqFCWlhFAZ1tsUdc4Nhd8bnWRIzUSRridt4hZxZ+u6Ghx0SX6YVbse7xJswVbvWveUobcokOP6
hLnZ9+NDIkWT73oXBXc1LDYVNOCUKIxrHXhPBElLrDrwGbiCXyipmLGFR2qrgeLeuM3wQeQgBYtm
XgWWISCN2n2cJM0n6yRyy3hyB40DKm5A3u6A+hw1YpYvVOxgRawdpZ3bTqvkoTFRtIMNm6+K0L1x
W0RzGGLwxSJm2mmtuo8JyQf01hYC7hnRiNeFuwJBK7iKSftvTZDBKa3SmVRKQgIzNNMELV5jAEcg
ayueicsmxES5s6+wxcY9BKq1xWJzm9cmuozOiB4znve9jzTSNbJyZJsqv/YnlvOumFagkdtgE5Bq
MGE1wXndkgxv0YuCrSKfD/CS3WrpX8esl5+xZCZY/ECXqENazBO5rYbS3iCX77OdUyXMfbSYgfpU
L1V74HIwfsNJQr1FoQGXv9vIuXpg7d+YLD5Ip8wuXgqZrHGHl+9UXrojhqAU9whANmvWcPSAX+3y
HLcoogWmse6v+iWZ7uAevow2tZg0Mp6dSuPmYZO/942WTM6SFOW6zCwEKImvGbmlrNao2XBq+eDH
c9JfWGmNVYTqZD+QZztOs3T3dafUQSXYkJnQTRcDkTHjsbNhubeVH7OkGNukhwWrhV1dz0Nt3ytB
ZbJBrv3ehq7cdi4eYGMurpqe1WKSUfudDSmnqqsBj6Ose04tkxo5LEn9ra8Wz121ZlNvCvCwq2WJ
TGJGb94ZRtjiBG/rA8rF762NfWbSifWIDKzb9eZ8n/djeZwXCGdt5ExqZVnG+DKWZfqd8lG/xSk5
38GJNQ+B1yU7o4n6h8Wr0h1i9a9UgNWt1Rjprsqj5uiHRV6yPKpyP8HjjnXRzmuVYLcYavNDt2Dh
kk5m75ZwnHYLph84G27aUEFgJISTDdjdgXCMbGfZtVNeXrkzwrfVAA9Wo+MAgochtP1iT6hHEzLO
A8oB3kiEyj9OmsjCwtTCTM/8q9JVb3M/tTdTO91O0Km+erVQ14gjBbjjCtJIaN8qp5XbKJHykyMB
IpORHw/UCGOSrS9NMpflSi0i3XZN0hzbBLZqJqYUzolfP09yGm6jQLexySa4x2N8bOa6f3ZFFuKs
D+1NR939a4dFjZ2boGBl5y2GGCgCG2GzNpetn94is0k/WGPTrKUpALpADilXjglNhkTGeD9l/auY
gcW0hrrO7LFa17PeUgcaNyBwxbZS0wZAK6ALFELxGA3jurKpMy0iuLGhKPObef6BwJ6UcYq4dl4S
JOeNE9qrempeZGHkOxE027E0vzR+vlfaGg6VmhHmZNLeOzDUtiFcEPa+yd0PFK3iysAhFFEeQQ21
m30oXishjPAYtYB0bQcpnlM9odGpN50qEVxob9N0Kc6kciq3YRqlWx/BQZyNUR47/P6qr70vQ+cl
bwE0MVKzzGYNbXtBLzuI7nkeQAjJcT4OhnoJCxvH17iAPunfo8Fgj86ML2HevthOeQO09DEd2aHy
2rqrpuBbWn7rdTjGCI7VyszTp8FX2aruxFF41I0868awF4XYScnrqjewy0TWNYZ94PHaCb+0U0DB
wa4xNKfrJhRj7Phd/bo4X0nFVbvQ7rBV6ALXcycQbsCm4wPK/AkCE75W2Tz3S/jidwX/dZ9KkXyc
Wu86s6p31/YGrB4usKaqL3ZNnT1ndgRMr36iR8A79D2Y22619mRz6/gANU0b8RFkXb1VI3nxoQAy
ZdNtYIMNCU50Zx/g4HY77VcPyDC8A4qFz6QdDr6eNyj48ZfYFgiFEURlkSV737LHuyZKvbtZBPLb
UFURSTPvUCYG3kxqbLsx0Utc6+Rz6QQczDnuPw0dEvzTIZ8pa3j+F6pCYldLd50mtbfrI7M6zmVl
Ql7SKOSyye+2LsW4dVaFaiMnLJnofmC6N80N5pFpLZuJWEUAVHCod8QG3KNY6rzkVG8Qw/DA+FKp
Xtt0jghdt9ksLd+bcysOAiN4DH3QtQ4yad/uP441ZVdEUGiwiT7rEqW5l7DmIwjF5hA9AP69cYrk
dZib29pPwORj76EHAxCMIqj6Q5YtSCrd5tkc3GndU+m0p0K8FdbYbnCVi1Xefg4M9xWfJTZnxFPr
WUg+Wl++CNtR9xTQ6peJZOgKiHa173Vq7d3FbrciAY4gOll8ykc1IIGAqKFIiByDBlLnHHQG0FBN
bBv0HxvrJH7xfZ7ULGijUIx3ntXBeK6ddrs4lfoezJlzl7cT0Z3vVLvZNNsdGosBNYt503BmgfHg
hkfdJARHwAM8u7/vBw4Yngi7t0wYHgzkROGAXx47SOG7RHRrb0xvAXoMd7JDwj2xdmzdKPFvWrh7
BP0T5+bcAsaw2NTc+1Op2fQ5HIdN/+rQxmALFdPc2XlvblPgxOtA+9OTbWARChokbLrX5i5tg/bL
xEMdgx4JpT/xSW1Lib1Ny4yY/da8FR0+0xRA/RF+OhikYgvyz74x5w6mOOWymxI+zIuk9voSTt63
ZILhYQMAjbPKMV+rsRr2DX1CHoUY+8+asX2P4tFHzuPgZ3YcIxZDNsZTPWWQpiN56ylZb13SOJsg
y9B7dTkeCU00DyjNkqDPWlQFKh2cnWnB/iMi88J1hccS1GYm1EHWFc4Us3qfO0LFlIwX8oys2eYd
yCMk2BPTDRxGVHgOueqCWKkw1d7vGg9nue9D+Brmd4qbGw5M/rZi+u6AfatD4hYOynxPb3q4CdBi
vYJosRTHIMjGk4HqQ0Yiaj3WfHFKo9HeHj1rN5FLQXKpVYx5Mb+BidofkHWAltDTLmKic5aq+6u2
QN9R5D1xJbLRm0grAtymwtJVWnozLkl2EMvYx2qy/biuBu+K35m3Co5bvID6xcWlw2MSRnRpUG23
cXKieQ5gj1razseyKQBoT8NXbCzwX8r0YxMsFVKkLHmt8uUrx/H+IdId5ui0N9Q6N5TcwW8ZrwxT
Ptu298rPymPTR4fMp8OGhCEARWue131Cys2eJHoDs+uzW9s0yA01PQL5WpnkgmrDIuuY+2vcYwyf
thU7L2uTFKi37b6qtLc2DEHxOhZs08lJWxY2CrFkhkZwjbOx+UCuonkWeK3QtGXiEy0VnId8zM17
+1QlzmaOhitAH/19aUefIaFGD+Tj/LUwoD+ALGvXOlmK9QC9hwSTCq5RQvfXTduVWz+aysM4QUQW
XeJvO+jqMZx3JGwUgFcOGAGwG+hmV16PuDe0Wr0umuWjlq65T5d0fsvaHmheUfRkOPzPwYTAM0NG
t6ZAkG5l7Yi7yklwvo1zfu2PnLTos4cxsTM/RK4vkN/gC9xPqZNdp2NTbLFQ5lf2OEIGRjYjFkTI
qqJjjnLGD3Nhul/HQnf20YAjE0MMcMK14y/Bm9VMJiAgHQAu71WWf28ZZMHaEWgwrrOUfo4L2t5g
XZm0jNiGBgrtjVv21Zv2PbU1Zs1JbxmWJ9NO3ViMFbvjXLobqiaPNAxizYz68kudIO9EHzptwmlK
t2aD572UwntOyuaqHMbbsLb6YxW43qot2TuYq9Vyg5w82ha0DeEpgkWqVdZgYR+Cqn3hh/pnWmO2
b+Vp7bTa+rZthnJXNAhHPHQOu8rSSBiLcGjeBRLB4+DV9nZxaTiycdsu2VseSAENivARBUz3lJeO
e2PWEdBCA5KOedIGzEZBll1WotpbAisSP52rTbcki78aZtoYBbXJ/otIO6xXC6b1dRpoY4vc80R2
yIxiXQ0q2XVBSi597sBQlyWbATpOZUBE6GS1MxItPvnw9mDcolV/Clh/blUd0qKz8fD5JRwmY8Wr
Dq/Zv7Nyl9v9Q+JJVq/ywQ+jGnwLaAGP/OVKRGZ6oz1171Km35DJGdcywVe6jMYtCfdglSd6Lcfk
1MzBcneGh1ypx44T43RB8FGINQrfNahxuFdT6YnVGHXljZeCai47+RJ0eZHR1MgxOCAI/5PPUWoP
ZsJe9/CVtzoaBLWyQT1wpERdX9b0YMIasJ06wV0N2RtEWKIbD2gevCozJvXxdZG2e8BohWh/0S9q
zoDYDzomUwuLJExQ+NmwfJ2T5qZR2IeqHM10M+AWBwTeHZ0wf4BUr7Z4k44JOkZjzWixNj5ZYehJ
ibqBkmF/ntoAdz0dPGqLGHzGCYKa2yMVKoYrRAgqDgIPvjwYyfCrX4xRjGpHvJL+EB+aUA4PqUZ0
EoKmvuPNcy4mdbezxj64I5bD4N+l4a5m9m3M0f42ZGmPKsaa7rwlhXJoRlXymRwsET75crh2DsB6
0AqSWjyygyDYYc3BhKfTDgFc2UbD8B2PvkWnLStZzI2vJ8qOsCAy1kwYMM/spcpDHlKRzfJmxTEY
/zSuhSGaRUvQjWcsDRHgLm1Q3wxeWTzTNyDZWlnYXcvU11jBThWXJDc+zkKspyrPtkCTuLrS8sHT
WKZrYZl3pEUCLi0j0heSjJ4XIH4E94ezFwd8h9odSNa2ztA3UemZ0Gg1G/zWI/6OajPIQq60U2w5
ASVr0YvvaumfEYNHz82k8WQBNS4QmTayRtS9vNXN9IopFl/1UNpoG2gdJlH+Y0dIsWzk+TFtyQlR
0DmkVW68SE0Hmignd0naHcFetuRHkUybus7c3dBy6upSr9iHNN7ZydE1SLxkvXMggkWcniNWw883
sCsigg2FJLWjoZv14YBxW2pcIziA8JFQVTFuW+RX7c40QLuuyGhkjw4cN+TQqj1gxDhRUjLx6I9z
jYlt8C2Eq7WkSk3Cw8fVruzhXjqNa7GAOXQsQABOS5mUQ2TPaaXdONBMj4Zjm8NqNme8bCHdkbqU
tKapA/+N51p2w1zTmgNgUvviLCOSUk4s1X1iprS+spbO+YpCl6DXEEa0EVFj2Wsyi+IZYzSLZTme
UsilkzjfXb9EMKXD0IgLaghsb+RLXr2pDN6GOQuuqUi1NxUSgQfgu8HBtx3n2fTSVGyQ4sIiSA1X
o4CuZPQ+zmFLIGOA/DHZ4UzGtpmTTvNJ2kExZW4VY9t04PPcExDUdZ4VU/glMQuBTbVZOPhHEtVs
Z+K/7LsCk1AXueXXzvDMQzLN096kMvKY116SbkqQ8uw7rf8Rw0Rw54mi+oz9IiFjmqZ3ampPbmYH
N6JUaf2p8KLlKGqX/290RBqiMjgwrae6x1shWu8xar1QnPCy1icpUnuv+2GsUXBm/n1pIr5DnCzT
e2NxT23NjJ2dJfmLKaPhe9vY7QtFpOS1BjPzbjD3t4bkzRe8TlqtEUnu5yZfXpO5zd5AeTE1QWEP
73Zv+J/IArsfoXdKumEtSAicPGWwEcIvJw18wxA5CsOFb1m3ICyCefpuLyE8e/I268bEdCll6Nbr
GfnOi+HV2cGZzPmm1zp6LyzocmYgUTrOJ5YWaWafOsaAaantk08LSRYmQFt172EzJMeFWJugeqn6
uCQAXA2yltkuHb0nNq/m29io9h43lRlTbDDo3eP16ZYwDwxXaXzMSfe0K+rwOEpY5jejlVZ4Csvi
Fh0HxkKWfToBtKK+p1xGM58pJd/l5RVBSWPX4nGWSNxX9IUCcTF7JCFdWxY39qCrg6vn8DAl2XDM
3VbgSskpDLbW4HTrAqbNgtsyr9B2a9Pc0A+mvWHBCOHP5Xw5WK99G3NMxm0y2h2n6Lb2QNGhZSyJ
s1Gvf7GKXn8gYa3vTTPpHuGlnaRTqrppzKY8LmB6vkeuF94kAJ2uUzcwjLVtjc53Tw3tt9Iutbsy
xla9N0hP3oq+l8GqcoLe34R5B6941lC6IMw6PrI+rNsZBdIn6dHjkG5jWKhWaL3MB6Mf3Jc0qOuv
Tdq/ANhCgCuJSMZZwFoKqtSihYTXlfeL0vOnWkYZfWfInSriKaDRAan3BY8CaT3weMDwOAbwkpUY
CTAMXyzmscgwcm2ywYJk3GP5usVS57Ubj6ora0TaAJUBXX6VFexfG6yPMKQWzGVYVce6Qv7IZmND
kItWIqSr4Ni5UD8YEvatqQISdsEwzGvPD9JPqkcZvEl7+eZa4Fw2NQ6ew1j37UPGhwp3bijdZ0mB
EP5i3QVfCY3ccRXl9fylSBtNcqUSQbEHdgDGl4rxPO8YzYWME4s9czX0EqNAEDX+RwWPEyEjIf9V
mjj62R9OO1vk6zhdDLL2RmNFxzSYP/d9iYsq4KWsOFozT4iReAKKCZbtr+n2Z57y2BN1nOA9rZbq
a5/qhJTl4GEqnJGKWNa1N5DCZC9wez92XB9iITL9yUbX3VPwcPiLJ2sYR7USs2s1W5E68HWUFbT0
ncpyUmfSQtAvXTpvurkHSSkd6PQWmPip8cx1X3q6D7DruhbbP6Wb+YqegNXa1IP/BhSb7aNIObzV
fVKXe2ATzlekh+bV3INfhqQ8W/E84lmlh4K/rrAo7PyKIhBDsjmAS6BQFlBMuwdGDAC5B5XYr2Qi
vyy4QgjxbKN/LYKs3uiRaKLNxHewRNGVZ7gR5gInuteLgy6Qx5bHuZf9zTwrY0OtljP+XO5c3zRW
BtW+mLMNNl9OzSC3wxF7LCrO/D4LvbuKui9gny59yuqa9qS2NABy1VY27qjbZ7tGup/g/80Phl+4
Xwyf1I5FU67ZttqvynOKZyBGlblfdBuR/HW7t4jd/NpIW+u2gvDykBr274QYf5e8RGA5IoeNGz+8
656EGj8oFrLSDLAFdeHpTE/xlBPzfYB57q4CKcC+TahKQxajeMbwzlb6a8GE+09yCSQoVEFt2jtY
4Zm+Z6GTZ5hDHYtnPx3uIjDx+7GXVBFMyvaOBheBSJettTWL8ate2FJ6peqdGEsMnHzZUqBED8Oa
ZKeg6Re6Xwmny3d20Dck9Wbbum9SDcjUrn2IkOyoy7733fao3WK5wQZ5CzmZUoVHbtBBqQWGSZcL
6woRMHt9ZZDYLu24nkoQsaiDNn7CWqZ6BWNae08Tne1Wnp6t+y73vxRNi0o9QJPbGSz4sLSDFtLz
SSo1hc5vXp39dxlhROPcyMVHYJMdDM5EbDVDidfnEq2joeTcYN67LviHtSrmQ2MhWdIz2gwnou5u
zWq+yqWad1G1JQo4aQy0vUlwaARrTM5NuFK1vy0iZzyY8IPW7WRcTabivFuVBMBOUeyxUQa/Eeac
hKRnaitgxqfm6yBi0TOEJ+XcD0MvZy8RY9RHsdmLgiNONC6QJ5cpu1qM4QG4PfBJNuf1PMvsaJmm
+kbFSx1686TWI+HmWU3JFNMmaQ90G78Zm/90cy6UZJDFEcrUs/ebksPzLR+vRGmRqKIUCZTMxNrx
m585tXn420uIwDmfpgBLu3X2O4KCsSsTEcWUP+eS7Tsw9lr3CkNkdbLNDGQISsASjZU0m0SN/kNO
EAqOTnflFZqd6K6awxLZDJNFeJixBkehBS+Txdi6ufkkhlK+/PrVWOeSRtZr0/I8848m0eR+zmSa
XdUtJCQYe3T9ZFFYsDGvA5PkYJGUAkRg5r5E5V1r5u07vassekLYCMzHKjvO7uxvEDPMXz16NP3Z
LOb/WZeR/89p5V9a1Qz9/PAtzdvmR7G1ddIY/1yi/Zem7H/0ITn9+/+VZgf/QozMmQ0Jnk/PmRP2
HMUFbcL98F8Ws5ODCb3e0ZM66Aj/b6Pw4F8I6iCbIzVl4/hDtS3/bBT+B9fcJSMRQJ2DLx79V9Ls
v44zijcuRxoP3vlfFwakMkkL+NvfZ9YGwpAc/yuZ8X+ue7bgRHY+Aj6fgu3gAcijljzPr5ntT79R
rf7stk9L9g/rWREgW9FTQ8fDvusxIvmLmT6lJDC+//D57v/Uo/6f5of+6X9ZMv5z+2fTLqqXEhsN
yVbyZXL5ICzydaRCCs9aISSr7ZXrIB7b/frHfvYwJxnpDw8j+fYFsAgSWCdLHnIvJ+0RU/jhx19f
/68tBv/zMGdbfxDB/i4iKqIKE92NZWm3ftRmYfrXNPBuiFIJ+XuceZ14+PUP/uSBzltvidAUwDT4
wbGKgunYZiqhhwho0vw3MtC/ruj/fqJz8XCYL9ocQFFj95WBpu+Lk9hrUUo7u/bKrLBvLFUq+Imy
QwtEw16X9k1mk42/21J+8oDnyuyqx5QB6yeIe0NwOBgsF1UKzUC//vr9nbUO+M/znb7kDyOCo4os
PTl79JtMR/r22khqHes7eTBab5K20SQSoDoY1y11wnIL8qKlEkBPN7v+TVewnzxheLZXIvCpx8oD
Ia9D21s7ffs98PR/t/H/5/HOFp2WhUCH8+BtCTeCN7OdUYuOqrj79dv72a2f/vyHl1chIPGlAw2r
dPL8G1FWe90YiEJ/E1P97PJnS09raI9So+fRoyEYXyxNBn5KsOpedvNnC09f6UIIu/O2GJkXcI+T
gUrKF2jzL7z9s8XGnlIrBIPCYtOivVvPPqiMVdcxUze/foLTCPlzQT1tfP/+uOcmjBoOCshnhP01
oJTkgRREp16cDjERAgxC9A8zKVb/N1afn32Ms6XNhlXUtBIUDZbhwL+nvpcNL/UwGL/ZB35y/eC0
AP0wlmRoUh2c6PFGx8t6O6cuyD1ERehmf/2y/hqf//tlBWfa/IjuUpXC6hm3OKbrne4tQGecJ6x8
g8PajS78mbP1xHFbKCXCoB4xkCje07+QprtLg4hpK/JBT7+JtH/2ts4WjY4ceeJQzYiFXS5PcCGz
O4w40dNl7+ps1dAl4ChNCBXbEOy2lewDWtG7NO15Lb0QFOGvf+Vnz3D68x++OG07Bf3SBB41mj4e
jHox76LUouX0ZZd3/nr5Nslnk5fjc5bsbCzzxeS++/Q5/M3G+LO7P1s+FLlGvHC+H48VXwB+KRIF
ZWB2v+zuzxYPldMzopqxc7lyLPkGczgZtNyeIQtd9gNn87mMgFhg4SdFYtVw/oTlNXrbIwjW9xf9
wCkI//HzBvbsSAseUxzJLH8JQinvpzxFI3PZ5c8mGl03cGyZXhALxx1ysHPOhNQcdb552RSj9eBf
7h8xdOcPdh/EOBqFi4jEHtGaK5euJ79+gtPK80/L99ksm9MiNWvNJ+6SWfSbInWC4L42ltE/Uk+s
y+2U2nPzVtHn5aMi49P8ZiX/Wcxz3gURkFkSUJtlKazCShypxSQBB4cyImoMB124aLOGYhkpwvmi
pt3aktJQ1dVO+ziag69+8/w/mUH+2QSdaV0D5M9I4jowFPoUHcRhUP0up3RmDfv3gu+fTVBvHCYa
IHVR7JiowLaLlYzDFqXZUu1F5ATzXSrr9jsFGl2j/wob7xYqrI3gDXtu8RaSR/cuHKpnczlsCk+0
OkdKESSS7hVL9E1Mk+4uW0e9s4mmrB4lb4FSIxVT+O6x/dxKipuXrXPeafT+sEp3TtoUhhGA10D6
VayVFSLVh18yy98Mg59MA+9sIsu8mz176k/NXXVi0wGm783Pk7CYEpmdUZlqciVQxy6+SL+IGnnB
he/tbII7uqn4ytQEkJfXJP87m07Qs3LR6P96gv9kgHtnE3xxl7JTfh9soVBYW1qJpBsqPsbmsquf
fvWHD+MD52yKblpiaqRDvDTwlnxSjr9ZJH5272eTE1NEZoCjWeLCxmBoQ47fUAP9nbnwZ1c/m5sc
S9qTBXqhLtVBLs2s1yZFYXvZizmbbphAGneq0iWmfjTcqJk06rbqMgj1l13/bOfM8DgKh941sZHU
0cEGzQ7gNnTji67+RyfnHz6rI0aP7CZXHxIIGdqhGIaZML/s3s8dqmFDBXoM+KzGYGf4mxHW+RAq
Lhvw7tlULpCTmTqRS9xZeQVWA/Tr6LnL7tdv5jRt/mG//KPu8sOboZ1ntiz0QY214X3jXFiOO6Ql
ookHdBUXPsHZlKVuj+yuTADJMHEfooHCveW25WXnZfdsyg4NsYpeKHK2ruefmKRqU8zNhcuNezZl
rYFiZLgUKk5l5V7lVR3ciKm68NbPZiw7aULjZGegvw+tStegiAEyZlOZbX79cX+yIrhnkxZRiCyN
hTwMxq3pWA7pcK2wjF44qc6m7HljSAdyfHXnITrOLhs3ztkeXFr52KXjqQtNqugTJrz3OcJ2ftG7
OXXc/HGlh1VdumGYjFvkuKjdpLKR1mCvvOzqZ5PWoW2LnRThyJs33nubAAxkeXLZZ/3DWv7DnC3R
xVC09P/31l27syGQ+pfe+vls9cJEhZk1biNN0tg+XR3U2KVXP5utpTmKpJJcfSqibE27YLXyfZrl
XPbaz2YrODL8m7bJ1V37W5e7IMfy9MLU03ktCyd+FeYpF6dtbw3YFi9HVvrTZbHBqYjy43icBidI
qhm/oDdAE5wATuLeSIbLtijnbK7W2K+a1jHVthkXCBRZ/k0Vi3XZW7fP5qlc+gH8s1bbuqSlsu96
7wblvgsvfjZPzcTrnTkzhm2ANQEbTf6J3ufywoufTdNORhNwDaW2BQ3YVn5BMV719HO6aDTaZ7Ew
jUFxjRsRtx4p60ZSHrlPAlrrXHb1s3kK8cSmeWGk4oUmH+B/YFV6G2MwQnnZmLHPpqrdTVGtRDrG
s1s3AMeA7MVC28OXy+7/bK5aeWLj3KvZWRNZHaNCWrREK+btZVe3/zqdVJ8IJ6UvTDxEzkfav32Q
rvPhskufz1T5P5yd2ZKcONutr4gIkISAU8hMKqvKZZddHk8I293NIIlBAoS4+n+lI3aEzedu79Bp
DyQl9Gpcaz0O4EwXzGXbBE8YHj87knierx3DebK2BRaxTxCkZpv0tDTxywCAnt8H/SEw+Gne6IUJ
dJYuSxm0MyQwXfKYkCn06+zRoU5xLWxHg7T8cy+3v1oXfSSxevBq8OhQpWlr4bfrAlfisWaGiMA0
PHeG1n5D71FYsdbx0gim5xKZSeEnNmMcyE27R34rjR/ilp+afZkkCWU1LKUaNBIEtuQbhEqVZ7Mf
irSCqDJZW0jz4Q4HClGB3WvEn25ebw/5zebgJgb4eU6CppCBXKfmckDAAtI96wgwsGr86PdZDyVK
ZjLDm9eiOzZQmMMD+QnBMZ6f9FCjOxsyxFeKpdQxvIxRun2WU+p3BvvjBPCn78nAaLUtxbODzryw
BfFmzLzyahKQ239p8MECr4uQ6/kcVpDVIi/zEcAVz/OB8FChEYg7yR4A3MLD7DWCbD+ngHH7DS3h
oUSDBut0DcNFKZv+ebgZK1XjN5KHh1mUjdbRDYfe52FfYSwlDyz2m0HDwww6uhihMCP2dlyBQjFs
iEeq/O5Bw0NZtnLemmXBS4/q/b5C+p588Oshh5KUWQfHmsBHZI34prfsOd253zgVHupxmVaxOcvn
0pkuetndTEqIXc3J78UPFUn7Cg5oEJhLE+Cun/QCKNDsk9+zD6tbIVsTQzIXQECP1W0Q8q8so34T
G8sONYmOPU2gy8K73PItj4GLOmVZsnoVDssORZmaNZlZvAbnib/TwymFEsOnTVh2qMgGmVhsatxc
LinUFhYSZKSX8Be/hx9q0uKCHJH8lYFbaryzcM+fJgr+ot/DD2UJ3W4IqTcensr4DV3G7y0yojxb
5VCXMC64cEozc9aKvonx7G1ZfZ99KM3ItgnS7RGCuxMaPi5p3d3DFcA9W+VQnY1hq8R6Fh0lhqsS
Bvn3kjdeCywE7f067SBVilmRofI36uauCFmFsCyCFVDrNbSw7FCgo1UMaZ2ooZqNX5G18xGXD++9
estRrLUC3aI5RbssSx3fIjfaHOkeidc6AgdCv7aMbtYE59EbXhxx/MsQ3m8rsBt+b36o0E4lkNuD
y1yCvPVKQnCIyP2E+LX4UQB1c3zzbFnBlx3lM8KlQc5uvBYpkGQf2iQOegc3hynhWCeFhSG5iFj3
j1+jHArU4UbBpOrGbJb8M4AJ920Sv/N79KE+N3AsRQprR+kiwArlkEwIHun8pAssPdTnECNzAQ5K
pFplIRAj+4A4JiBZ/F79UKAIgYXLM7K6HKBPkblZdPAAKrV76/f4Q3nagGJUhAmmJKv7y2AFt5n0
m9ejjwqkGRNPM3JQpQWv327jeA2V8uuHR/ERvDwCqUcg2+zrLXbN1uQUyP6733sfihPRY5XRmzAl
whAKwdyTAkP2vx99q5P/3VWxox/DBjgPXsdEAyKxxgtwELx7NfERQfIdWJXFf//IrV5+9yOHIo1F
j8CFIdalbOkX2bCPwShe/B59KNENkkTJk0qj/ldztxoNPP3K/K7q4Pb9dXSBmwJRnxTpcFC9flQr
wpZYMH7we/NDjTZw2AsdNqaMScssImUWhyScVCKt1+8HDnXKmrpOlxSG0X0LnltFXtrJby/OkkON
yjaesGHGoyuXPc8hElYp97qGYkdRkUxdpSag2EtaKYJcSDI/R7VtvaS48Mn8+kFJsobxCldgCbQq
oiL0BLugp6KL8UOZgtUXzBs862W/IsooXJPLZGu/02G4Hn598xm+wIVlaHIMjw8rciZlvPnVED+U
Z2bBs+ngX0fUcA1A6O4eMg1Xv1cvPEqRAFsEgApc6xKg8Tc0mh51OHu+96E6dYvbCW6DqTQ8BRoU
fCMxeW3i2FFaVG1MiXrsdMlvXjkw6G0+IWTebzzkh8qcaTcFgDJPuLdpwDMl4nkJsvd+7X0ozRAk
R9fHyF6sW6q63OKg4ryEAfdrmKMUCa55yMY6h7oBy6dIF87fyjbc/b7oUYoErhavIIZDcGSmSREZ
9oSZ1O/2nB1lSEvQw9O9DeguAyyKAmOtEwZxFRmM2V5tHx9qFPpZZFdsSJes68YmRY/DM+SKssnv
HoEd5UZOLMCGAwdepgjamIrVjuofpP8hEcbv/dmvY0wEvxuzWQC4dOOQbVxzhFCYJr74Pf1Qrkgi
2dJwDcdykZwUiC3TBcXu1/PdD9PpLOEiQWjHWBoGwBgyNoj4KtzW157PP9Ts1mqu7Ya2AaEQ6NEZ
mZMy8pvz4kPNSjJYFQC+igiddLxzJjQXK4fmzqvdj3qjlSJNBMS4seyqeP8YIojrjgE5K/wa5ig4
ohgnY+LwWZELPJlLsqSIW0YsKJ88f+AwreIyTgz9uKLlqbFXrdP3zST9zubZUXKUCADC+KzHMmHz
O2TmPAMB9s6v3Q/Tal05S6WskdTUZ18QBQ9MEdL3PRvlUKoTjszTYFFjSXWXfklwqXC3CLV6dplD
qc5hsLmdxkOJSs1yDulLHrggOfs1DPl1mEGsNO7okYBQxsA85XE03ov+TyqmH0vQ3+w1jjKjqd0g
r0vBz1w50N85bouRNA7rNRCBtcpqcadGZwFZN/JKAWnlAIw3U/wCi1syvQH4xuh3GbJP7wTuJYe7
TvQM2YmyxWF8vU0p8jl21k0aGWRI/CwQiNiLr0PTACrHsbAkpyjGWfs5GZdtOUmwwQGXxS31dl2m
IO1KkmwNu1ZDh+j3KMRpwickCXQOMbudSU402fBMC/TyDjpd1iBfTyIR9aII2faTWRXtv2wJEkve
zAwB6t8MMtanMt1JtpYatnNk2s17fO7CFemIfULAFOUuAUavjgbYwHnaw7gVAj/2DkQWm6+EA23c
Gr2X4ZCl7mKVXBk476yOzyuCP3CEDW4gIkXliKCkcAXjr0h1i2A3NbQ6ekCyZZddJY1mViJFqLZF
jIiL6w6c55PuV2THMsQvIPm+QnL5Oxl1Q+K3CjmqX6a+naFvz4Yyw2FbDrj2Y7PXfq4V5Pb92j1D
/GnI7RyH0g1jpU5DaIFSRXyk5+qPHUZ7tbEFKbJ0QAZ1g6RCFeSkppnfuHCUqVFWOayC5Vg2XP1d
MYE0/Naz0dNf2wWhnvD2E7x3vFSlAdq0iiO/k016GOLjFbKaCMdfJcmyLa+CDLFhEnwNr/HmKFHT
YY3YXtw4ljXpunwT0z+8034rVnoY5Dt4c9c+CQekzy3jE+xf7d1AZ+U3DtPDKN/wNlx6xHCWiONl
jwyLb/gKlvmzX7scRnlEmq7rOq5DKcDa/KDTacdNRI+cOb/HH/p51LfRHlB8VF6reDsT0yOeLQli
MZ28fuAo9ZoVcOBBMw8lLqr+sSO7jwPjZ7lgP5BLP92rj4vV6+SSoWzCDDqy2SQbKDZZR/7xe/dD
j1/jCRFiCxkBVMl24MqGCeB4nHYQPy0GO+q97NjLKNwQ9Q3IF8uXBDgLpI97LhDIoduPia26vcYU
jjsakESX6Ba+asPSr3EO3R40CGfith/gRJXyntM1nhG8qbmfvp/9CKn56eOarq8hZBowkvVLct/0
NPyCPa3zOwomh+VNsqlpVwbrVRxlbYgQRsRzEs6JZ6c/zE4EydNZexvgu1bVhbETgqxAhfar2aPk
K9LRtmzYJ5fIYqZ/N1Cb/72rRfkpP9lR9BUT2ndgs44lwsjW4CoQfFiElbXxH+4O/8X4xo7CL/hB
q4rLtC93GVH9Mop2HYoq6QGTtmYIXuAIewoCBF+dsIoTWVFn2IxemiCOB7+vf9SHwUgLlm6H9ad1
U5MWgeoQQKGASZJ+2+ijQIyHdMee5TYyVXNUPai2RnaCmxwCHb2q7ygR28NFw5JKkFdGoxYRQrZD
il4ngM7y62Q/cnp+Kj9udqV7xIWXbiGQLe/LRyOD734vf5jT5KzcnC17X466NwVylv/Z59j3xQ+V
XU97ZIxIVIm17UUScU+I8TsC+OFx/KlNVBCEt8BaWF3YipTlgOGqwe5v/RrlMBPPoD3XEVJUy2rR
6XlpkCiq4tZzqjzqxGyC3J8eX7Rs9RZ8U52l33WA6cbr3Y9CMdMx5JP1EXBNCoCOFQHZU/3F79GH
ObjecM/I9dCXZiNI6rpl8yLDyPpNYkepmBW8BWGMKsT+gWuMTOsUvK1kQSKg39sfpmCWgWvF+1CV
Sdx3xZSld4JFzq9Ej5IxDRBKXWVtX2assY9GK2Sczt36/N+vfnvF3+zRw0ORZlaAFxthfpc7m7Bq
Dk2dnWUI/NKZY2PUe62x6DGPCfEcVTXOWpaAY37DRv2VSpqP//0X3FYi//sX0BsA+GcxKkNGXxPD
jgWH4FB1+WSW9W9LJ79sAJodGqjFWhloiF6W2ZhWON0x6VVxBLf7vfxhGBtIt4A5iJcHIwF7/Aih
gch88BsO6FG/kyGe3sUGhx2RnSN36ltc/iJDv+9Wr80iMgB+bfsUIO4RywhZgm7qTmAuhm8GmKe8
xkocQP/6dMdb7MgtSCB1VG/DfRdG4RMhY7x4vT07ChtTxyuw4WqAihaK7HX0ou423ofZ4LdADA8L
RBUAgQWcDwbMmLxb5vBtHVVeHYcdubaIJAH3U+PdceQbnxDJjRC9Jeq9xhx61Db2GCEDAanqOUp0
9XZ1wfiub2I/ix2i3n79rrJFhn9IjLwtDNLnUdG4BEEp9Wp08Jl/ffqIIy/A4G4F2+CobJjS54Ah
6NyvXvmvD18ccN6LayVkK8gVK+CInT7vMhvWPzz/x2HFb0azo7AMSGGycWAfyoAjCPz1FEX9cteK
ddIXbMQWckGWHjenKZbb8Bg47AoekQI8qc8kouyycLIjNzdwcZ7t1YL4AxcI8Vr1MXKd1TS5ttjr
ptq/DZVrl0s/Ys4FOKzbvlPF2MM6dvO9a5E1SyvgFrMdIRVNHqqW7S9NBH/Ls7gFSbz0yI1GTOqS
sB3/VtuiCaH8fOrGJthP+K9BWqGkGtbvXo2eHr4odI0TuRmSwdGJuqc1E9kjaUntN8HSoyRuCEQ8
4HRUlGQL/+Zkes6i+o3fmx8WBthrOhVwK0q6Q2crwWogg/lT0sWtz/2uqxwmPjAwVL2DlVpOI8I0
rmDbSXvKkHSqT0iKzuorMJGy8TqgQl7frx0/mrKYszUWJWLy+ZkJKy/7KOv3fu1Efn1646oFe0Qq
ynVAYHRQ7R/njvypnW6N/bt2OozCUVi3i9CLKLlc2ndQVbPXaVNvX7cuCv5wOPhvP3GYB8MqS2oy
gmljNmC7kR4+6QnoOXA99mtr4Wj7w6b6Xz75UTUHeUKN/FZZn+t2FuKyxFsEdRjwqq3awRGBotvv
VIkeRXR1g7OTCvnZJe9JAKEb/4iByHNNlRwKOkDgCA4CelFGuI6bqb3MNHr73z3pX77EUUSXUGg5
d3hwT6KekvmaSRNfhjTDvT+vVxl6qQtocvv1n7aIMZ7N2zYJENOBpL+lm+tP4MP4WVtpcihs4zJw
+ZzubliV+QLNdZpXTeS3WUFo96/vDioAtuJL1JQt4O6XEeSNU5q1Xvs4mhwKOeRjJGUiq1O0tvdh
RXM2cM82P5SxA/zRDDMevQP/WoHQqVpS/nenuTXsb0aIo4bOIamsNdkNL9SSB6BsHibud4pHjxo6
yApvQbig54yAR913xsxlENN3Xu99lNBVMdBnjgJbIqLanMdRs9xlkl38nn6oUtAedRWHQVuC5Do+
QPX6caqdXzgsPWroahAQgpUsoJg7Ii9LNvd3IaDTL36vfqjPwG24N1QgXrcdoOcAjz4GiTZnv4cf
ynPrwmkxdMhOs2LtdiHEvh+1EH6HivSY1NWAYDRJ1menfp2ehBzKTg9+k/hRSgdW21arGgspYLVa
AKH6sNhl/IeR91+K6KikW6HO3+HwQxEBYw2aly5GjkRhvzY/TLBgujqzgicA15JyRV+PwwSKfZ/5
CdIQSP3roJgpB8+FiDMYrQYgrFNZAQq4CVCnvN7/qKZbOEC5CYCbJ2UBpRbPUAH8oWUOker/L3qN
HrV0jO8RwqnqpowcKD4PIRAFMBjVCNt8QVLSULYA+tA8mVYVnzlO12wxzSIG5jQZuQNUIgun8w68
BfmqEqAMyyoFq9brBJ4e0RAym+lO09gA6bbpS1zNCP0NhN+9Gj0m/FBL6C7FDL6ZVQ1UFvMLLJXb
H9r1X7rzMeBnsSDvItPKnB34WrkIhS4S4Tk+MfJrd4vFwgM6rea8K0Q02Nn9E+rGzz9Ej7KbYB/V
VEm6nGso5k+ZbZoiJLBvefXko2Rih/S5aoHYgLCGfANk8d0PgpnXs4+KiQb0ehAq2XJuQw2I6Eiq
c1VBOuP19KMkdAumCCEw8+04Sc/1taVhupwbAyDlye8HDrNO37YzT6MmOW264ZgtXQeuURPziH73
+4HDzKNnsewgXiznBeyZs0oZiNkZ87r2oDH9tU9i/xDTkarlHN1C6Gw8ITaAJV5ifxofOvyYrEBU
gKN1XoFHyaVhUz5I4ic4pfFhaciaBdEMCzCGpItAqBdgRuHE9ptfox+mnkGkaRhSABpXAkZxGgRw
E24s9FtkHRWhNYTPIQMrFQTGBNAtoesnmdD5g9e7HwWhzI4jjfg0n4MMV3BM7PW5dbFfwxwD6Fpt
owGqgPmMRFPypgfi5hsP98RvTX5Ug+5xY0HcwhDZ92CIIucc8USs+lMEz60kf7PiP6Z8yUhMRAw0
vfBKxiCnL6pVgLYTqS9Mj5gFvdr/KKaqVvAJow4DWkzS4LSSGLj0bfETU9GjmGpsKtDEOJ5e1317
SqGkKrLB/eX36ofBDADruIGeUZ/HbXRFq6buZFTlN9YcxVTZyMJZAYx3XsWyXlSTkhwJw7vfYEMP
I5lT2G7s2urz3OzyEhnxfo+62POTHkayvVFsH3DWcx5TsOWU3ACpbcGb9Gv1w0jWJy6Zk7Qaz4EK
dNHtI0DII5iHfk8/DGUVY1JHHR/P7Tw1xR4DWJciWt5v+jtqwJbI4chZg+XaAdP8sofj9qEL+z9l
vd/muN9U7FEFBm6djRaIlc+xBqEzuo3xI4n+dEb4b08/7HVBuMFxNajhFxbg6HwNvg+yf/Fq9KP6
S0QkqgC4SC7I+apkvu4Q+M3NZj75Pf5Qp5Ec6LCHOrvEo+qhYe023jzySPapX60e474A416wcBqz
S2aivMvIvQw9J7+j+AtBXNMMTlp2UYBc7jc9BJinfs1yKFMAFNqqSabsst+ij4SNWMGa1PqVKTmU
KQjyzby7gZ2QwnXX6/FNyP3SBEGu/XUZFsYQFVGl2IlD/tD1wSPr22evNvkfyRdihEDx7dmJ8EVF
JRslfNeNVct7v+cf7vX6MZo6uQzJhQ3RhoxzZtj9zar3pzzBWzH+Zgg46rnaQIwstRW/qDEwd3O1
rurJJGFdn+FTTaprDSJ28wpc4v+PzfWP3cHvfvR2FP/TUW/iSNWv3SSxUwB4eSsioFjJeBYCVScv
TbUJmU+DAk8m7+mEuX3rnO6T6yBH3gA0GNWdULncQaG/NpULqq+UWsjuenC0B5HTzu3W5tjwjNOj
4FE6vlpNZSN+3QKWTCLXu6yDNgdJraWAF87JiE3RwPHp8jibhvrrqBu1gLMoklZd6S4Q93xy2NAn
9clNq9WFcLTb3iFCzq5tHgsweBDz7drNgOuXLQFneeaQ3S7AaBcc2fQKZ5azyuErkAte0CRD/34k
CmvHLunSf9So8I/1MrH1xCH3peAo9iu4c6slbbm7ZeMa+2Vq+q8DDm2TJd90FEY2j1NeN5/7lons
u6oXkHhg5NwHrcAqbTv36SbSuxt35TagbhFdWFjbmkicEhgnq/OOKxtyDki1maJK0dOyYuXWxepE
1j0OH6J05dmljZddwRc2De4OMf59kfBx5a+6cGnTU9hSS4sm4RNWYalKT6lCAG6+TTWfeug3u6Gp
T3OGLVZS4IRkqwe82dTrJE8JT+AbWduyYgmWjRhLuFru8bWGps11ipVdnkWBVKdF9eTLNCt+Aj1x
S74v7e7oZdRDLJ52TVL+oZlIkjzRuaL0EQjtdKlPcodHhQEauURIRNh5AqouHBopvtfYtiNerg73
rF4uIVKNsRoDQngXd47TzX6bUtUOgHyvOAy+JnAgZS/RlmzGgWXJQBKr0+AWAykX2dsALpYdoi0k
6CTLupwdvuUADneMgzRy5aJPAbzmIruA/94XA9+s0tjAusCA/Ty41TyEiwFqXWOMeuJDvXQv20bA
xEV3GMhy6WhstmKoG0aQEts4ecIZR5N+TmfaDw/ZtuMQqInDZdO5HWcc5oNRHycEK6h5BqWyyGJK
u+dIpJpfELAitoee2Ain2uGMbLUd18zzWsO7FTrDgd9uOELWQrl8IzKAZ0avCRvfJbECZbOpTNx9
wzlIKlE0ig3ryXTxYJ7EEtb8BfKsSV06l8AmlA3hEN/vcUDEY9QA3vlX28thgWNGBwN7mlC0zbkf
G0euo4q66WMTqDQkGN5EzeM8USwbn8J5FtE31lVV6vKqzlRdWruu8X2oAWP+1Fnu4gKZ9yHc6MCJ
RhminWMuv1ezrQUI9JNIv8WUT+NHuMv3psDtEuYuWCUG9wqqPpPifx4C9n3o9LpfFXDN7kXsYRQV
Y4NK+t4xdPO7WpD9ac7C+hKSKe1ep3pJ+DlM27F5O4lm299YeCRIgJto5Aakp1sSMb8aO/f9PwI3
N81DxyfqymHoZFVOJIv0wzJlCSk6Rhn5DA4ry/6KrKieYCEP7nGNtH+HO0TlnY3rU42AoOC0teBu
3wPysO53CA+in2TWMpDVJZyOz4lrZP8U1VUbXe3QLu4cTE233WVOh7wEe1eEH0NeieptM2X1WIxu
DpCJ2IWZgQ9FcYD81t3E+pUJgU2/0pGP8j3IGtXweomzpLmEjRiS07x14NqDyprq5gL9dKRfTdnK
v0tkAvRFhVMa+7rZQo2hpBk2e+bxMOv6FOK2an0QHQKOL1W9jHCogMYKFG9qMnZV4zjyfK4Czb81
TdaNRd0bAeZ9CrJmCDgQo9vVSGXmE+CoYXCaTU+ivJe7HT/TOcMbnOKwjhBnuOEt2qA2Ou+2wPTn
/hbJkyPQbhdPk4Ux7RyP2n4hobMc/LO6Ry4nUBD8FZZL9d8VSjgpOtkQVXBl4+Gjm8BnRMCRUog8
y6nY9/YKIrK2Lw58Ol3lzTQnAFFH+2iHIe9mTNM2x4n3ar7bZaXxBzAyNCYEgbSa7K3EU24fcpwX
fQbEETed594SFefwfvZxKbMoE+d1ral0eR3N6f5gN1PjBHMD+im7CyuHNSKcbE1zBZ17CPJdt23w
jsdCk1PDOKjIJgQ6+ZS4fe8+6HCn3d067xYwWjUE1WmypHKPFHStN2FkuvYdTpGJE3kr5ZxdkBpf
z/eZwA7myeEUArBs0WK+m6sqnqDzZs32qOqwE8Ww62gu2KiTAL4FbcCnh3tuN9HbORQKZoyezfOb
dgsTcjfgyrh7GpB010756hgIN8gVzycA16NrRDMzv47NFPRfSbul8pED34w+1jdKNn9Rme7oCQqR
beY81Gm7XvCXbd05VoKZ91ysTXVv6rajV5houXy1gBUcYRmxhJKfwDKi1d87opKRaW6aLr4zQ1vX
0DbDxIQ+kiJH6b4BrXq8GztFoRkm0BCHZzOCepivs+vJO/xm+mGNmnn7IhEaD096RhrghCfEL9ZF
gPGpKrZq3N51hM/0Ls1GeF3ivodYVa06DQo3LjOYb3qwGwwkaxIVuFBImzd43Th+vVlXt3dBTxhu
jtpKBMuLUvvQ30O62+xYFfX79h2zhukFMlIBf32+3dTQsKDNlOyvdnCIlcFIvLvqmnb49Aia5SCC
PVoMyNNr0C+MvoZzk81328yz+DZzbw0yAWo0ozH5nKHKwVmm9b7UxdRa555ptsksB2ks5ZeEKYxv
uaC206/DOUqnr7s2I+tyOa9bfHWMhtsTQ+9vPnVmAyMGfyQdqtcCR+P2bSrQiPc76TS4uHSJ5zvM
/8FYo3GJWs92TxJbY/E0Dzs+pq7Xy2pFoN4nkZvVmxVttt5PHRR4r7u1bdqCdc1gPm1jQuLPiiQu
VTkSwsJ+REtRWf/VIzM1fIPUepZ9HZC8Ir4AiSsI9lcIRKSF6kiX3KlkNg7rtyZMwa6fggUU81xu
mD6w2kNkLA/iNTkZhDQMDrLRJPiGVHnHihCTenfdl0m8JAv691mEVvKi3Xbcv6ikZx9jAl1EQV1a
dQX2oiwBsnBIlpLIJOZrTjcQ55/A9G5gOY4Q33kZs04Or6gaLfjmHA6sr90wzdsljlq2vgaBXCN/
F/es2QtLe9tcVglSzpuJNPRTakB5ORlW4SggbYOZP7l+rJJLqDtLXuP+ifZvpUjM/hB1/TRgwGSo
DcjiIVRLS4EQVf2qUhJE9iJlrH7joHwJio23an1rdjvBEA3fK7EFYgwrAeJ91I6vhcEZU96oWk5n
6uCrlRdY1KJzWtG+P+mwIvgSbSOjV2wZbyRXbm6LnxRq36YusnSNyUktUxgtudg397EDx3qI813B
+PcywtxGP9SGD4+6X7DiKpq6C4qoQyqcKzC6r3liOZ0/kgWxB3c1t4AzTwl42AAKwMA7zrmjLJiv
LV4hfF6Gfk4KEvPpJFyz9KXYUOqf41Db9UISISOQSTQizyLW0vREJZSYuaERKOOYjOyc67jqzNMC
6VTWF4qrRD4KU7nXqbsBUHe90weTpiI8pyDYbJhGseQ46Z1h2LdyDeqr4H08vyyyita3vV6iAsfS
E/niZGXXorINu8NyDVhLARfNgFu3XG9dc9fMI4I1GHzVmGxpse9zduOsB1j7zjokdzXWAx+tSuhD
jSgllfOsm0zRRITXyGwdST4MrOP3qa3dXwzun+4VQemocu/Mnr2aAqLfhBYRr9gC0fmx5inZsXaK
mH6zBiOU5POWFBw28lc4QodZG3RRijRyOHlfOZ2S94MN6rMgHRe5Utv8sAqZva4tEvRPAt24iLfF
FqSp2jvGWPa48Nrd19Emv7h67d5lVOqiDfmzjLV6D9R0n+V1OBrIThYpxJRvYZtZk9dY7bqLA97N
3fGV1B94tI33c+fS7ITuzAu1L/t26XUX3zvIF9l7G6TJu1pailh2MveAdVcqWa3MK/TcFDZ514R/
tXPl5veAynOXr60C/b3g0Wrdqb3lAVyl23bEpqQ6ciPIutNkCPYxLR26U83XKLhfIwZDM+zTNrzX
TVRlTybYzHxZ4fMPP+xcEl5kjq3zw8LGuP6ClauazvFMAnI3tmPLHrttlaCx1v0qcxuNOv1AFzmG
rye60PGMmAbXI5LA8OY6BGsmPwcNWMJdEbs2bk+h6Zo5X+IWS9FsXpK20BJrFJtXNKBU5i52S/t9
S2M6Pa7bsO7fAKWyWA41cxqjd0vUVjzmHQxD3RkpOhUpdSrb7nmLsPc/Dz2j6jInGHdO2NHUyXW6
ye/OU6IIfQ1TTRc/QD9Lo1OUbXF2jWCb2v5p4Q9Qrxczp2NYuKxem3szGRryHIEiKW6k9o5I94yt
cUKwC4Zkc38wRhqMC02f2OjVqFCS7wQ2q/aziEV2ZeBtY4OsbPI5MlQEXxTutLBN3oYYlEIcQjcF
egcWSzmw6xjdjV42AOlrnX7k8PTPH1KLsf2TMVNGulOcTAHmq6qPg/Udt3u31XkAtjzN57nSqsgq
KsmT2dPN/cNg95d/6RZutnPaAfX31slmyxA4EA/6DRjPsdjO/Yp01zJrAzK84agyjIgh1VOK4anZ
EhwWNj3s+3cdDRt7R0UjQnViu8YSIJec8xox8AP2H1jxdVPh1vG2FgHGZbbP3ax1bctM1EJ/kCYY
1svQBXN2NSZbYnyxPbP6NBG5rV9EFsOLxBuRmS+zFdN6GetQBUUmluihneqKFxPuHudH13WsxidJ
WpgBDU7ZCz2uExalE0eczIdlR0ouggCm6nGoyVTaakvfTpS4GauDeN/H105KmWvwNHOYwuqFgi+W
dsPF2TR2RQ0E6XLdqcEGrcmWJDezHYIxn/+Pui9bktzGsvyVMj031SAWAhhr1QPpa7jHkrFm5gst
MiKSO0EC4Pr1c1ylqS6ltUozehsrlcxSke7hThLAveeeZfCT+yTDSebfR0SbqO1aEZJvoulyrsaZ
Q8bEIUWZfS5gzYWnjoUNu0pLZJqeumwxL1rhImyY9zysY1JgyvzskFkfoEpdSLCfVzzXe9QBobzy
OALK12lixR4tQKi/GFicyzwROiPFfTeKPIcldNhExRDjIRMsUdhVF3RzAYRzq8zD4kaVE1kTiwX/
VIWi2dZpEbVYaulwZQgQjGvgFUzcqXaOqqtptPobkJjPKD08jRCpEoECbpARQ+9bmqVf4WdRFpus
waZYlLa69p6gMlthMDIda6nypFsXBI6AQU8OhbSsvu49c/W1TQd3GrrOlK9IcPYfQV85t5mHALeR
z/K5GvhluFMpnO0zn54j1BJ+k609anXwmvwc15NsdhAr6yguuylDbQDawoiwOzUDr8VO6IDv+PJm
AqEfEYnqgvRA+G2fKxRjMRVgoB8BpWt3Zr3qgzsmQeIDKUi22XgcoyzzNW7KsBAHRXdaFtuZMFXK
bami4lPWIxt+G0Io0H+fR1qNSZADufoKuwMkyFqhHN+2OV0oHs2CPtgC/ch+aUsX0xIbaBePg0WK
XUaH/E2JxtFnNg35mCyNC9HtSF6Pc1yOqg6+FEWYflOX0uSgZqjMn5ao+/BV7TnKXd2HKGYbXg0H
jUwQlejINh9GYMnGCpEdCWJBCN/Wmqtfwb+KrbgIi9rC3zLlaGUQqr6bqZzk5y4LNPTHhU6BDAa6
gTOS62DFsUFR0kxXIjLmra5n2L4BucjL9hlObbpMqM0ndig9X97ROmfrydY0/WjyetUCAd3LSM9N
PvH+KUhJJD5CRGaId7SWOZCRMhNnbWyFvYPkS0KzsJ/urE5lB6kRZks8izJyVwRRBDQbpQc5iQmG
ojs92ohuZr8Sth2j0Y1x3QzzAzyRQ/7SWT1+CgLuXlQqwyeM2/26Nyn0FofAoDGe62YetxFXMPRd
y7F7wTWvTm1YgdYWlUjIhscJN0eTa90nomubKe6CtPoMpe4c9wI6ma7jU3SycxfcyWiaryO95mpn
UliMbGuxzPsesRL7sKvJkSPHGHtey9xzrjOx3HaZgXp4HOH3E4t+SP3DNMDi9Ss8ONCcuWXi+WdA
w0zG0bjgOtCpLLEtaBYyg4pDQn+siH/K5whFIgOUkGWoMkoRwB5WrsHGggYvtkJlwE0m5J8jp0Ta
tdjTjnTPsF8vq3uqDETgMxIY7gt8kJgVY9gNCbbtxU+xBTbGbrsqlzxhHT7OkzHpZHZln5Z5Qrns
pm8XruvRtHXTnGYp1xq/owrcfRXyqb5lmZxQsC0F2ynVBeYACqWcPgGKbrfYJtp2Z4Uo3YbmYx2C
Lofk1q2ZCDYR+MBc4V4Ajkg7YTq02xNIy+Oy+HsX5OWYtGII66sgGJt1D/ux9T0QiE2Ka0RDnrLV
zFg+qcLlqCayrTQfkr730xUzIQrOvGhPS5eLe7CXeygE4O8InANGDYzL9HOwgk6+U1DILE/AmeYR
B5Ej4btXNqMSGTjVCnjA1UPXHltMKIqv+dq7JsGdguBdVTkqc+yY9dgkeZ928C+HeZG+hkWakome
om44zob3iKtHbjayS9MxUkUcCNge7ibNLoswKMcsQ7pij44Jm0+1KVenp6OHKEPH1My+xjLGvOtj
wNmZHjvrSbYZ4ahNwMRsKA+fDUeFthknbfNE8jGC1sdHS/VcRHB62RD4zRefawAaPG7aIc+fyLxi
98iCIAqvIhk2Imk0renGAA0bE9OOgLZi6PLmbFNCx0Vueddb9QmBIMUYL3CB7rbDkgoTL3TlqGB0
F/q3wCJVIRaQeuhPyLIZ5T5fukm+RfhS04tDgRqdhQtrmfBaVvSuziYC0+QOTUFeuKa5XyDgr3a0
dKRZYgGx/QgAM2/XDI26B+SAh3pGUYhc87RHGLV26XVuSLEeQ07m9lp3wGnjqGMT/NK73H4QwYr8
hq5pCypISqr2MKgxoHeQqMkIa8qydcL8p126HfIbJ7sDuahrEkxVxPCtnRoXICBx9eoY1IBTPpO6
udyhCI3PJrS6K6H7QwPW3AzAD6sE+grvhhieQyE9kYgKNJfCB+2hAM9i/DbRRbtNGkWp30/Yr6eN
FV1XbWvGVL+hSKTxVdzbZsl36AZrfUo57NdAvqwv8WBISzObMi/0fJV6IlUCnUimxQZODAQLqkgb
zLMxCjXZVTTObEXN4jt+AEhgMK3vUdvFwGHDKoY2by03PR6DesfnIew/ZCGqOkDvEHLP4ozBxOR7
VzU19FwVJmQeh2mDOpEnQW31PqIdXeZjFSqmnuEZ3fjzhNZ+7vDFC15y1CAzM7dCFvX8EuDb6CDO
Q8/MsLu4WaMhHdU68pvh0kGf0sBUM4ov8GVhMLWkWXa7NKFDs2IHFmGB8wqYlUwwaxHoVolrdPtW
LOiuQadaZEM+rB+DHsWAFGiYjIfcdkRajbFXTptB3QpsHhlKRVWu71WOacTXspxMteMZb4MJV7dj
LcKSI1t84ij3sZapllzsOpRG/UfecTGp2Icabs2T5IN6DIHPFYh/Af7vv2nLh+q5CwYT3JkMA59P
46VRhWPBomqayLGHrzFkc52tj3mDuRceEt6xnZVofKItchSH/gRRaiamZMUMyaDTLaws5IaIyKvT
1GGSdEZ1raIzyiLuHtq6rOyVzNhkjsGAMPOvjJCUJNGlZtsNpgmGuJZ0Cs6GwODpUzC4ocAeBxv6
RKMybrfL0Ch7UzgPoUsjiBwf1xosskQRhyFPweoWFjM2C/ybilyXPrLJYfNvkW9QjutVsCJfGyUr
fA3r49RlbEE9hQzqJJSzHw6LaTU7WKDs076uopU8A1UU4qqoMAlMOtKAALCFdJNYtcGzuQLbuiBq
wa63lA4Ji5oyiLHmrqPOLRyzRgF7jB0JQa3ud0UQYt4TtRjxLHGNiDUVL/3ciY3NpeAHPw96PXR8
DkgLSzc6DRqYXoasNDPosDyL0Dr3LBxc1T9kxofmjMK2kLta5IN+mCaMZjZ1psoM6kSQU++Ktq2j
U5rVbfUwKVyY00JV5a7IgEid6xGflSJyfFnFXTnIJruaS6urJzR6RTomZEC13G9KoxrA1hwebQVJ
BizmLkjg/REt3QZzQKn0rgI1+GJhLL/AwZC4MNEaBpjNtsEoyA1HFGAWF9bLsrN3OKdbAM8g42CU
htpNLw8Mlx3iKi3yan3C9CSddyNW8k6vqzyjiY6CEw1SjcIuInCvo5cxnqJ7UkZRt69K2YvzWhuI
XEO6GP9lKgYN04pqgHXIzmfdvORxOEVCYsZJQboivVNjEgHYcF+bEZb1dwa2C47uLlavITCNWSB9
XdlVj2Wim2mqNktjL4ly3kU3wqa8PXKIy6dD33YD22Tj0rVn6uBTA4iUYN5qFiuHXQEQP4wDF4bB
DjNKX2xqlWm0nV3vOlRIrCnY6ywR835K16yc72HJwD2w9zy16ztrBcu+dZUh9ZEwSB2PBKhvfw2B
tvWPNSypUdu0gs/nkAdu+b70ouzOy5IFDgDfTFWyapQjMfDlAbOVwjmQ/XrPrwfSuCnxC4JDjxYf
odwMK6VVAm58hJk55xdG46h2GmTSm3pEMvATmarMXVu/hu2VROzdernbMoXWQfsF0e1O8vIbYL6A
bUqhgs7BrBX9TOJaPO3NFpV1hQMSG+mlzZ9sN93qwI4sWYIgtFgsqreQS3TicgV1B7gKlYQV+tbJ
sQ6g7C5k8T5czsd3OUCpDnsDkR17o5cwJtjv6gdmLfVYe5loeh93ykHoD4gJQVEyJwXZMCoC0GtY
1qc3NJd+2mEbhRfiWLfF+OHLuZvPZpWNeLHzEHE0L305XC2LXOcXJZtuvL14OLKDa4Y0bmB208eo
RrMLWN7NI85cDDDv1LJoeeVyKA1uMChp4MGA2ngFtNVXQK0Egiu58K8QrvYqhrCITts56iqgdrbP
70GTCFERjQhlvi/BbMS5iIwNeDfqUaX6WXZEg9zbEsyzxn2b2t74uIDej8dGgUfAEsy+7fABICkD
eAvAhvhXoBVrEcSRR/laxgK7rAeGWBuoPWKY1KPv3M2QhyIcqJ15lH+BwnoZbDxMCLHp983oRVEm
Uw//cNShJJpFuLEsB5Vj8x/OetjzBkLtMaliPiFgBLk4UL5PExglsyeGVwenccqz7qjzC/abof2e
u8ueydNbQ53dAi1YB/BagzQ4/kc6zGReHK8PMOqe5w2JSjPE65KLWwys2mETpRB//zUG04/OQtHC
28a0rt4S/bnkj9H41/jMPxoKiZqNGNfgfVlxrwBaFOIvSmh+DJ0zMDzUaSHlDsckAYikR3LtsFu7
P9Hw/oFhFUYGv2f6AAqjHow0TCYCrL8+N4U/NVNgYCPobAfAiY4lYgGk7und7ADdosEqA5KYYMZ9
+vcUqgur6H9iG/1ALMswopmLwMqdQZppvSmgI7gGebBPUK9h/IhZnPoT84s/IlP9wDOzvcOjBk7x
DoYAvXzwi0mHTZehzt1MOJngTgpHkhpV6by0f3KF/4Bk+aM7UQl+GE4TKnaRQiaHh+3MtgfW/Cdf
6I/e/Qf2WYdEPydzLcAcab5VNnyeVJf+NeIs+YEeijK9b7osFbsFsR9xbpdjMdTsL775DwwzH4a+
NUMkdsCgtxikFnEaAnn89w/UH12VH+ih6TwWXugi2mUkcDjTxzQOc5z+f+3dL7/1X8hxtOoY2EG4
LnRt4M3rNVImV/Pw79/8D57QH62JIhs2UzeXeFxyqem7A6Y0JSRaKHKFFG26uBvAxj5AVyK6vxTP
x350hMlVNknYCIkd4lDFC++tuylDwKv//gv9urn+D6v7Rz8YWS4MsFDGd43SORBo3S4Thiv438cS
+uiZo/LGf2l52Eb7oisfy7V4DPGkiUPqiiFHr5LlW6Qzvs8jQ3Rz7CVKsn98uv98m/9X9mHu/vE5
3N//C39+Mx2a/Sz3P/zx74+mwT//dXnNP//O71/x9/2HuXltPtyPf+l3r8H7/vZ7N6/+9Xd/2KIu
98un4cMu9x9uqP2v749PePmb/7c//NvHr+/yuHQfv/z0+t4U7QZNjy3e/E+//ej4/stPIXBDRfll
1f7nv/6W3/7K5Wv88lOS56/eFy57tfkfvPjj1flfflL8Z9jtcCKUgi2CBgjw09+mj19/Qn6mQmgd
ScLBaBSXn7SIQM1/+Ynyn0NCQ4KgWE2EjC7cVWeGy49C+bPkSmsVwYQxkhKC/P/zIX93s/775v2t
HZo7U7Te/fITxtm/OzokglSE5DTUVFEN554fXdpIWo4V/j/vJGADuptDmPtPrqSoNnULbSvrVldu
bRWCtjfCGb2MJTyy1w2f6RzEPvI8mXREz+0EpMEMBhKEAcPBs5CyfqiKKXgUYZof4cg03kVNm58s
AssyoIIw44Mbid5KBkN717r8fWQKIzC91Crf+Jzlh3SO6uc1A/SYpGCon7KwBYs0p5FKwildPkWz
gWTYrg+Y3izJGhyAUaJDpBft6gCVxQkMgzbB3JDQ3WKGoUrSOfM+kfUSTHuQBfubwiwYGQ31Sh5S
UdSfGTTPD4aadhMRWn7r1ZJdL3WPtKwlwNwxM1p8nXMuMWQb7OtEQZjVYXUUJcVmhoEHAIkyrMCA
q9MWx76rb5GzWW7bAFenpfMpI9AkhBBBJgWzdBeSOkvAkek2q4nCbyDlzE2M7T3FYlVFde7zqPo2
AXKe4yqr9XtmguyJRiXLkQWqUcyCa0XDTUbHduMFmbaaVZexXYGSvMzoVYkbkAwViD2IIx5Ps7HP
S9GiE5F0LqrN6kBRrsuWmGSd+3ab87ViG5Su8nqIpvK1aHnzAWdOovcWXRtaj3Z0MPGBbcx51ej9
OuECdCoNlD+JHj2cvKMWGQ4ZuDJ1TDFFvPZq0lezbrsvuUudTzAPX0gczQUk2UxirgzaZP65qRue
xdhh8wOGkAGwFtZi8G4nsCVA3upbzIAtEiFMavUJYD3G8DWK5HfgCqCPMICEhwEZ6QBcYWGG0UK0
bGkHaCSWTFXdtsZj/eQ5o3dVUfJzGg3uMW9z85oRlpco+Nten3yGR/HCx+je+kYsX5zOTbgRaKbA
JURe6tdwAJ82XkPw0vYQrdiHUDJ9x3kIBhqYcvpcVsbdNXnf94CHwVxI9KzsJ4UK9NnxoLFx2pDg
A0RBeHCpMLSfQalrvkV9BCPkGT1zbKieHuEgx5o4842aQeAu8+UwUZkH8Rjk7ckDgQQaSac9Eov6
GGkl07NGK3kvwDU6srC9rNuqP2AYF4wJ70DdjwkU35s+EzCKSwmtvmVYXJeXpjWYQbau+wMpXGm3
AJHVcRRFdFcHImhiyuuZvGT9Qj5HeOQWIAFm3esU6vdYDQafGpQgEWPwSbLYYdgdAlxT2WF1MMDH
oBbMQ7p+mbJ5C7lMgmRm9mZGrYqEVKX9JmAZg6FPyOcv81i2yFzMZ8DTbnqcp6E754qlB9B56FXb
1FMbi8zjx4AYt/0yu5cVPXS+yZznW6omcBRnb64kWUH0ZRiZJQB42x2o7JGLZ5UeliXf43OvWwM4
BvErM407hrynobdtvFKZPmOk3iStZ4DIQGmOkiAcHI3hkdz1aNCafpOvLcbtfC1ImDTT3JgtTSve
gBPSFx8laEFPmLjmJ1KFVbbtPaN1HHA6AYjTYbjrKbMgB/X98KVhZW6xRHwQxlUBvhp4QqK/65ai
WXYgCBkQA9du3oQBmD9eohyLhyEabvq+WpB81YKC7RvnPjsiUyjt2nekR5TDprXYp8ca+FWukfK3
VUMgQDvW/RPxtLwGAoS+Vefz+MLTzJ5ZmudfwlGWNRC3Zt0OGBo7PLApuH0NUNYC45RVvoHnVB+y
xr+RvuBdotrRXOEoEchkKOv+nQeY/8QBYM4VF2+argHRZR7M7GwRGxeWcMgL3IDBMAfUqWJ8z0ge
Bl3nCoBAFrJNBaruB1inxifTLGMQfXDK8LE52Mb2V2lUtLcNrhSJi06sBfwQoODfU4c4wAPmWnTH
CyBoh2YFWJmUGbuAWnUEGB42/TW6YU24A3fUYm47LeqKeIOgBzScQ6zWGZuTrtuHNsByc2tRzJt6
6vsvhXTo9zut1CffWfoM4UWKRQe+3Znkhj5p+It/lqZUV6qsMwwypA+iWAEYve28am8RvCGf4EBe
4XJDPdcn0o012y1dWDUbV4zXEO1Fa8Jnnj1rWNs1m9nI8DsBfUyd8AlztolGUdM4V4v64hG9Y3BA
UXeNdSuaQ8qpwMYwiegRe5M9j43G2Ds1dMdUCDF5Cn/LZA7susZ1UAR5Ag5/uAt6U5yBtsuXpbxM
YMzc3FalJklNgbtokKvvqOLQn69heFdiR0pCyCKeh4wA39Ss24TL8KUjkj36buR3FXxYNkNVsgNm
pOSxJyb4oKWZUyQiUDSGzLBjSUoZJHnB08eGZPJOmuLRgPB1l5oFUNgChwtgd2V1F5QUHDLeGURo
IAELzFsgmTlU/W27xB6XLU8WWfImTms1X56EmnWvhWrTHTrp7NLBof9EIzEdQJKQR5+hdBjraX2r
wYDYBBiF2ARjvPwWOhh3Bjolt90UFV8Lb7+gT1v386DnfQpJOFikTfGaIs8PY7GpuldyavcBonLB
78zbXR9MKkoU0j/Bb+4BZw85axPqHLXXEBI0SEgc1zpWIZ3VltRVWIPJRfixRiAZ0D2m+HHIC//Y
r5M5tAGiVHVFoDt1C6ShMivBZDAgKxJ02nuODSgxYJM+Chwtn5C9yi6m4SDTx5fZwBbhFu4VQtXp
WkEoWG6xI+TH0aT5DYak9IGAqHgXDrocY58JeSbZGD0wkS99UvMq3E+OIZdbzepmWTHwObUuxWRR
k7y+jkpZv3aLTr8MS1Xdgzelv9u+xpAaz0BlEpgJCIaRZ4X5cbjYoEtENrQ1aNEcbF7BcItj9GIp
ZgK+gAE/N8sLXQHudNXS3VUgnfqYOwnHM+ZC9hqNKJo3vszy54i73GJCqkxwMwubn3hWIj5FAHzf
s1w2cCOFBmA6gjPgzMEvZfQyBliRbVOM9zJDpIoHKng70Zz2iRfOpzEoJuQQtTLbR03tv2RLZT5Z
gL56Q7OhuMJUqT+BbIS1umZNeZYLW8426kFkDFgwfEIBO/UxqPj5Z0y0QDOtpxFsFF7l7JGUc//C
aNndaVcCm4/seqPACxxjHFt83oje4o5aW6xNvDTy3XBMGmMPnshNMKbtle5asgdqPo+JnXywlU5G
b+uqPObkli+vHozJJXFNi5T2pRu/gW5WAmZmDmO1KteHclinT2PlQTr99Vv2XGLewvvxix7lI4K0
aQw0VbxgcSLXqS/a7k6BXwlyPxiKVX0PkmWxmevMnXWTc6zZlOMB5GOwbxtQjJJg6TwAW4obD2t2
/dKFFidIChQU6TScNkUsqWLPJWDys4YD8L02Jrofm6i7RvNSn1221J8DlQoMcBqn3qplzfdrFQgL
Oq7EWFxFIwZ3CCf5qoqFLFdmZuNyqHSIWLccWghQh7NsOXiIFd7SGimHaUsiHFfBhOIy62RnYmqV
vmn7bD2EOLk+gtBFH/A/tnCOKKu1jIeVKLuJoB+Dlm1ksACjRhdPo8b4IjB1+XkNgvWe6CZlmKEY
jbMtH5/DSuf3kPLVN+04rHdrwfwH+/XwtaDOxrjwBjVElt4v+eK+zUa5axAKukcwcE9hn2URqMRj
9ApIsJ+3E1c52148/3RCI8QmjStYh+BfTxsyIW4Og/AF5hmuxigyJi2vqsMwlOsRBHBQDhzEgiCl
D1R8hhakn+Oh9yA+IuoGuYaEdG886P1hMra4NoM1SAud+hcLisq764U+YJAVguZPlhXzyTk76hGE
xl04zaZImha2JoHmK+z8254cKKKWTpVFnkssltx/hcweMfLIOx7ORQ4uN0xMlVcgW7nyjJagOER2
Av0TXtwVZC6l3oYiRx26jCO+0wDl2YZ1zdonl/AyhAVIUMHbyLirpinTKB5n1HIbTHzMHTzk1wNg
i0t1w4ZyL8AHPSjRYpQxYf53n+HJPEDj2H5TZm2+Xrpsj9/AmnozcBY8wPZ+uGvq0L7AC3nBnJph
htLjwEeqUbomXegEfjISlBjgNp4cWbqz0Rlo3AXLTZqYGry0xtQ2P1BfZLfUNPgKVdVJjvVQlp8G
3Xy3Ht5bWC7NfrJ1eRdAoZLFC4QxiV2FOGU5mMIx+kryWIpU38+0XLccjgg8qRekBp3KHiT32IBj
eeUgpqKbaOUcchgXgQjke5KMoi0CtKZ5eTmUYct0sN7h1qCMJ41eTiMmQVceJ9JrUUVzlLRF6tJ4
BuPTxW0oaw4fSYhcL7PZebdOvsRID3zbMbYlzNdjUkVbaETzk6OsBO0RfBpIbYHnzjP4QSgjm24r
h9wqCC2q4gjXVPcxZ5W5RoANdpIApuKf+lCSp0ZcegoQb+tNqXCKJ0SF9pbDkfPcRD49UDK2hxEM
fVBnlrzfZbD6eMY0lJJ9U0YYYfdj+tVbBRf7NVrr61bznh4xkVqzFznMmFdhfOJ+c2v9DS76HfLx
TwjqL8BU18Ub5I3mu/8Rp/odtPX/EZjFaHRJhf1jIOvxtSnqv928vg//CmP99rLfICzyM/x9gF5R
LZRW/GJ/8g8IS0Y/A6WiOorgfiT0r86Wv0FYIfuZX9ArmN0ApqLQW/0TwlI/EykoXsU5LClhAx79
v0BYF6+1/0ZHJZeaIfQM/xL4bRSo2e9BZdszHLo4fLdFhoonhUy4CvqvDUe5ZFcfB7664m7GBuOq
P0vGjX5NFPvXXw4vHxkJDa2ewgQIX/T3v3wOQlJOsqsBxGMPS3100U6B3GhnN8d+kJC51CU9F27M
90NHirM3IXlrQSffQqGSN9vcc3exTl7nG2S/oVldZ3FqLZpCKwp21Vvdgm/u9DWDqnMz2GU0oBev
OBZT0m1S20nwT4iowDZHY91H0SPLmQYRlOINwXEFXjFP4S0k9jXZDBGaiKIBFbKofGJAldzVEUOX
KWrHbmDPHDyGmPYvMUy210uZRM9UueBRrhzAjjL69iKoAgDI+HVWEeRGBMHyVBY9B5ceZhVhCU1V
XkdQBi1EnHQ16r1AX3XEVsdZMtsA0vQLllEduOzp+ULgwfQ9KIYJ24Iw7NSnQd/tOea0SMG9IGpB
GkGWly/qq0p5yZIKXKR7WNdD7AlikM9j0F4d5C3LYRlLd/aZDQ5gjefNp4Zl40cDaeGXljtXxkQE
7ZKQFW6A0LpN0+fL4QtyFGqiBzA2X8CUEFuM7/NYU39SLT9pnOmHrLRIJ8d2tUf079doIOD5DeCe
buoB+EsNrg3FUVEOxQkQyewPazPPN0PXr7hZVXUaAejta6B4e6oyBbp2r8y5pZIe83puDmzMp8cM
QgzAKlMGY/Zh3Tmngu064HZDzk5e6zYi26jtXJog3nDeV4G+bZZ+OuuqyHZVZ7trFlR7Q5EmEQvI
qJHU5dQh9IADgPqCMAa6SHheigkR9I1oJCbf8OHfdUGN2w+J3Q7UPn7MAHyhtKJ6N3IKsZgf3EuU
heoFXBVyDeIbnukM5MewZ+DC4zn3GewOewj1rtli9eMYmQJlz+AvcT3w2COz24hGdyLO+hzEwkW5
R0lhfh7DyKd6UJnT4WYUkQgNEKsAtjKV6VHKOldMX0s1sHDXQcNDcIkJbD7gEllgtYQT2IJ8vYyP
4OfHYQZUFKi6W8m+tTz194S1sCCXUKyCf62Wh4ml8mPNqH3AmaKfvHe0j6GaCr6WBZ3PxdDwR1gw
kxA9+NzLG55Xutm282jsJh1FOu3CADHVUBiWmOwTqCwvKXQZEBiEJn7rlhnU+7Gk9FxaJDB9Vcot
+1VCP6AFNIVY1xHCHmdb301NWQGDG+pHV1BxaE1/xIRKHFQ9IecGwoLGztOuahn7nhnZvRczaqAF
lnzXfTXkxxVmbpsw7VCAZz0bbyIMFk9EFB0W9Rz6p2ii+q1MWXoMTLRuAlEHSYtuEYoSh0qiIj2M
TQsgH9draPMt0FX7AnuZflsPU3gDfwDxmq5juxsABHynURhup3Zq79tgVA9m0uErCDUR+sl12Kc5
2BzLrNwTKMIIAhkdOXsYhX6GELV/NiVjT6jQ+DF3YLJ2UGSnG1GN1ZQAf5/2HSBxFCYtpNVJAVm3
fasL2mannNnMxU1ZK/5EDbJctgKv/GzXdJ+WS/49TRmQI76QYd2GuTDrAYS3Fd0lrCC2gCLB5s1B
TNNiBaWrHOxMYILQAzEW8xLFLgy03cwQW77iSZuXuE3zBRuS1CC7BAV2Y5CFbfa/2TuT5Ui1rEu/
Sj1AkQYHOMAU8F6Ny6VQExNMCoXou0PP0/+f37iWt7HMSkuzmpRZ5ejmQCGXOw5nr73WtwLS4FG2
dRpkiNA0h3KDfcvxbpjDyuPKwbjbtgzPse9qwj1ErWt8t4lanAe1jocWOe6FqVpFYaaNk0aea0o1
iIQjX5sxheSBubZgluo9HNOLPT0PGUm+QyQUvN+WceXhCkTpAsNMxk0Up/N7hdHmrldJJ44JO8DN
qC1vy0SqNlxi3hiyVtpjRb7qZxsteJjXOtlMjoDUoA8D65plXPo2lEtZvXLxA+QoV7yFaCy5Z+7y
qEdoHGzUXTLLsDFQIBgtgqGH90mDUWO8zc1ohmOf5AbMLSYTXzJ8vGnVRNzByRvrpbQa/bVNYxRd
ukl/pEMvMFivXuj1q9qy2ujup1l6n5251necyL1sZ9q9TrBcrhzMC9AruyWeRxvtT6antm8ZrBjs
zKdogUuE04UvvV9j8tovmeIFlPkK/qBM1iliEZpxVozzjBrOvMubhnumxf2CZAaFCzUn0x60gj2g
0EqTTJ2bY7jaleCxqe28PndcanKfefREuLgwraO2zGPzLafDlSkoAw6iRRWAJLcnLl7MN20T8cCL
r8k+vXX641iPbI6KxNRYatRldW6jbgjIn+o3jZY7gZEv9plcZZJsvNIxSfqO8s4gIBDE9BPclIua
uJuuyan02mmX5CysfAcqWxUwPXuEABCoL5rhGbBB9LXDrTtO+vWLrnFI6JXYxLrnfmasDeKAjgna
N8nSd19q0d37lTVOHej9rG07OjSJqGKTfS0tSmJRE/sHLUe77+V8TibDu6z5FD8bZOfYP6BERUrn
gN8kFBri+rEhoHjqpkviBH9Zx9dWSM36VtTt+GNc0pzvTKpI2OgxIBZ6XUgbkTLRfeiu6pZ9HgGf
alOokQfy0HY7S68bThAieRrnbLobV7L2tCu3+R3ACuMMLce8s2aDVDGr9fQykzDyF6vXT3A1NmtJ
Xd5YF5dBY67RasZKzmRbYoNVyAH2B9qFHU5S3edLrOOfQ7a1sobfxw+CCCE4eezrqUaEoMYcPkOy
tXCO43PIKvc8gVJmFYQkVYa5sARlILKpT1eg4ytPOcgKNRcV5yAOQl8MiOvd0jVzcSCkvF4kwVHI
NiZ2aB9ujh4fBOQ35YvcQrDEg/ZzWFB2dhim+x/o4WrZlv11UB5V0+ydUeg3eVGNAm9fkTZBVrLG
4tZqVx2gmDKaDlUq4UvgFOO0lpdD9cjw2J66pV+HYCwsiB9OjA1/2wzp8IL0JV7woRUbJ3ZRn65H
FVAUkooQMkCEMDZZq6M1NbnzYKloejaYxEgWjWl+jF2wnkEvOH1tVKfX39q47NjgUEIGQwXm2Rk3
5nqHbjnuVeVYTxlW071OMIwsiHRf5w6IeTBjQ6hDdMq5OUQzDB9etOSVkIYaAGF4DLika3L108tJ
8W6RREqTJ3q2PNqoPQn64MzkXKFV23udreXNoNGqvFniur5JsrL56p2YXxPjPB+vnwsL2QjtsAgM
aXETS8fJ7m5UOxXTfVVaiEa4m5F3i3IcGctjmlDuY312q5AlBJ96s6y8QVnuIUnkHIjtLQqIeBxV
pLTjEDmxjhNaiPHoyRarp2HkHDrqwjsOo1O4HHv0mROwjHQEUSs/Nqgh7FKYip6adRIvmCrlC1/q
bDySRzZPpQFxYuWmAxWDW8W3pYnG6oSbO2lRdqZ28vMZuE3opp7iyApS8bRWhfbuauRMwugaX/Ed
nWPUZhJVlwbE27px2+tyUAGfiaeOZGCjl6IYgWUsxZjerEnPbs8GH3MoajVsE9VqP3Uji455ZEAL
0HmqHJZ54lZcu0n2ak6WjjySa/0Ln3Zzaxlrhqu9NPuDzc0cf0khTqsVs/UF03xTQoBJA7ILYEL4
0zdo+96AymfNd8QUiyR0kjhCOON4xHLAo7W7BzkDL+FPk+vvM/6f3Qx/8+Lhi7CFpxvSMU0mVcP6
O0C6EkM/FCmO3IjF+qHu4w9KrB5bo3k1vfIRcBEPVkxfIYfM7x3e9v+KlPbr10tddykbN7B8/L17
LY86UeaT1m9U1NG7Do7xhje/+A9tHr9NtH8ZOvkrPXGdOHV+D5yavw6dS7eOYloBeY5xz0w4Dk0c
OMjV7t5K4OgE+dhgixBelXxWPJ5EiNGBcDad5tOrgbH2sGjVcCObsr/AQfFur28Ziq4u7rSpWV6F
YFBAYwKHNfBc7M/4AerfQf7/X4/5D+YixzJwMUidzw/NRAhklT9d41cz019sRjfvn+/5XwxG//If
+EOnAQlmSmKweDFx9/5TpxH/sLlaeDR5Fv8hUIR+l2lMBzHGwQED+NvxpHvtJvndaWSKf1xFH7xJ
fJ2461rOfyPTuL9B6/+4bH8nzusINn+9XMlx1ezE+2T/bzK8Jj6jk6NV7m6AW8GO1naONTo8k9W/
TPTaWjTcddTeP7NV83hKsApstiovQetx8/QuZZMR0c51RAsnI0CJz+S3sG8Tx1BSm5FWNXL8BK26
rBXxx0hArGF1Vlu3nbDNI2aR6X2MluqjSXJg9IozxI4DHuS51WZWCBh5pL6fFim/qyUH+0a7w7zs
Fr3XdV9w12W2g0qkBe2SWMQFGjBgx9+CxBBeYPpmq2qfbGcoHwfXmbEbDCOwnUXJN5hF5XmeIekE
v3LGKluLYitg3THw2on+1mZLjunfRH8mEt87lxlHfu3bmTn+yGxtPnpZaR2NIY4vjCY4Zq+BZGFn
w4seKftcwl24OGUusY9Y3t4qmhVs0FxtIk060Q3zuBkutQ0FJZZziIFHc7fjH+Flb5r5HLWiS2h9
FHIcOJFP64mOJ/Nrisb5UWcV85MePlS4KG7at5UD0L03LJkBEDGLVAARJf72K/A8DGV/ThpPv+NJ
OCOCzc1qg5BYxl1epDEOpnicvjmG1J5bj+gYvhfkZ5cuGuY82S45fvhCP7syER+ZMREPXN02MASj
ObiNGCdOJTVOcYR6nU3ZRN4pM/P+Jqt4+Pmtqao9TWhpd7CI+IEgNKoe1TDXVGhbQ/czLqP5yQbV
M/md1RNM+RWwjgb3tm6U7IKYSGwR9p5FJKjNOu+e/Q0DNVtJPFW2N1oJlrGiTm8JoJNRR7KpLU4R
uA3gl67OzypjrREmBcUBQZNVzbqht4ys3K8wdm9jOFqtInnVBXsu1tIzTgibqA1Og3Lpriagctrb
FQkPNizEMILUKlPev3EgCG7yi+Yw5RRzsY2kVbz7Mn4t2RR/pVnjLMffctt5JPu9m7WD8aMh7lhi
VZbGuDPLaOWSmrEUbQnxJ/V5LIRxM3hJFbGDL1wooFP3Y5DJvNFUM1SgEkv+fyc67cbQ0ppjzTB4
3+nGWLNzn4ySiOQc2YdsWspvbR9bnwtmjjfWCxEswD8S4AZovW2mazn0VaOaDk3iJLWfZNLhEP1b
LlxUbeEGes3WM6CzbMBhzTbnOvO5P3/lxEH54H1xCqaZce6dB32IOgL+/4yNa2RIMcba3UuWJTqz
xrpubZZidQgRSrp+889A+aRsGxV2qk/rarQwihydFYqbQXVLx2jclMLrSfVeU+aCznbei/Iaqvo/
pMxZuGE8MiJz9X9FzQt9qlmW2aONigR7T3a04HlrgbJokDDziB2t/W2B2+KCJ+Lfxc6dBg4bM+1g
vBFwWD97rYvlRvT6cquXvXY7cPq69Tob/VvUlnMhvJk+/gqlF6M0Dvok1z3AfXUhojredzHIL19M
FdUHEEteYWA5mxFW6raLouipp2Y8xc0Vr9uMXjdSu16Tblizc74mc5h9r9Kpvs8KgukdeVXOg/N8
GK4RrWExazdgIK6N3Z9T70PeJFQ/TXHz1tRN/ubQLjId/3UIXl9i4x4rGQnVom+Xo2bPDHATHghv
V4PvCKNUw+epd+bUcK1m9Udhm/KptwYuwlYfPAEUqM2+G7XVvNrthEbVwjzDrDhYHPstuYokqPMM
Q8C/idL3YMrOdJdabWhqlS5OCeCOKRx5+9cNCVFtJo+8jPNekKiyDupXwr5t1G28onj5RGIXKKWx
8O5IABYfM5P1VwJ1M2w6PX1Cq+wY/guTx41T5C6y8zWKX6AKbqLFaK4YQQcIUaVDAtXqdj5aYws+
11yi4jgg5KyBDYqnC4q6R3TJyC2F1D0RlXKj+Tw1LUwIjZrH3YimczB6YhwjAFErmIkTz9vWNLMb
UxkaLsoa8JuOCrEb53tF8WzsQyljo6C6cQW/guIylHRFIodYes7uocw+fsv964UJ4C+dBh++Lz9V
8wofmtrpXuDeTUd8b7oZxEvPnNeR/0N2+BsQoMyXFqtd3+0d6e56+CjSX4zirXBxf/YS8TfLW7JN
SeUVx8ScUOSMTLU5bu/I1jGRrRX3ISgJyriY7vwgjNrzf0MIFDwNeFDjwfkbRsCquv5Swd35QuxJ
d2bcm0cWW++OmmS44ljbr+w+2A933TdztiHi5RBUWXbAkOkZRX6CCCEDWhcjcqBhmNu8AM8XrI7b
HA2qLDZkQ4c9zKYV22uKNzmc0owh0Gz7myqudWJrUX4LPWoeNtlU4ckyAMougeUaxHt7CRQ8SEbN
2HXZwsC6pm1+WNOuvojMKo4zl9qN6/bZaYWeeRqSAfE5bYbu1eM6w0FTuT8kWKTKl5XV3ltl4V6q
UncgefSVgU00wrg1a+ITJpMII+JjDxBzyaYXa2ptShLMe93um296pac7CJAr+/MWQSnJndKfRL52
fgq8wzeczLmrsE/+MFLsyBuFsSyQYNhZ+AIIWdEWn1rRdT9m+DpniQIFfwb4VTDlWXzX2Z2zMWsn
2U02jlRfKxqTBZotnO8lxMclqIdi/iatFGHFnkrIlmBi7stIM2/wXzrldbxvycc1vQGKF7/322gt
zoZItvuoWeaI0KlH8ZujX+fsOB3n75pMtO9X+EwK5DKbn+HWyV3iNs49S0vz6M1T/sXrVWcn7pYP
bx1SqqqapeN4Bu6YTbVy+ycyGGVLpnmysxADImRnaYMbdGPlbpFxpufVkhAH26p894TkqNF0CG5+
D7cZhVL1lQpEa8Y7Pqrp5hcMwkkj9ZAqU7YcXyRZxD9zIRq29OnRyYig7/5Mh3A97PLbwkiMu65B
nYXzMoJ+7PR82aZUPRp4OVz8iimmmVMaO2sZ/Jkh4a76agYD0qgXRMuk3qY+VVmo0gR3eLoW0e0v
soQNzeXAFeKt2NPS/v3a/YjTiHn8ko8O7z8EeFgzuKmGvcDi+2xZSXtp2oJwrWIeumSwMsPRGFmV
Ct05pZ3t3hvzoP9MDdQvn6ugEkB1pooboBgKxBBX2Y9YLVI8gQtHAn9ScFkptVybFJcsI8wZqs4Y
bZEvrL1TgKEK89xqXL8YK9cMax4VI7Q4ou0Y2EsYKnBHnZ2ERAq7VDRtCH/KXf2aMrwv5GRWZpWn
Gd88W1vwGWr6p+sWw7CvpxVeTK5wxHBYpRjbbwfC6BjoMyzmXZ8EiVXEXyKu00u/Nhl7rcZIt5wx
Ub5Q/jarU6uHwa3YeTqKW1TVgaJcOLVlIZonEOTEJUitD7nrS9lF797UioteccTYcOr1tECVnl1s
5gbwLefrQvsqBvZ3jhrUwVv5w/0V/MAW3XreKJa0yrd4LuOtA/qwAQhRv5te2wDDGONiA5QEwk0j
5jORaYxmVVNPRMUbFbFUVUoEpDiSc1Tk1sHM3fg+10sc6ovsQH0Wo2hX4g4TagMBxyZmCWzxmgxl
Ns/N5LhUDntR8VWz3LmQigDFWmBACYuoHUIto/YXpwcfspo17F2q38jIRMSIdE6A/oKyF8Kw7Te4
t7gWmzS3CePGzXtSaOqUzytE09lY170GpeFrgeiy7CKtdOZbI0u1p1Eb+VfcpLOvS82ckQxulNj1
5hAda67pH0vhcWheLSO+8ORGhTJRO09gUKpDA+e18ee5NncE4JBWW4d9EM+QTaxEu5EiydmSZs56
ANmZ+ZruDBsPsIM/LN1wy4u2jqQM9FfOAe0GDw0edCM1tdDuC7geU7RGvje2BeGNGO9dlg+X2hpI
2pXQFTo/gurpY8VKH3Cy4ylovIQFFivck14KjlN2Hm2EjD44p3o7ICgFmAP6zCzPi78LVfYfcHRt
09dgSIXxIvLvcVc7D/FqYEZgOsiOU60VOxqvAZ5gp3+a5+iM08t4Qy1LHuxU8b0UoN78SNrz0W3H
aQ/1Pz5JYte87zI9ulBKEvZmqc2GRRcvrVpx8bKvk9cTemluE50lqe/8sjrGGafZPNU/7HHy9inH
UkA9c9bdTlUxcBFds/RsBji7amkG74t+tkONpRd+PZTyJ1iJ7pYjnDwThLYeQbyZB0d2cDc6DKgT
XjL8U5kcn1qtiYHiuwIqeey6G4g+yRNfvegtoeE6CdxoaGgtZWHtd8OIraCo9PKOiEByxAYvz2y8
IV+2Lhgj35R6fmtr5rCnzNq8S8U606daZdm9gqO8hDYwupDoCYu7Ml6gu1Dn+ohVMP02FMN4hstl
/+C7a5yNRHk/W6IQW+WBS/SlWBLN1ybLeBHAzG8pFcoOGCCyWweA/uzrI1pG2XO/wkMvwCG6ZXYo
QPeEQ1WW9Oy1pZ972nwQjcT5UVjzSSv4Y/Ori8KPNOB8WH1rubEpc3tRPOoSfltbbKHr8m/qffEY
icJ96tl+wyMYGvq0mmSSW7LuTZCYYr6tWcEYwfXkYgcWFJ4nA4L5Vlpjdq4t8eUwDPJU/i/YbcNY
95+5NS/B/2Y4L9igmcXeXGxONP86s154sG1+pU3/b0uN/y+Zuix57eb696YujAzv6n+d1fvnz+4v
6qH56yf/GU10dUMgWEMSQFG+Nnz87utCFcRRZSAhojMLDOt/CIb6P6xrVhEbmIm30L627v0uGArz
HyB1dX7S88jtXKOO/000EVnwD7kQmdMTtmExUxO0c4Rh8hL+HBbuq96TarDHHS3zHtw0tdxXNXmK
gGoL9aF5a36adJ49/yGbzEIIyfNvv9mysDgQjOQPJx/5t988dPC3EVrGnbSGaMsxzG7eSwGLjrnf
IIaAoEckAQfu8FpgjFk3s8XYGiA6mEMQgSOTO56oxL86Hn1vURulEHyNCtu4wW03cJXZMqA2URLk
JTtj4l0GZ0DmR4zxxtSb1DjU7vJh4jw3e9pBdlcV+a20yvl9ISH2XOpZmWx0MY4PC9GBJsx7tuco
ZBi7CLFz8BgNMbxWlpNubcMeKa4oT1Zac3SPwVuukrBE9YGdCaKUOZI8NOqwi+ofY6GMm05N2YM3
5M4L5pV2B3Quu1FlY1yrCS1iIVoso2/aCF11s8ZafVhcMQdVtPx06KzY6TwCIgwxh17MWYj/5IyO
62zHuVz9igITYlXVcwqLOSCrrfhrWbK5muOnnrgsJc0VdlZc13Q1xZyead1XzRS6sNQCYcI/ixk9
gkm19rZqaHnjbMNA06gMa5J4x8+EOcazsMUQ+WEwg2ulIH8U2wkwqN9GKytHVAIJ1z3obHAJXVKD
9I266X4iwHTDZrI/rJEiplfgsWeAKMMa2hOkaOhCQwynp59SZ5O7phl2M0yvnuDDQQDwIYZk2gcL
r6BPTTGxfDUMx0jvGCQnop4rvrhgsCuxJ2o7bKMmLjF0IMJymotAKy8UoUxK24zCooumM+LiUFWa
9dlwSN4DctFCR5PaHcpSdTDqNr0sK6fpEJiyRQRuSOkUmCMIulmmmzB1XUDWoeU6HLPZwGImQYfo
3hdHEt5omDi1IE1W5y0eLPfWWVLjg8Vz+dk7S+YEpCU5QVD7OlziOr/RZ1zyIQ0e6R0J1/bQs3RG
+tCOpdk0x4Q+0pfyavbnOayIbdKykKzXs3u6BsQniUXpei1hiceyxqGNjOjrkc24btV5FQoONXfA
I9brvtgsboquNHYzJMUSk1viPpa2poD3lRbpRUkWeWNrBnaAFVHgVkeXRJltl/FBaDBPLci58TGO
G/I3ZDqcN7i9nDojZtO71jEhorVE9S/AXfWD3iOmBpLFNkvYWmAYxw9HTQjRRYwX1lPNCT/yXZh9
OMhdKK6IK9YEAIz2CLSnenz24hbxwvUc+L5yFiCrNUtNG9ee4va4TL3xs25BgIAsMp5zM2nhMpaG
9VXJKaIzzBSL8mkDYD8Er8XWLldI7lZ6LcaTzs1yLNxCmQEHQTYaZpElT4NIKxivrXZSjY4xjv+Z
pG5S5zKsdjXx+spuW6zafQSYU8b5R1cmN8aY7Rpds7bDcqUJjaLYj4ln3ksLhmtr4eoHjQ5STeY3
CJk5wdarO1NvurCEobrPmvaukmt3ZnD4xAMkfUX5ThD1Rbwn2dXcVo4DuQ9fOFNu2Wzj0knPCaDF
HR0V7gmMtdj0BA0+oIpTb1Bq8k5fMo69+DKmm6jL568S4BURZoqATow+OC+zzBVRsFa4XH212MaH
k03psWAKPHmOcz/jf8Tj2Bm9GRpMT/InKHsalkC2LhbZRI183ay99mUMMQAkWyUN+xsIOGfbEeR4
QFHUW+IWkUtWOh2PoLZ/NiYpnaAjm8NOvIlCDwcMoC8LI0++smiZoYIjNaQsk5PyrOmgjAIbpjUa
9BRdcN3nJgMH9jxfX/L+QCfE+KPXShZU07X7JqlBc8yQDShXGYmxkT+kFc2cAb/beAu4W8QfLsbV
UKtsd8+cwR9mOwQAcGuSaRXimwt27WTzOfrljJ0P451+iKf8bowsKo/iiOAEvR51aR/7InFuGyGT
4yDtL55O6V1Ve82uUG2MsYUrpTuwAaGuIWqJqBIQ1Be8KYTqEQRb9ZlqCxRY6MT6jSPJg/kiypgu
EqVls+/aY3w7J+MlXeL8hSkKiiFz0U89MYYd9E+yxWwX052NP2LcN43MrM04ju4dbrLy2eFzCsbZ
UHsg8dXnMErr3M1t9AGD2bAeO5i2Q9CvFdBfREedaUVJtIeG00Hta0asNvhcV7zLKBTZoLOYs+ut
XXbrjsXEeAIBTYlu9arNAxQtyvLEjGE0N50QPdQ0dmk5sI9HEKBbDCxm/zRh8EngpmTWHamrad4s
UgnUgqk9L271gEBfETChDrlrSu0MfDe6mzlL84+SuHWtrd4plIfKMkLBTECh5qFE+tpMrqUIevBk
shW8Vvy5/AmE/Eb9s3XmH9BxrcPUORwVdAETZmWU0uZW7DVczn4a04YjRHHTuOwS1kHZO3dkBx/F
gnh5EvMhU71wyuz4OTZxLLaAqIMpmrg9x8hkE0byMSi1NbmUc4MnMku32hRt0lIa234ZxE0yw8Mo
mJmBaQEIm2PRBwieTCKdiypE0sav5zkPlq5FJGcdsGNR1IR8QtOGs6AZIPro4Tiv36ICMUmUNaXC
kje2aKvotnbHehd1zbfJTrQnr67Uvvfsay6zcvwMDXBX06Oz4w7knmK7oVQqV5QNDSIP7cqSe9zT
CLqZd+60ha8viNP7mc+dKgqgAUKNs7XTcplu8pksnyJ44pumwqrVpZZ94rjQvTH/8aEmnm1vhy7t
zjJtIJzjg3YhwEfTm+foxcUBI3zSvSL/gkEoDxqPnIMByPsla2hWGQSYii3qY63I57LYih09+qKx
ZNij6bkBvmLRhDxmox3OWCp06tRIzqQJeXLm8agfZWzNO7I/5rtnKGD1upjvsannZKSbClR2NAh5
pO8Jm9g4ZuWRsGz6GHsGE747Gk/I3tHPosOK6zeVW+7g0aY5NyYjOmS9bh/pp6h0UA2ErWJTS4GM
zR3DMivTeFfrbr4ryUc8m/BDfAs32NWwNVM3IagQGfJKH8n2eE7Nh1CVZ3xt2pNwZLZPk245ZXO2
XlvmxlegayU9TktFDw/HB/o3qm4rusGrjiy4IXbYibk+5dmy/BwyRP+wcYmJKqqiLhATyDvnqcTN
XUbEeTnab7Mo757dpdbvoqSqjgnenN0iUEF4+DkIoVwH8WtqtVZYlnpxsmdtfhqn0tqPrLYfNA/P
UY/qcTa72mVqdo1TX7nOq1ZMLB3itn41rYiFOzBU2cd3ys0kqYVYWzcthSeS68wqObknzJXc8Qzm
8DW9sagk82dHqV2tsfP3pyjFLMCaGZpbN+uFXzA3kAGzo/KO5F6yIyjeAhapODCWEIplr60HfMJ5
UFHn9A1Ozwj9hIzYUxRNFFasmsiMM48Inm9D7IwLNzCMnMQgKbIpYJ97JNa30qxw30urvRvImZH9
8t6ztDE2eCly7jPVshNjxoDeNsknh5Zio8mGaqd4LVDABkhbu9Ke1KFpx+6NL+160cg1UtQ6Uwqi
+CVIl4IWPjenV4jSN0kk4lzPStxNnT7O7zUzf/uAh70tHjU5xRRhNWsWMYkw4AURVYSTjzo9R4El
RtLBrJo1lEnsEjsKcbJLycruaUZn+Vq1XOy8Rcb1Zp2seDcovXtoFmG8DbVnPQ3zBA1hUcJ7ZR/k
rZssxZYVY0b4nCeZHSkVNN9bC56aTywY1OqEwnkBxGj9VNSVHuOpNoEHpHN7WZTBvWLFQcuBrTO4
q9ngtnYtMNmKxRTKh+Tjfs8jx/pmSyCvTy7+v/4uqlvL3KwZhrmN0eGlRp8GOW/iTAhcaAVwA8sY
3nY6GEt6aAwuwnCINQpvBhvyXl8u0vCLnG+vtVCwFNY8D0+1kcGjB7jW3MUK+EM4aaagiqRx4Fg2
jljI+zVX8uJgvlHrlewqqMksGcTwLhiJghbE8kXZ1kOqjWE8Fx0rQNc99UsMJZPr0C88qb9nTjJ9
jysvO0jKMp6zddRejaa23Y2kk+NNpst8HPtp2cLWqO/FasqHGPYrO7F4jvZWdiVmNPmBE3Vyg6sS
DCewuP3AW/g+OvFIJEmTZytp1LbUnJ3R1859Cnvq2EvIMtgJsktladath4BKvNvr4V+0Tbr4s9vq
DTvKJTrVakVrtp3oFsnu+xAnn1C75wcST1FFYaKC7WxCDPU7OXpfA/uV4FqhvUV2Yy9JXPuZGO/w
MmV8cwqt6l/gKsRhNEvztiJxfkwLq3wAYvMVW4keiKb3Li3H2fN138PpKm1+0je38gQlj0rHmnxa
R68/rjHgWVjO0zOJ0MzvtDy5Yz+IlrUqc7MouiJAlDf9zQwbnxQS4EUZl8kDEVlJdDW9bjqzqTkP
zKQf7SKsh4TILEVd5HQ7t1b3JDIBozvty6CDswln+PdXIIc5bObacwM1LWKbD/2K8Z81+XXFgbZm
cgbqM/EKblvc4kbNT+QtvdfUaaPvUco93445p/FYHS+4XZfvKWexO4wD62YFXcYuP88fe0551NXB
+t+uQCWPJnLrbQQR5dvYcb8nGD18Z8eIq2ft0/eFGA0oaI+R2qhG59aFNKBw4vLtQnXVIf6nLqQM
ninuZI9BtjBjmVG+haed3VbmGD0Xrt0dbVytz1rNddUlsmQSBDnkNqyyy8Q0zg7ZvGPkjFOojYRc
5qURt4lWVl/WNLNtg+UgnqiP6u/0kmceFJPI/KQJgwkLd5E6Yde5bjWjLN5rXGjGxqRpyACylA8E
s/I+DqkzbF76uWnZ5Hqz8ZjbS/PkKNG9Z3BxZh8GRFuFs9dWFKQU0fvU64jpXsz95dTVSp4xr8bP
q6pyiQWIxg2f6iNL4WFwo/e4n5iv7CE1P0ZZyWe4C2uQO079TngOLH+kOy+1RKSxy76+IWDOpDRx
7+AFZbjFYaSwYXOsC4hPY2NIZe95J7t7ZXTjLVWuQEzLgWj4CPOgEy72szot9stgLts16eqbzuWG
gXekeVWOnm7jvNQudpHb+MB1AHxO0HOLrwPIL9VnTUvQfIfMnNh7Ta70pOInWPxhio1nUkXYSZp8
Tr+oNIEVoPRls2RkKfxonYia19WyvOTMkCGVitTGOfBBIA1NMWcCK2KgFklnlVtOAepm0cfkDaqV
8eRkFRdQaqy8Bo2V80LgfUYIiqtnvFNfXQ5rG/vzUtGhFi1fNWfQQ2Jr3IawKodJ2dahPWraTs7p
Rx4jbNER5gNqei9mewl7Hs3B1PdmMBF9vh7GnrnJ1MdFdY96NIkd2X3tFGdEz72Ytgx28XaoUaaV
D+zz2HRfwLRZ92SfoDvHFvEIE+IuwfUILBdVlafJquQBLiWXg4bod1yhctchwY3rY6rc5jUhGc8p
fB5VHd80bT3Nw+LepvGShIgeamd4kf6RcPl8NCxKaI2r6pKfL67kCN2+HZmgttT79Ww2nTOQA2PH
s3m65GjySPKGqYJBs4Fjk7WH4mWqe1vo91dN6I3uSovoVzNdSThald1zsiuB+XK/uk0Ig6B2dTY7
IC+xCHlkDJ6+M68W+tvah+acFM964RQSfouSDxwNsHFADo/uaWnR/X76H/bOrDlupL3SvwgdmQAS
SNzWxlpYRRZ38gZBiSL2fcev9wP6s6f9zYzDjpirCd90qLtFUSpVJd487znPcak9BjkNjMyKNlaD
O1H7E5/L1PcQ4MkV7Nq5xekSdUV9susFQ2J3pv9aBZCggZg27yAIBd2yXYLhLIQk3di9ulpRV1Hs
QvyvqCr/PsTOcRalkSOcsVc9dZ7n7i08NEczmpoTK7XyFNmRfqBmvNzlg4OSh48rf5uavr1DXGva
rbIaRhrQwcm2IuU0UDpSxtvAnnBDEaVszYDGsMAUX8YcJIeePdqjw8m0ovuWnEBVAqpzZp3sgrhb
2HJivvPweN+EJmR7vCGZPo9JW15nY6QHC+gH/8uw8r3DSveT5ir3WKoyfgYcxCk4Fg0AVYuNUIl4
JVd8qMkxKWG+OCGA8o0QPTOXa0Mq42HWFv0qcMm+WPDxWXAbz7rtsbpPQKnkxLJ5JUp8cvGYjleX
Bcy6mrRxaFOnPBpUycJ0zqsPAd9+Y7A33jQZzJDZa/Zc128SmVV3LDNb3K0aVXEeeZDyr+rQ2jq7
TUd32GGpKd1NHsascCnoa7e2FfIZLwiXENmd/JsuqeplqWP2F4n37YWeKfmih5weYXyZ7IhskveU
59B544KL4J48ROVTQjmD2EWqGafN7MLn2uG1FMWpD0MTSbYsTN63iB8dNJrAeM1juzlqEZKSZL9W
41UBwv8AjLiOToXrRI+hOy/YIc9A7J2Vo4YN3svuO3Yp95i7wfmgi9Z50Czm5c4l61Bt49jBzqAs
toDgpUN8E7CtAMZ3nrYeGmzLyXrwIpO4N+WUr51txb96QwC68PQAc2dsat85zp5tP0X2TKWR5cNM
o2PtbiSmE6wCVTVX6JqwuU0g7/flgBBn9XZ2x+PmXUmQfL7GsiCl530YhRXuygmbVWS51rGBJ/oS
N0v+LNcjVQRYUMk8yBQhpT3wKszbhtTGxYkal9bMwise27YH0exP8xPypWK3arr3gMqQGOJBl7dB
N7MFbsmyf6EaOAqTl4n/hjpgEuzjaNgbKpbqPRoyoK06KMa3SDs8IJBQp3Ob0cjYhdeodLuOzbnj
PSWtn98GNLnaiVMnG4oax7Nv8iTY0ypaZquIQMgvgh4NePVp7Midw7zoV6jO6qpLyxpX5cCafBO5
kwFKx0Kp3fSFzhNikUW84zFi3qe2114t2kBeEc6HKw1q4Jo8md5ADWxwbZXWs5VQ9UCext5ioxjE
rojMiV4VFd+B+KSXqICn9NFSP/Me4V054Qzr72ualSskSBnapwosHq4iuSADQy3VZYqYstata/Rv
OCNBrToM15REj/GNCKPxbvRqXA+uzeZ9nfBCXGlAng0yhWbw5cuQkF9kS/kY+EvCLspE9hhT37Yd
DZ8LNIx6jAY5VZfEa7lIjZmlLnUhmwcSv+LBHKz8jr6SPF5NfoS3edTRxZlBn69wGDln0RhLOVze
xPR/tJV8dkLPpIfCIyydVRF5mqZD/yRtRg4tngz/d5Rk82fp8eHZDiED26oX1eBv+jkEP0mxSn4z
1336yrutpw4njXgSoHqOd42w/N+D0S4HHB8iRbLj1XUtKBqync/CzN1jGNIxDIaY2i3k7HXXeOKr
sbs63HgAxm6IQhrPjhGVV8gJ7nEM4urWHtr+MFth900FZ3Tj8LatcFZ6lbuq2nH847DF3tRpt+EO
kVIECjVxT5+De1Sc25gIi/TRJst5NEyw9HMydV95XEFUnKGH31CPlO9junaY0aDpfcpSNOE26Nzi
gSsS6neZN89Jb+krYbyUaJrrPgKV5B8151ATgFwLWjlxxVsQpBpGm3FsE4CXHa/hI5HU9jdPoEyv
YnfwnoxZWv46p4ch2hZNeN9lbvNATAxz4MzZkq9smjVOHjXc95nlpqdS8kVACiP6Yx333hlz1AQx
Zd3HjKy2PJB786w7OgF8l1vJKsiH9AEXWRKvaXY2y0ffL+brmLBiCxlubjFBOFeWW/khFTJ8IFZQ
rs1kVOu+r7hq2EWN90WGKzp8/busn5wjXxbc8ek2fo2SiCj/+hb6fbKVUTF+cmXWl86d5/tpzL4q
qTZZstTahthpzdibzk47ZY/RYA03deEW6zj0HqeoMbeJk8IAdJAuD20jsERb+DK3sSmcpeODucJx
+fBMcJ7slM81uIVm2PVcX9nQdCgcRpT5B9g+7QdGbOfex0qAk8ka6webgZ6bQKrwvtBJT/PtSJFl
1CtYehOtI+9BMta3bFd/0/hlJquybdRdGJjueXAK+zoiZ3zkOLcUxns/wPvRsb4JO95Ngwj2nKr+
grTVhLjRFJK6M7/L3Ke+qhEVPmNZNEa0Rnav5SZRuMrXihHh1Blu/moFPLJol2RkCVE4E2kOEXnC
yoKiJ8sX9qntIeP13YZVW+xHiDcb4VItpgnOFjfCUjZP0wDATtS22Ydj+c2Z3WG3TZ1JfxP5bU6D
kaRowVK/C5J9eKK6FGgiTlbygL5ikHUxo26sueMGY9IRf8IYj5STVST62OYg95bqs1R2bq/DtDUO
Pp3eKxuNBEYVOsa5HRWHnOdWJQyRJnxUOTsfmBfDU+SO9lcxTOOviLH1qRo76gecZGnk7fwl0+XF
GociENuPKmF/ueJUCF6QSBlN5ow7HjZzDuOe3Al7mASy1jogmXMeDCF+wY3W2XYo/RYlZeLBNeWe
c/ALlyK21jJm3ur1SBuH1R8mBWiDgDsghLpRJfCwwASNGvvp9FrpxGRvE3o70yx55udU+W19Ryyg
JZ9ekk3rRvO5i3xO7xbv6JFYUkMvNP0r1IFM7m88qOQYHLHQh5Ox4GllRqUPU86b1KXMIuCZCG0J
sYeQp9iKlAeQO4f+TjBkOLf8Nd6/gIRiUXjrzLHlc9rX7FHMPDmNvTtiDfUN44DInrkbVTfLfxj4
0FG6GZnP7GwpHB1YiILky5X6IhSbX0o2qFceXswudKl2K1/xaD+0IpM4uXEIvaE3Y2dLYuMpWG5X
mQat0gXeSJk4+8HtQEvZZoxScdZeb+KIKZaHWOph1Uuo77IlCaCdwkVAYY+XneZMyOOYV+OFuGy/
JtCFSJ4RhWBNY261diSfrN7cGvEAGBBlFNYCt+vmrWMIpzc2J5VsgI1rYXVtKEHp/8hSxeeOceJi
LqdzQF5i47oivzX6Eqdfz4/mWLUUv3SNeBPkTC8UtCdnCLzmtmgFTb7V2BM1Jb//FnblfK37Pr8t
EiiITSgh1Jl+dkjhQ/1OS/iKQanr22xhLvo/+MUyGqINXs75dxNAZyR06x7qhdjIvI5M/INx/DG8
/L92/fx/B3ySfEqpBPi/e4P2n/X0mX/+nfb0j6/5V1eQ6/5FpBSukYv9Bp+R/b9ShPZfNulCDnm+
hbcYfP7uCtKYl6nfXIjk9g8I6t9cQe5fDownz5Ogon4QUf8NU5By/xn3JMEsWdJTfBfBgv2fbUEc
56GZ0Bx/E/eGvnMFZZY78K/ZLp/j+C2AW/OudImBgrp4uM0VJG01Iv2KpCKw3pveIS7r9tED4Zgz
tMTeS9Fp6424i3thP2A/R4oTfzCFdZgg9f4qIsO6dHUwHnL+uXeyZT2rqT2d1pVs7a/FjooeWHXt
xUmF+WS78JAWL2T+PS0iGJ0y6ZPJDg0DIhIZgVx5z8Mo2XSLgNYuUhoflgAfC/JatghtNczEFy6N
8TmmQDZa5DhteAyA5NS2NJEx4yyynUOqhwOTJ4UVW/JA372PJUCRHICyF1y8yAJX0aBLYsyl27Tq
ki37ZcaEFuIC8IX20klapz224TpU5WqKHHELpwmcUBgaRApQFzl0+gviv70wVpPHvhXtmVQ1Av6i
Slam3RyCtJFbd5ErU9a3h771BNV9AtZxpy5+V6cXujx7BPrOe5c1FKjZyPtj4Jo2a44quUsXRVQt
HpC2Lun4WvRS9mMYH6K43IHmY94Maziw+Ju3uOXVsSap/Own5XeetzSB5W1dRczqyfAu4NC8tH0w
vE2h3zx5fuf/kTMjKu7rGQ9QVEkYohNLqehANRaeCQCA4h1TNeRL/LFRCRbYHT/iqRrsXQIP8z7X
vX+LLDuePINrfF0OeqL1eNbRpkDo2Ew0Vdtr3iOE7gw7ZdsPHD+/1X2XfctppIkBL5bg0i7h+TVF
fmtlNlCYUVWPuKLTjV1lYt1E7veEofzK86w4GovunSwKeLZo4eOiirOx6F65hkcv0FWppqyMByjw
5SlGPf82Rp6XmMJoLI27qgOGDYvjCpHhK0SNV4ssz/ac28Xo+ieTx/ymG3JFAiEusHv6P7q+65Yo
WYvYz1ApN9HcTMcRAPRdVhKsMpLnMcwZWIdlYdAvq4N6WSJMXAX2RB7C23pZMSCUb81l6VAYDe2y
1rKKWGiud8OyniAvOx4rdMv30KodjKvLIgMncfQSlGlyyJNh+MiWhceSJF2FCG6bYlmHUF/VbGhP
3ySOukajrLimszwhbdl/xlZVvaiRjFK9LFnKZd0yd6x1IEn6i6jKNulsZ1aElGcta5pGsbFhWxCc
yDX25HPq8k6NbIsjXZavvqcAhoNzILpQmUYMebFMWGAyHPSYV7DE2/IhMGieWiecDnempUZK6H6a
M6kJM1e9KWkvziL32BXFtHFnozhTTlWxmozNu2iGFFrmmPFhu1JX2Ls1uVI3VtHawTJxTkJSKVs/
xT/EXCD/aGeiABRV6mxKdyQylFUgT5TZp1uaVckt5E3DSIaiNjxHNfXcN9LRIl3TnJq4G+q+PMw2
MSES36LivML8v5iJe3Xmhthti9QSu86vOAcLl+3yprRzKgPzOKSw3XL7aDe7hr6Qblq8/hzF7y5k
MOpmRgc8UqJAh60mPIBcWNMBanMd4aU81uy5bjFYLWvZxbSA5ae7jkaffzXZ7IxrPw/MD7smXbqC
aRa+j4Ve6LTUoQMuw1nPHhW/j/s+0e02rFDp9DMEQnVJKjnQSw3E/AjrxnJAgxbTAVFB5ZirtCUR
hiKDgoYRckurSvetg5attx6hsXtRdvpsFdNyaFMcwcE4cp3GQJiPu85kFXIDaQy0NKKL8U6sFZ9a
UrACxLbZjFT+OgDR91FklvXaYji6cP+twu04thbBAFMiOjXGENcLcwxLFZ1FxWPkLMAUYiVI1pNf
N78EqF+AS53jhCfuSWb7WIbCONHXS7F1Vrb1FvxmMKF1ZdOjCBJsnLaZdO8UM6IHZdGA7jB0A/CW
pJmwjnYGKU3RKB+XWypj3I4W4WAT6vRxilPnQE8QxXINVRDfteHkr9BhGyKSzZSuTRujGrN1lT7Q
0ui/doPXnGmN/q4mo/4k4/5gjyMZilkFgFXGtHB2YMq53ahu/Jh036ZcD3vnw+4E4JmAuN5BOIHr
00aROjeB7N0HP9Gzvifga1DdYGfUSCdE6XZsmfgDsCttyXh7LUgpdwI9xX4vfjbwRZ243gcvwo7Y
thNKZCEqBXcImD7DH0kyZmUtEfS1w85gG4aDOhtJ31DGYUuguG3WqYNhpHzu2RLrt1KlztPUAl8F
e8xeIKMnZ8RFA5D6ZobLdcOKWz5D8AvPSYYrEQmeq8c2d/L4Tbk9v2fgLtnRsenQ3Mw/4c0m9Jpj
QWXCK6SmzD4si9Jy7dPYqPAlW9C72Hxbt0nOX5xhpTInItLwG2RbnH5V2GZD1qHxfMmNnk8MsfL0
FbmjO3GGyk8h2+l1EFpj+7fZ6fjuHHP25rjRBn5pNMti7N49vv7a9BYaPrC64cZVyniH7zGezEmL
Z1aUPPTwLwM0z72XYB6NZ1F66ZVre8BtAGMzoFgrO9P66dM44fPKcui2d/RgQ7D14rB96Xt7ajdg
j4sPSFH00ZkSwwpajvWoIuqg2Fgkxq+8Ip2MTVLUYkXBh4FJ19eMCoRr0s8oBBuDSaZnyx63VFKs
4qioq5vYzAQGvbp7LHJBKWeIkP0qBx/ifj0N7kNsxWGwc4eJV7KPabtrQaLfeyGgLF4ux2zWdqCG
k99yW9QkuK9DG0YYQWnB3NTcMSTAhF/8XY0xNhldviAM8RToCWrT0zE/cNuCtQcciyhTUMmlebHM
i6tBNzFRucoQMCUQtdegxNxbGE9Oxh7JdYM9jjevuyW1W2PlAPLdbnycB3ewj/nug2suFJ4k9N98
ByRUBtMbqTjlVQ1YK7+wyneueIe9TVpG/L3DMmvuZZrN53kUnKgQZZqHju3Iw0B3IX9mQWENhVZ6
IT5F2SEKJ5aWnsA3bvOE452hJndvxJ3cyUICVLL6BFlnFvRBuzJEaIzr+A7zI9iCQOcmnHi3eDEq
j0IU6TTi4tQjrwguKFzPYuQVKu0y2pM41Z9JlFq/Mf7z2wq8uKWhYFwQCCHLMNAewW9un+neSTvv
JRJRcUMxtsHh15oX7JLxOZ2UPy74wfkmHmK150lb4kpyJLTwLBaTe1OASrj1vVGfRruFVDqbbhtv
IjxIH3Q7cMdN88b6Tksv+0O0xjoq3wh+za05TaAMZ+/WHK0L3SDigAeax/z/XBr/a5VXDBD/2aXx
9FnnsGmS/3htxADCV/3j2qj/UspkvPCchU1EZuTfwyQ2YRJbkTzjrFZggrlQ/hskWP9lK9pnBIVb
8ufm+O9hEin/UsQ+KLricOEHjv7vhEn++dboUL/lmtBLuLc62tLL//9b85zTKPw4Lb3AqlH7KZ/u
HD/5ljrf9XA1Db+99gVJX7ut//UNBQ36/9yvhan+n8IkMHe4+CoeTo5CtluSNH//zoy71oK57og4
evUfn8DLCu2ZJQUOAQkmTswcrZHLxXvFNn5+GH+gcunCl4PXWX7bygM6h5rOEj/Hs/dGNKQ4xT+A
uiri0boJAsVgIZpJ33MBGRsqbHs6kZRvrkPsUzez07tHI2gp9Ws8YHj5wsVLF0Ie2v/dEOB7dIDn
xQtFj+jpLub+vW4Xwh6ZZVIZMPdaAGgOad1TGzIl2WMdP1g/kL5x7K2L/CH3BTLBTGtwuewWsp+l
46fA03w/WI7NDRNbdp0UWm4Z33LIN2fw6stzY5YzrVyCBWr0AxIcFqZgttAFrYUz2LoLcrDpZIAp
CQ6hWoiEMppwJzvQW1clfu212S7SdhoHL9EgvQdH9SPWl7Dc0N16gwzfXSfsXxt/gSC2PzzEpLYN
nDw8CDg70REG6m2//dH0SHcW1OZBlmu9r7YckPWmwTFWQe2JZw5rOIwk6rHy+SV4xqaouBvwsE4I
rZgBthpmoeFGCx2eSKwMJ5aKVB0v0EfLUM5ljDL7juAmSWZzwUNWCyiS+UJAiIbg0pUjpWHBgCRG
zSYy7LyAJhk+YU6WC36SsOh428cgKcMFTskp7+3iBVgJsbZ8rrBFdizDG26I7gK3JNJPUTymPQN7
zEK/7HTvFfeBuWj9oZ0QWwdOD6C1z6tsbTel14JX7Ow9GhAUwiIU80uWmiJhs+8GFKeZ9A6yGkz1
dMfPI5+EbCL/KMMl6x90fb5lqvHuQ2cgKyN6opC4exwSKSSbDl3T29TkkOHqb7DKYgFphEnPCfHx
clMEpXqhOsDF5hRPjr9heoY1M7YEosnrxDAi3HIictm4VEsVqjx3HRUFVW7yRkoq8RaIIvzjt275
m1cmemiS3LtzE0UhSTWlU76N7C58A2cJHTjq4CabMWMVIjMLR5bKfBe4H3KP7clr11Ba7Y+hZKPN
dm+5sth9ymzbx9yUkG+oFotGcxc36fRoFrP1kEvNxnKAPDRv4qwScKK8fvxdZa4TcBcfymvvS+8D
z1j4WtNeo7e2rouzlzKrL7FU56VfVlssb+W4ZTk9UkbQNs/DgklcmXntfFZRzNKqdA0gwLLmOuCk
MfjDSlbyj9FE8pGqkOylV7F/dUbLfcsJBfSr0EoXS/lgiacAIiEQHpo1gHbQ9/RYOEC7ofE5JPWr
AI3dj52E3BTQW2vHjNeSGKhTQ26c0cUNHuIa2IbC1Dcy7KEMhoSKV32rxZ7OZ5JyYRLWD9RfUFDh
BZh4Zxa/zF2TzykCI4J0LiVext0EOyGDjKqTFxagBHGxFMRLk71b/BaCjviNwwJpz0zBZCaN2J0O
RM3dQ0fZLhp/B2d1Vcaa+oUsDe9NyrG6NWAJHPVzLodrxF3yhb9StYKaACXE0aWz9W2nXgoCw41d
2mCFLZVdU7nE18rGcValM1ZvVkNAkNi3mN7xDjgfHOb8jWqqapilXJkTh9VwASBkBsRzgrFk82/o
DNo5H3IWPi2BjgN1XceO5rkczmFMWF/2OcdC7/sKHIEx95ehdYaXVMD0InyexuS9e88s98L0zPeo
bXqWMZ1S5VZII6dWdxIogHhF7w0EzWeNmEQdiN+7eusPuf02UBL2BW6rTnHgdRzpkfCWXb1ZB3Re
pCG77EDDcD9I32Bx4VpWcqHlQYTk/YMh3NqOZx2L3gnCmwbzknecjI47xtRJPl11kUUO4lRsoMYs
DuCJUpVmm5uULrECK7G/Na69sy2IxZuhnIGg+dZyBeCNU/ebqkjGJeRlZMDbSWluKr+g0NuZVMNP
kYrwFCyK7rYmX8GX6BlsWV+uS7xxiCB1/eHi/uNuV7svXVxnR+gVyWmOBQexaJb5EyMOyC4KJoif
SQ69QEfDxW4TjaUz4aSesfmxmGNFS4ZS2ZTv5I7zOC616hG6NtCScgn6UxdYf09dH15rOPhkOvO4
3fbCGy46G+SOPyjbl6DIXvMiqI9BoqlNgRRMO5+TBgkwlfmUmTjyDbdrTi4fvS26ifE5t/GlG0La
h1yhJoJVjvmLOuD0Yvtdw8qati4u8BbNgphZ0ZP3fgCIAMUUKyJmfpe7r9Mm020BMBqByOnDV2Hh
SmevRO5yrccRkjz1yJhf4Vi/LTrbE8dveY+3m/s3teDvBc/nWwcxLlrr1Ezfs270SLA1uE9WgVho
rwCnIsy0HS3Lq2ZaBFjHEPXH0Kn23sZgcfGpErsXbqP+WECnCdFH87Pig/TbcwyfQknhRBRwpTem
HXEH1kUL3KhO2/prjnoY+/hrXLX2PAOlkb8084rFn1sf95VDRwthelv1vfuuujD8nhM/C9dwyrg1
SZhHvHDs9oCyYDsgMjOPAITWReDrNwBIzidPl+jqSCCqHFtlJkcIDzV5zqItiYSuqiZx77DaFMtt
ieaCQ+rmdBAZVm1vmrqDh89lmg8B8cCxMeLPiqLwS9EXr32GPSKvucCEMVR6mGZTuGMwwHKD893t
T1NoO48OFokBFxfiwjqjk2CHvcsoN/TH3OCom+ptVxrYjTNT/67M1jrlIbIYWQNSTGsfi+G+Mgzn
trPle0Vz0nMyWvYvVqYQhtjHFfRCcJfEs4bSBga3c9tv7RgxwLrOBextR0o/CMsJ/N2ick4rnQBW
3YRjF/PptDpuscNgLapinyEzCtKE5BQ7Upynrrft16GteEchhOQMQqguazCvcl+ngg00gg2PSx7w
8rtOMDRwTqcEM+q8n9dGZ493TsSWc4Mtot+GxMDYLocurS8JrrRjVCG++fQX6FWEmg7vt9ZiXaqk
/bCIJyzCfmR8BPg2nbXVTDHGWniGVC1kIGPlbMjHXJe2vQ96kgU8qObheSBJzcPYaKzmMPmW5WGR
9QfWu3G8lLJawoKNks4gIgZgeFia0gqji5XjdXBM9ysDrL4ebX+tPXT2uiq9tdVSeKMg870Oo4kx
y5iZ2OCd0MOYNQXumwkUjz8CNfFyH4dwK43fE1UT70LRbqiggdt4IGPcGJhmdUbqF9Gy8QksdDPS
4MgW/K6LWeag2IWbbCEOGThcF3bfPvAwKa3IDtjXGPMNocJck6qpYTTT48ojt4fF4SsFJqTT807X
GdZHU77yToStSD/ntu4jouEYPLx7t6vr2zgcB7TFOHUfZkILxVa0XvhoTDI7m93A68eH4mW0B46r
1CLRdqObeHr1bYoYmroNBSI/cPwNYkYjsSqW3bfHNPjbDvsc1rVuQhJnFiHmNdqY/rZ009csb8Lw
yS5BRK6KxrTPA80bq8g0wngdmLwLKbQc8nAjaWn7jgzgluVcZY/DzKFCoskvcTlmk4uGnAes8f22
HU0CztZIl14yTkcWRw1DL77+1TDxpIXUhCKg7MkKeYzB/rtQCE8sm2qvXhxUndbbQOIuLBMWIgVi
9HbG8IDVwZ2hBFa1ux1oB10D9raMlaq6gToJoJDHJPV7nvdTlA28ifHLFX5P2tPyJyZBHpTYOwKc
V7QAyioViykoNOBpQb7YGPbES+vaxbNss2xXstl3MCGV4kR1C1nrtlmqKAPVpK9Tp1ELM6ML/yTg
qsMVJSlMRcRUGRElNliKcgezeBGdlT4NjdBfZhYUgEUnqNldxGeUCD9qNpbh+DMmGi52XGPVHQB/
OrqAz1GmYQZCnjzsUZRNYgTHs4qGD7V/IAm8wiTJTsguiupa6yHu1yRjPZiG0cyA3Rlccxq7Fves
wyp5QidvyemyXXty85oMjpH+yUERugjFmlVjLV1Sin1m4NFXTiCPaLLqUrQ9I2TYsuY5RrBWj35N
HTXHskoObazq+8YK6He2E5BQylZc8/qxjG8i0xaHQQf4oowi/nLcBh+N5UbyxC1ZXaHgnyRAqtVQ
FYfMNOfLGCbPixwHcFNSfojTKW9srIaF0W5MeIGI7s5dwwfgDmy/Js/ZUuWb2sDgXMaPuugbcJxu
m2y7CQYPLIB4EwJsWY09tsTEqqObvIJ6Nthtdg+av9i0kqlxMTPVPt9mos+uyCWcQ1ilK+y+DBcs
5u7gUDe7vEj3rHvkOma+DIB73edOLV4EIUbkShGzhambV+xLZFwj03noHbAtXhlPO5WPd9ThjMPG
VJ2zL+zRO/iub9NugGOx54Siudfzq+gEcnwgYBbpeSvqNEcCo6xu7uvBxlXjkZnm8P6jG/em0qL5
LqcwuQ96AoBtn3vvAIr00Q1N1tyVE3xpHqBrlxeI7WzBT0HGr1ZlhKC55VdMjPvZsVx3PVrlyMQb
NuVTVtOiaFa+LlcDa6UnKwuNE0leEL24o/cukIHnEvbfh9+JmYicmIzvvnPz5sNKuAYxAEQ4ynNf
i/mmjpMB4JtNRreN7EAcoq5Mv0j2EzmQIZMlEVEeYPEocUxKAibDLqW2YpXE2rviStDxjmqVbtep
AcdqKEpExC6S+H4UBml7kyzPzFIjtK6sUnNQaXxxVF1buIzKn2On5bf23jr23G9GfEhig8GWNwVh
zVntVcY1YUeNCRRXs2jsZI2rFpuzlUusqu4g/5QqIpFr48+dNprFLKV63ujtswpH3drKQ4Zo5Hrn
D6y1dBOh5JyaoRmA3I6zuxYiZDDtZOz8rjO7LVZ2UEW09tnFvu0s68FuRZ9tAw2cHv+xMxDUoOxp
XZaU6mBYXWoBIiiSVAT81AXgAhK33dIhAOKM6an9qRYojLH9jTiv25v/0Uf/K/oo/jjzPzXVnD/D
z/qzYWv7HxTSf3zdv+O5cXggdtIWtPSG/U0hNf9ylEQd/d+NNab5l+As5EQgYe0hAyKr/sNYI9Vf
SPjK8xzLNImxa/u/o5BKoRYp8u/EnR+zDxObZbG0QXTlT/x3qdIk9TK2pkEanoBZv3dYzW8wfbFm
nEOyd0kL07/N6GMjZtXP9Ur/PHbkzxPIoK0D7G5MPyQG6uItA/LnXXpOFtpe8sb8bVWOXEYOEF6j
zfOv/nkWpj/PRRgzaXlVVCq+GraKgkcBb6O4YjMgEhkhcHGLtPOBKsPc8U28qgP8TNbUnsYW4rBx
Be/L5cPLTJ7n/zpSsv5HWitUHtwTnpPfMl7oy6NjcolPOu9QLRMDGxvDJHs799kGn6atuERLPCkD
No9b8TOGqGUiAc8DtpQVud7Uquj9i/8zxOSah/8Ds/sbVQKTvMFFyQRUuSZ3tMF3SEhGIabueYQg
fmv3loRI8TNWmdyOa7CEDaFf2AxMVNqgoKT+mcoms3bn9YDXA5e8RYSRJiDz2alYKxrCmoLd3Og+
3RsaCsSxHqFBUpPawElwXJs85tR4KXb+Zc40Wzpo1qWwO8ZQBtJ2GU3h3Zl3bkrqTNY6vI7LeEs9
0m9Vt0y8DR7mbkMHliJcyu5sVXQwkT07jV751VCQ+6C+95Whi4NKS6ZueimYwJll7Idk4lp5zn9m
dBZEtrdCfmR2z6fZGHcDJU0xYDmh5rMNWtfAA8Rlbi2G2Tb2NRL2a63nobuhzcDvz4gOk7emPI4b
h2ahfp+DRR8IRfsN7hoBUp5HT4pESsJW7lEducs0SMfeQeDsKqHVZVxCtGN1/RZCSr43R922G2kV
ZrENZpMftz8XqMYCCLKj6LhPD2ICKbfFO2yCK3dLx+R0LsenBj9Uuo+Xi1q5XNlwYnJZDur6qwD0
Nh5516Hhi5/LX18z024oNWM7S4/OYo8i1YyRZq7XwuBWhm5ELiWOhfWr9GQ30lkN6W0bspxFN/GQ
hddTHRRHa6Bom5mzTm5bGJzXOnLvXVSN56YBwLxu/co4BFAhj3oYENIbmZWvOo/lA+Nm8zETxj55
Ktn3hYn7JOFbm49+3XPlgsnYmk+4ClACpKB0bd2JcnqMcotG0JCdZK9EzUoe86YE+xugRoxFYg5b
M8dDtactOjuzxq/bPdgrVDIR99k7qbnqDgqCqDa1V0KN8IUHbchQlv0EBb+0V8LMMKJoQ1vtlrpl
dWu3eYjnJJgi+BCTEchTZ3EmrJogs891KTsksLCYMILFWfTReoU5bt2JUL4jCfevmQxMvSkqBnNb
C//FgFBK9VrP8mAkJpmWYHNpdCVN6dvjKwXOxK2bWBNwJo78PqUBn5vSa9jQFhQS23ZWnHKR9k+g
swlFpRN01yj1xmNk2//C3pksyY5kyfVXWrhHCmCAGYAFF/R5CI953kBiepjnwQB8PQ+iqsnslpYm
e00uS7Je5gsPh+GaXtWj9i0aIxOf49vJoR9KCuJitrerxMQmfKjN2nmy8rQ9t5MO32UqgOPPXZcF
dwQxXS4Y9HkFpONrjdckjD7HyqixeQC8GVYACXq+Hln9GCsch0wIixMtKzCNoKIDxQ5clX1XMmpO
Nv4Rm1WJNz+zDSm+SIQOlPVlrPX3QC88JAhuGQy9etg6eOCuo7rEWw7gDdd3WGb6odJgZcF4TUxJ
EeMDK3Y/rxnkRVCdBuBG/X6cMBuv2tmskk1qO3QvkslFoZVm3b4M5BtvikGUeNO5zFth4BZPXkLs
BVsBD8rKR3qjnqaUcoPBFO9/bkz2KuPQ38tG8/WMXubYMD8paYHRLsoEPSNtMAxE9SaChWpwhC+u
L9RZkz1/XB/YjSCgtRDnOPbTsDvV0+QXj/ggMEVYDuy1wamD+3zp3Q2ndBGJhXaHbUGAS2+zpbwX
ALwLhMEUjEfUXzjG2ZlF8qGGoBzwrkFbvThLTTC8XjiFCfVP20rEplqBYOlvgzgNH7mKFNlmCEer
Www1fgmkp+ab6P+jozj09ZM/kVPkvAI6ybK8LoG9Vo66g+RuiDULiLxe0y9PJ7L67UcWS1Vy/Gsx
42xADWTwVfU6Yt4XxwVkAgIcBXZbcJr5a8tdmpm72DzwZaauuS/YHGJ1r2Jag30kJfiZDWHOWvqH
Ikvib0UO+gW/Ks4GrA94GOp4/krpkMfw4UrCvGPSeyXIg7jL15j+5iMwG4qnWwkadRX/FlLT1ySc
lectHwLFOitTp3lyC61rYkBobPvDq7lFQV2i+HpJBF9Ks9LOhjQCyQtnacv2Mdb6KxgD+fWoYOLa
XjQ866Vlm34u396ZS/c2EWePHQThmuGS+vP0OPxWduvf+m5gRHV1GFXv/bjamQ5kcK3rQEP/WZW/
LeDlnLKFKujFKjce0vjKiscouIHRME4Hp08qH6APcA5ImIB4kAD9N0Au8i4RBn64JCY33uX3fe5z
w0qAl20CLnl7m0NuE4SDcUgwcSz62WdSZcOagJ2CkNWm9jvuNy9D85i9ly7u7T8oxYSRnbH8QOq3
QMjXQ3o04UevOGOW+0+YPExOAvVUEwLDNpqTlBxFfE8ayT1ZtWuK/WAjvOQh8JSM9c6qggUdr6n2
i5CX2AWtnDoSa5faLNTEYD4ZNbA64C/cKJ0Mpf09srrwSi1Vi6qM5sOIjZG9oY+OGBFggNrLX3qf
hITuVuyswddFoT4bkQ6dtal0t4UrDy4bhq57PdRGAw/QCb8draI3ADGPhsWLdSWS0InX7tCUu3gk
+JFHypwZPVwwug1nEfdiexbD0Sk69VkbUWXurSITxmlIkqPlcH2hING7w0iYY16OrcelgPadjoq2
vLbpyP5DRU2hmQ1Skd+ojkovxFhtINuJOWX/SPkF+xFdWlyW0/EzFKH/TcA7Hp5LtiJLas0qv2tp
m82dDoTrbuGwuP4JJkjYXcW+xccYhhSS0KYXVN92mA1AAhwRDccAPRR8H+McYqVVYncrgB881KbH
PZEmLGQsv4VAW44qn+/tpr4f2go4hWzqAbyFr6e7ybVZBthzdEFFjQ/Ub7QmOCrYR9iO5nWXdTmq
hBONJcRvqDgrBvHuNp6b6JjTDnsqEiOGEa/tGxNoNjuzTpdbNHCokiUdwz6NirzLmUG+MVKPT7Jw
AUO7WmzcEgWEg9d7NgxYjIhnptcdvSJTxccESJNKXUajxylOnO9+wMi1Cp2muOn9tn7uR4TsBInf
OtnplF21onSzNaxbOLWmYz0rZrXrFtQhDJwhRBLLGwWlgmRNtgVvZCOjVVW9timE/OIFmW14ZXmA
Hj3DfumC9kM0NaRLQtYk50OBbRuxrn6xYgkv0PIj14CE1jNwGPFUPNOQGj5qOvdwYisvWpnMiw9A
bElE8U2uxeusHUhj9Zzpr86BHAyZhNM4iLcjM/mHNQK37KfoIUmFdTSEzclPmsr2TyRrfXUwZwt2
fcqOgf492LrJdUwju9j42nChOTssXw+CtSDhHZvLNmeeS4zatAov3MV1X+1at8ak2HOzfmzhh8h1
LELxECdQnolF8iqPprS6b6Y2vOe7Px/mAQ2XhDKv+U0x9z0249hZ+61dnU06l3fCYCogtv8DIh6x
qFqENxJpiTy2CduHlxz0D2q0ABaK6W7hWM62aV2g1vW3jsZplSfgqvs+3tbYVk+YNMutbSraMdrh
Pe11TDi5Zb1C0Mxt/JUdSXldj353r41g3odCxK8Vny24yZHQtq2KtDzEhm8o+E1OHG9NFdkpaxTD
eKNBrjdOycKxWvV27j5pe1DmhvCqZa/zZmCDm3nuCHJxiK5DZ7mcUfmQ0rLk++MDkBpInGXsJ/wK
5fyGI1u/C/4WigB0BFLG4/OuNo5d0RFpN+TXRMguJ7boD4LDbD4y4HLCJjNBqYkY6ymwy/EnD+pp
pyY3O4LImuMD7gbnwqXBC051UlELVFb2JrO4zmwYMpBfIuAtqNgpAbkRWkvFet1xBL/FYJtnNbKK
z2+swy1hp8mWhxkPqAbg8cnjq67aNGPvC+6At/vgFGTMoiirNkMEYtQEMonPV+Y3wmQY2gYwBqwT
DMxA0epLYHcTxkbCrYrrjVpzyZ33RFDEu4QNVlOM0HN/RQxzlgUsQBguSr6anuiRsxww57af7OKW
PrehbuRxiHrrDRLiEr2SzSGtOOZngYa5kuie+ybtyi0pR8gs0oP8R3oYsCqxNeh+uVDtu2PU1B+6
g9wryoCfERUzD144bVe7AOfwHTTDsj3VJdiTTesHCr2UUPmWffdiYNYhCuggQuYaCXjlxqs8OHZh
F/vfsW97D3YbPkW+32SUUil2NsAy+OrO7g5519zDY/dOU2tpxOka3voYV7fuUJubqlF0uPNuzrIt
VRntPb2UiNwNnJBNXMTtV0JWptv5lO40B7crsuXK3n1X3Tzc4Ecq2WoJ0wVQVIYhL2ly4x8YyM1N
xu+BTg9nvsdSRcAti9UVXhDFFiakUDYK9KUc5nPo+qwoMlmCUajz4ZA66qvtGXhSjM1sOAq8PBG3
JFGbVHDQpa4HZb/Mc/TN140F5G/1koq/6fvLj20AmC6LPT7vhAkZp9S1kxvVKZctf6GhrG49XsM7
kjjhOzNFDuMwntSDk37gdJeUHASSQb+A2j1R4WU5pTxCbyNlXHXmvvHYw3BwbsqytfdWXLjfPUYN
+uAbSP1VepgLjzWg6lPIbGNV7JK8sR8ay5rObEVMuo+c4oxuqD/QDdExg5Q1ht9N5njI0pKsCYek
/pp71ZPdTK0az4H0yFrTz76iC4MayEEb9YdMoUtsZ1XLK0A2zaEcmelThOM9bQj6ULF/5WtSpbfa
s6drhfa/lHZk05XGMgbDR3fzz5S0dFukTJBr6eTe4ySVupoEznfVFg53YrqedJWa8Auc5Cczxmbf
dPXvy+S19jGFreZS9pdWcYh2KimTdUWPXbDPSx/HrjXtKYtK9wWmtZWFFoyGDD/tiXG3xkBDe+t6
/L1zsLfb1MD1/3h25LNVKud7tk/zm5WF6r4osd6tYDq0a/JOFG9RvGOtY8lxiXKzl2V21CKs9hHE
uBswbjjx2ZcYayHLgmEHeu3O7hGnQ7eTV0PG/bR3nfpVN+bZtSYWrqZ05T3m++5Q0wF+R+wK4cik
7xmAQfpaE9J4DYihQOtommukbGvrFIClKskqKWv1piocizAMbrKoltDf3Tg+VZBla3vqD5BGr1ne
6LVTu855ksJikPJn1g12jZujk9yRqQdt2hD6MC9jKLQm4x0crCsOqmTLI+O9FAa8Lxxwdb0uqEog
0xw+4pHyh30MRu6RWE+7o/QdMbv2e3nj0bqAySBR00Vnht5y4gJCs4tsN3Xgcec5rMR5tJKKnkwJ
QDqI2jcj8cxHqeqOcuN6bp/mwWfaC1P7pR4Tc+/mqclvdTYPleL33xRht3VbDH+netSMITrSm0FK
yZwzp+4n4Y4PzAykwkoyS6qb859hcoM950N5X89aMw4FxnVmwy1yAv3SJbxYe7JhGAajqtwvNWsI
7CNZqMy9roAAgqLiOtAB4uF6swq0jM+44oqjazYwUDv7liCvXgOfnRnIgulWORNdYUY3ra02g6OI
cJKwhN9H5O6OapzRpqZyVs9K5PJNpsYaGgJvElBHZ7fuqv3EfYNdE4MtNgw5fc64sp/wVJl/QFXD
QJp9edvP8T5Rcu6uK4MtySUaqoiZ2ogO4I++ammJdmvY7Xhg9J7+RGAnbtNWigO+i3rb0Aw23Zkp
hJB+wgbrdVawmqY2YpIi9iEYh13cRGkSs8/xuLTcmXbOrleSAqOK7/+vFf5v1gpEaG3zP7NdH+L8
4yv6yP7lP0D5//MP/9N97f8Fxl/aLl4x5C68W//LfS2J85LiZbtg/1Z88k/+tfvT/ovXiWWDJXc9
wQ4Bwf+fuwXb/IsVHzUilIlK9/cf/RdSu8JeVgd/Xy2Yi5WblcNC9UdBcthi/JvVgpvNJCc7Dx57
UECVaaeauZB2Rr669RdBAFIiZuQ/61p6e3gVjAxO0G1cnQRHoWrxTXqqOJD1ERsEzRsu7Pneybvk
PWtSd8eTVInVyDvqq4Y2xZW7pv9MT+G1EbTjPfOJsaPJDpAQtVTNN+aOaT9GrXtfGRKZiB2i8xVk
Ze5g5VXRbjByegX7C7el7OyYPhRErbpjPYdHpWKHUFgBGqnyb8weiaqihvBVhbX/nYLAYXyne3nf
0FG6Y2Voe+uMg+Q7jJ3gveeic5pbGrakGrv93JbRQTo+zaHCLPbwkIH3iOziT7F3g3VTbyeRlAdc
uNamxqm50rVDCo15/lZTFb31kxHnSm4r2m+yIqHlnL3g0zCX5Q9uHHXpTMM+1V7/OLem/yJYG9za
bu3ApJBDzKdaBkRo4rLFDN41WCU4h8nzTDn+XA8LwrorRfra9pN5IjfcnYpUfDVBjjSfxvFVHCnS
sxT9PGT0qB/tqXXXXClMTIepG39G7mi8iCD0zrQfOVeh1wafFR5linuw4v+BeNJdcpJkr2Ui8gu/
cH5O2VEayqQaStO51qSwi43rSQhZ5K22gen9GR2g8cTnegpchiE/1WlFsTdxFZ2D6AbN4PUEegGI
84V3+KCM4sHJRQIYPfA3kdebr0MIrKdWWX3w5UDhXp9aS9q5PaD44eC1eaV5MEow7fJmHAY5cFHW
dnKmcvbZI9m4QeDLHx0zwyfdVgCb5sh+4/6bHnrhlevBcfObGPHGXbNb0aylkH4aofONG7RbnbpL
FTNTbi6jH8FHgqm4qOS1Ban92Nc4T7LAvGLGy690OfvfsnLCp5GUAJ1mdv48jSKjgCdQj7qADY9d
1a8JGhvwE3jf3y08+YL2UFhREFZoD3SavoL50974ToMbtQ+rXV8l4nqGFr9LNBRBBqxleyT41mIe
zZ54p4t6M/LC3Bk5n5mfsLIzMHS8zzIqz4bnVWhllXue48qjSWLxbIzJd+1Ah7NaeNGT6z6n1Vji
p5Js64zwLJuJHgiqJ/cjebQny5v864ifrltDjsHLwJCPLyai/a3Dlnprz5ZDKN62cWtYMxnigkFp
T5kjXojABBa58FrdXBZf3kzT59qXRn0wZOPsmtHwtlxib+e+/GrZynh0LawNmhmF2Rm7ptSXfLCr
g1dje/FN9RjV9FtahThWBdbntYiUsfnbWX37j+Pt73Xk9nKq/btTD4mEQ94i5MIh/O9SJwFteJqN
UrBn2wLdfpBMMBj5CxxSEZ3FVyQrxVrnYmu3xWs2Zna0LWumPGemNGoV4q84c73Rf3BHIh9ERXb2
B5tMLYar9KoMbbo566xBlNCxvVV25OTbrmtARrL7T+9hWPE8p7/PNoQQuigLngt1bJdzQcupn9gy
2k6x7R0jff/Pf3QKnf7dz05hC6Ef37HlsrRmtf1vT/zJ6ByA1CHynwwffLYlzHD2g+GN7yaWmBWU
pH4t3bC+crniUQXH73jn4Q3i29BUIMMJDzTWVs6MYKSMg5HkINC4JsmGHwJ64WOUj9PRrWmoInBH
qWWNXaNv3r2225URQUM4XieRCaboNP6qayQ3vluUK/dec4RTUW9Y8fQn32qjk6jz3Fm3KWNR2qT2
sRgam8VkanZbPkfwKLQTbgY1QLf3x/wWxc1/L720eJ8GE1q4yopPAfX1GoxwfZ1h9NpF2sr3Zafd
19JogiPgZcx9eTzc8z/dXUOP4CuLhuiE+2je+H7nbedcyb0GrLIv2fsAsNbTEZYu87CmfXgXgjd6
mDID0o2ew5apMtJwH9Jolzq+tceJhczAS3ab2Wnf8Q5CEQKV1Tx3QloUa4EdJnSDD5tk6R9l+uFm
KX849xoX+ggb5kxWFl2CCl/5bHRS3OBxNLjKA9Sl4CHk3eKZ5U+dlOMzncrqWbplQdlD3dzSgzmc
zDknPGE50RW6R3MAGHHM4Sp1QwRmBiz2uoYYiqxCwOFOaK3vRp1TYQB0lT4GzPj7yAGGgftw3MBe
aB56kflr7DgMzKUlPp3KDrDoOQB9guwp6hKN5X6Wel51VOu95yweLrMtuiuUiwgQXDuei9BTV7mX
2jvyivGVixSL1dP17F1jJaSHwtxD2GuG6gqKd3BDfLu6U652awpIwgkXkMo20rGLbdPofovdIb3F
0V1emN07dlUFGdjQrk6jcv27aDlFsjpgXHGPBsU0TVncTCJ6WJYptabOxAiny9gqY88CUmMTo6ty
4qjivuBtQ8XpxUq9PrDciO7o3jD+eMsJNyxnXdb4OOgpJ3AGUIAFwK09iSkOxv73kOSkcDb9cnI2
yxnqNRHnDKV7MwdBhHtWLOcttLriaVzO4EY446lAPWf3KerpFU8aJlQ9caLTK3M/0NNwXlaS7xKm
wIbLj0tyoRE7TB+8GJLlHeEubwsrs5BS0uUdUgPxNQ4uufx4Db+QV5DpV9gFfVCIIBvYbDxO1Drf
tFXmBJtxea/FTURhgVdaqdzjemxOQIiQVpf3ZE84YpP8vkGLKvQ+dZVIXhV8p23eU3F1phwGV23V
5fWh5Mq1D7jXxJvm95U+m5RWhBiGcXHLeNhBz4ToPbf8inCoMTVMywBhMEnMy0jh/Q4XqdLJuuhd
uYmWucNkfAz8CIEgXwJYwdKwFhj9eM4zQMDwK8djQAYNLjqdbBWjz2ZYetqSvv+tbIucjbX0uBUj
lQRLwDa9SDSTo92V3SUJc/ECR825Bobm3ReTRS1c09IQJ6KlK26uxC1NrpLFSz/cxtgZnoylXS4g
EtRuwqVzrgsjg7xiA508JyVPxtdnm0N61r5Wht0fGtrZLsx0FNnhsMNpxmwvMTTSdEcxVH7d9eA5
V5V2m8+xGV5NxUbS94yFJ2CbcpcHVDR4hJcf3aVHjzYWcWx+y/WipWePPB9O7qqlfc9mm3gr/9HI
NzoP+dLSN/oegrjLq4u4b/kIhRraYYld8Wj/9vsRvgKIGw1ewou3YhX22wWoMOVt1VIQyGBpfpII
7L/ssiCS1M2wMBlIQ3un9Qy7T6HF0dxq8TFiIoaPmvQ8xdlSTOguFYW68YyTXw/6kCfjeEpcuAcr
h+T2psL3eBeHhvlmjd7tHHbjo53RZjMuhYhxEcR0GS0tidrx1F00UZ2Y2KTQZgKt2IKXasWQCP97
1VOIYlJfT+ljGuz5v3yabF63/I3ktoNEdha/nY2G29HNiAR8Z/xWOv62O5aAWKiqnug+ifkxgjSh
7op0nEdYaVUm848pDJATHW2KLKBiWiMrMyl33lIlKW1hvpZt6pyGqe0v0iZ1HhJ8gSyGglYuhZSu
WLopdQEo1mNg30LFUSsA8iffdP7k2v+cllZLXmA4G/yl69JtpMfTvhRgAmoM7wGuTHtOHgbrIDWf
kzFmmVvmz6zZxatTW/0Bsnf1oqVMXoLWbH5SnveNbyTtYejm98I3n22VqQw8Ec0a0MwuQumbBHAI
Q/+SbhxHtWUVwuYvyNj3bRGPcDT0fqnMc1M51ZFtGO/dIJWUf2f2Ye5gAFuNnN5ig+8pSVl0I230
mypSwZdoYmcfKi/RayC/jPVzgftKj/28HiPWXH2E6cKpjZ2yJnEVN3l8xjISTueeQtV7RU/XI4hl
QNZxOXY/BOMYF+209a5AE3PaDKGdPFA/Bg9m1jRyJ3ma79zEqSDNQNDxWS0PPImA4DbkUhX/1iH+
yOLBISpZNaCPi5znh75YNl/BUfdeciaiRvsbPyiW+cTIFpdGfZOqNjoUWL62GuPWvgrmkYuTba/I
hk7Hkdq+fYyZHEkwc19zJsGYaOvkX3K/wD9c2eXOtnr3Papji7aIGIuVZ6Q9cbuJ0F0zmYpraJTg
vi9p/8naN6BIl9k1/yz6xXawAuujGwz3BlAWr8fqkewMOwgRde29CJsp3+s4nr8TIkYsj7znvCsY
qnve7bMoLETwZkm71u1qiuxxb/aKKD/kqGeK7mtJ8pejuG6GhiNpgPHoiOqucoNcrHmV8P3OCvZo
yBPzo6p6ms3ZDdC25sorfP8ociU/8y1eGEEMjjQojFZ1sZ1Q3LHX6kindY1X7H3XNx4kr+pb2yo0
Sv9n0M6bQlfkpUU4R+rGgD96aOKUscgoLjlQBces1Yaa9cBdYZfYEySuOUUwj0gCQWxNvieVZ8mO
EhsQNMZEI532XWvDiv+q09A7GAjPnRiupdm/euk7evEUhVBVACnUhUj+JDK8TtO8IMVRmXeuDOo3
vl+8vNTU3ejZDc9ZVFSv5jCAYYmxKsm1wXt27/NEv82y1U8q9+23wEzli0rwhXRm6xzx2SQn3gTR
lSLXuYbea636IMONBLVznSThsWuAR+PNWSLYPTzgpFI03AbTO26TmdV2mAPdIxFDqtVZYyaT2QF/
h5x5n7rjK7QFxQayZJ1XmgJInyNB+uEF2SJqE1k0WOMJgoZ7aZTzfgnJ7ka3TA6sJ7jIRkyylDtN
2yG2RlZWEtC2U3oKrodtBrcyK6ojAbBxF2IN3LKejZ4a3DL7AREaH1JfHyhP8g9hRosV2CYCDjiz
+x1/B7GhqQ2jT9Ulr6zaF3DVSIdzEef3YcEhumohzu/II9NSpSIYSFb6lBlTdUqdtt+nQcVAlkas
dN2EOz/Iu0e/Kdrt3FflKeHMGIi/ZdVWxqULlRHFmlwXFg+anguTA3sm1rpWS8kef5Vy3fk5f2Lo
cqJJ1Jk+T+ymIH/N7lcVFvYhSjkhWP8Qpe3UxKMS54dCsI+BRE/foZcmLDFLTjOtaw18U26mPoXK
ZQXBpQAXU/jRp0SYSVJqvkr+RBScmxzGD55Re4snD3iKBzfU1eY2k/N0QuEjldz499zL16TINJ9t
jkZNRi+/RCkE1FwPLuYYpOl4lBHXpNjlbu6l2TnyJCTiIrCOuimt77kfyDaItvjDVmxcKe3FR5Y3
xro2AqsiHQOcrCiS9FtkZfpWxA47vjoVwb1jDP6lYNC+5a7SUTUpe7yUCmVJqtZ+TgyH6Anc6bdc
2TmRxwyAwRIZkm6VHCqINwfTjrO9M1CZVNhFe2hjvSYLvzbHBDC/cPwZFlVi7XnC7KeO69ptZ+DS
o82i2cY52kcEdc4i2Q/TLD2XQp7G9jB5fJ498Ye27tfwmrx7UQw+XBI3eVaYPfAAZ9mVG7dejwwp
j4FObkNb6f7/wIAQ/9FVWDq/iAvTF6ZPdevfxU9NfUIQOLa3NxDYt9JZvP/hoKijlAVNTX7D/dfO
xvAxVAULoQaqT7mJosq4A2E4fSqXcBleNhmxGE3IXYeLXommY+tV7y/bKCuaHWNV/CqcpupZ1Hkj
AuFUKkI5snSqVcsN0fh/vld3IY38TefYQDz5l59fIf/6I//57//tf7TtR/53cOY//sA/JHhf/UUv
g/A9dHaAYGBQ/lWC9/y/XEkyBXXFMcmFLP/knxK8cP8CmYk65OK4x8K/COf/lOCF85clfOlDcwXh
ZLuW9V+x96tf0Mj/FqM8h+CBz38JAZ4YAf+tpfX2bwiUcjkyImQWXAuAV1fmaETWtrdAw+3Nsgeq
7JVzdusRA4pI7doe0fVw6lxCeslSqte5Q7uiWcFtKIztyEYzyJGwyWUPRNnAvrCng9E4eH4zbIVl
OT+gIviCGpjKTo7MenxXPY45x0d7Vkz8CQLNLZwvcee37MdDMXHsCmgZQDjiYxsG44VqhwfPqdo1
n+C0NysLzzzq/yVpKXTE70rcKtlKZZ9cCs3dCvY9Z/W8xmFJo3hX8Z5rvHLnkm3GO9qjskkkr7L2
L0FoWNcDdeSsC6N3HH/xmQZvb5MYg1pzi/R3pbS/6WmSKGTtV5Gn3j6tYtIG9Mbybg2mY1KV3d3s
+/rEpSX69mu6OjJocafC6j4QvznS2A3ukh6PnPb5b3qx+iG8b1139chJ28sdMW08fYlxrSCsM/9/
guc7GlQ/dXnwMtb2mazuFTjRDe19J8CD+zgyiwgoi/HFi1XvgtH+zrJq3zps2lM10QQ5YSzTNvc0
sAslZ8UWi12wIVTIatZKXjJA+dvOdV9VYl4lDVBoj4rEVjd4U8d6S6spLNDeGM6WRi0RWIPzvGQ9
waA9GpxXfdbdpk3VoLWPbb51uM8edOV8Eg8nm94o8262lbiZeonntXH6d5CIObtfNYRfYvGRRMnI
v6G3DZqwtPPVsMvcZyjfNznlW2d7VNOfxmcN0NOnW6/KdqQRtcr1VROlN6ZVxX+cRpfAcCqumJC1
VqR2yXXGGT6QtP/1nN0TZz8hF0CZAEhDPsFowDQSG6Z50rtNCc9utJrvvai8S10TYUa7tzNwvaMc
MjqU644gBVtRcesPZb3BwfdFW8G484zsHYlvuLSuwleWoeMOok3vXbeXW7eqk/NIgR+rBW9nY3/Y
FqM9L5mV6dwRRrdItdx3YdtaV64LiWNtAtOE3jgZMdYpOCy0DecEpNd02rGId/0Mq3wy8MMCDHN4
7hLV+7g6GSa4NcxBbu7TeBGtDSMR943n4WpMmDmGDRFhOhoyxcV1jdEPobUyxwZ+qOtNIQy7KFZr
l6ycS4F8gLAVJhYgBTYlWCQKIq/hleHEeXfoKSrr1pB2W2zuqRNXL0aakM/heQZtjTnMk9nKNRf+
/OAVTMJcMaYD+fFmOkOUzNByR0nSPCyahiJfgXnkyLhplLj/4pn2tSTxeQKoafYx0RqJwjsVFNi0
A98LtwDky3wNJEYiALLfophS1lptO2HG0S7IDa/9LrGZEVAGYTtsrHKi96iofflucsN7KTRPjN8l
wW0TNvBak8AiUq/o7ygPgaA3ayXY8VEBnIxkVbFwhBjW04wPy02NVTM4W0pGwqc0MXlCOo9Hgb4M
AohF/tCyGvrRQV06G0ZerFtsyK30lmxLnuygxhXeNu+GNryOsLVMZwflBdrNKLqtAOmZrXHFz/Zm
Cg1CsHlPfv6o6qZjXd8wKu58N61ZReSkXBD8rPmjYJpfw86N7v1iNrcLcwDRo0qJp1Ib8FJUkdvj
oBgbuaqBpmaU5cFpEu80ZUaXAlPJhy4A+qyyaKwvfdn26C/enBzzUc0fHiOBpPAJl2X7mHTuY9SN
r2RIxk1b1NMbbcb1bk6j7M5OLI49ekl2IczdB4dirN0wtN5bKGpizXbnzO+WOX9r1UPhM/viOTCa
DcUWG6NFscYc2J2BKmIOVrTHoaj0ox5yci1DiiIBfutHDziiydQA9VwB069v4OrSgxiNQb8HoNOx
9nVhkZNBKTKNgT8CmeOM2FWA+D8kOc3r90FW4w1EsvRIdbbq3GLtI3DfdOZImVbsz4fMqcPNYEKZ
e4ARSUedyqh50HAeoo3XOPEjum03vIdsp5rTbI3uvKMbrVUroLVsjtPpkOrxc4ySwFspvstQFkLl
Y1Op5p0VtEsNeTvcdt0U3zhGAWEDDv/Fs/u7Ke2dYxCp5I7gXb9rs7l4MmbTvTL8bHxrR8m12AAp
vRom339sYczfgQzNs1v8jOVngafpQEhNH4Mhd1kIkBf6UEFs3UHZXRS+zr8Zu6UKr7MSD0u0179k
yEJEcZBBqW22+yBdML/eHy+b66tq6lkpRYOmDMXH6/vYGrW7bl1joR/YKoq2bmkm2Z/YU6zKGNTN
63QYFP0ZlnrJtUF6ewCFv/PxuGRXFph6ToUp2hqF3zyWYV0RK0918SNcr/wzuIZ+1bXoqw2JCR++
T95QjJR0dNXHI6Eho4ztCykpI79kWIgfoYDW+VVRjV56SK3SUeTfjCHB/Bx5r/ic2ahDEGQdVAWl
OCn8od8sVYY7lQrv0SyL7KqIO3LkTRe4TxTay/e55w2Cs51D0s2n8FUNhnknkPmLJeYzXsrJHjae
cNUh0L69tUJpnaNQdMcB/irlTg5cNAk6gBb2lDILLvUNaY4Zd45YGT5mJdbwxnVQLDxcUlx1Tx4v
m5tLbsRlv5rDfCkNpe6U8hKTWhoS0lO2pfihPLXd2IvdbNutvGuSIXvN25AvHQ5Ge9jmwxDYVM/5
bnLy8QXPRy+A1UUnhzCaA0s03n81W47ibpDCmP4ne2fSFEeT5vmvUjb3qInw2M165pBLZCYkCBCS
0HsJA0nEvnns8enn56nqbkjUMO+lT32oslJJEJv748/yXz7ZThiLWxyQaNFOVQqXX0OSx4Owolx8
65hHp+hUsjWFlkEtQnGU/nkEtSk6JiVNkvUAxfLWEGESXcCssfXjmKYLcHso3t4aAvKdX001Fgip
Nvd3kNLt+muIGtvEsAK0FEBklNv1LSU5MqJx7K9Hw4HT4RreDtkR/z6cClCXZC7Y4YTEfYSXkj2V
s8kw3kMpQiQCTUtg/+aSF3vPbT1M6RCz9HEDx1kpbZdji3qFmoKY2mVitnyFOm9qeh9IU/wAywfX
dJrx4+pN/RoyVrKhN3uns+HXsk3CbUfVh2VJPTx4Rt9covcdfUnbBo+QFuomPl1OdG/ZURxtyW5K
vnA1HTBKaOqjrJj37UzLSv093BoKxqXubNhYaWx1N5g265/g3ptXuRabX/DRmZpdnuC+vK6cjLBc
dI6TbWrk3A+w/8wvszEkfOZ5dpF7mfv+82RiNHkwZi+7iMUS/eSYI1gizWqjlzDGZrTPE502M/XH
Y20U/uUMBuFmsaqbxjWmXYtrKa1ehYYoF/tYydrblD2KzwudelB+FJZJRkOlDPEusZdHDoz0c+QK
mGV9jTY72spNMJpadoCFj2MnpUzzE3s/UjB6O3AY9XGfIyiTBPUUu6eWeoq4DCPloDFdVHlBXTRy
N06k7Vd23Pm7thqFTzN2Wj7RhZFrpGKrH3U7/+hoazK8M5KCuRZoV/DpZu6HG/h0wIpfFGd/mL+/
rrvfVjxnfGYTA2e9qrrpYFV506ED1coLrMXS+79/Gc8y8ekV8FyEDaLrZWE1LEVZhaE2QmyWI+Jf
UQSrd24s94PHUW2C1wWc+r6GZYLwh6fmn13H8DXReT6tlaUv+8dUnfAgNagIotnLAcVqWfIrxzsK
5EeH+tAHV1d89zeXRyTMtXzPpbo9f8xkjDKtlpgxWzKpAyY53WfhwVq2VHIw0CK/9RqzwU7Rmr9n
czVtGLI8DLp/v5BdWKc0A4llhjVkNTAJdst0Q/uwOjhmg3OQDj8HA5kFBT+4Wkn+qZWSUFW5CDPU
aUwnzPaP73+3tw9EJazjIOHrit5vn7VlFhPpQewF6sOStC3zA4ZNNfKHCZ213sFLV4Vxzzz83Yua
cFbwGPPITB1XP1uTMsQResj8lotGy9F08X0suu+6jC6wWmse37+YKulfrxguBpiBB+Q3QWR4vTLh
2MGg94ruMEK73NpS/JwyLSj0qfvgqd7uNJNlaSPuCmgQyIf6+xe9BVG0GBI3SYmWRwE8zzLqkIMT
E61+//4TGW8/mqlAJSjPqpGX7Z59NIbNVmovdn7oLMO5jHtSirCf4ggdY9+EuS5M0e78JaHOq+Ox
/ZSNvWndIDm35iCKf/an7K82hmjTyT6EJHfKD+UpV3z/Vt+8E8MQLC2fxg6vxTbP71Szok5WtFDR
MNLdQ+313c1UTRRLf/s6cJcANyMEwWX8s3cPHrptItjMhzKkGNhIV5QJqiF5fnG6zv8Y6tzPNb29
x59FAvK0hUz/o3vZ43N9g3aV+eKjvO0Llj8fi8fyH4/lz39cJz+qp0f5j0Ob88f2j7/pXw1D85++
zbJ0QODS3kMj+d8bhr74p9DRKibWcqSwyAFP/athaJj/5P8RfGvLslydbfAfDUOHLqMF8tdzDZsu
M7/37zQMlZLzi+ABRJ9TBniyiS6Jj7KFEh55uadbMLSQdqFcxGPBPMIunsoaJ3lgwzhkhBJvliV/
7hw4U4ufPVUGImI+QsAoBul4yVQUeV7ZYuI9wmUZk69DNQ+/G9D/pbiyoU68/4xvp1uEQaxjygHu
mVbp2S1iAGvrRhZJptYIB2jMh7dR3MDDiv3j0DSPkCSvnbbftJFA6N1hSPziK9/8vtJLgN9/cQOc
/YJXBUNIvcOXcS8zam9E3XcX0q/E72QakGXMGZWSbcYNzlp9CMizx4wcinu/SoHkf3ALr0P871eA
oDVyLTbniqdayy/voLUSIXOoazuUGmBcG+49thfXSVN+cFha6hedv2uHcR0gGJehs3n2qM4Stt2M
puKuRCpx30WdHyAhBQCx8AN/9pM1qr3VumHeQzIwYkIe6riLTeIWxkB5BFiibU3NDB/b1B63chL6
HYa5A80o3d8pdQVI7bQa0UTKtlptTStM3FyauzUm7P0A26OOliDsBZLJ0A/ikBc5N873NmwPumy9
jZU04UVUat5KE/W8o08bX83hF+iiys9luadRZAfWNE7XU4vyt7lk23bIn9Bi8za5DK8Xz/9FQ+nO
XNxv7y8SFedfvzi2hI7gj+HQ/be8s767uyArgZQBY1MTYTJ8qL+nYbhh2NmtQ/iXa1xSfJq6aDm8
f12hVv/rC1u2ySTCI8U5hZHXSwPjHrdufS/doTkD2qnL04PrLd0eWz4BJLBFWgft3nUlhX2J5BnW
zG0KPdkr+aBMw7c5Rgy9B8jWhvS6AtWfIUXmwupsxnmXpyFYBsgIEFm0Umw/uHeVmZzdu2N4LoAh
1JJIk86WNcR1C8ZOnDMSF+WmQb7mEjs6ZXTg30FGQUYchM2OYWNxTafggLbOYcyiix6D41VYOIff
AciaaOQfHddhMtz2Jpg0Hpo0CywZjtgInC0/3r/vt9/acsgwHFsQkEjROTVe7sZOoG4h4YMiBQSR
17IICh5CKL9ftHSQoGz6zldGUeKj/fmHFybUbElHSUrHwO31lXtR0M6FdLkLAaYj6UD66iddu3n/
+VQucf5ZKEF8D4oJtbxzVoKUeV2YIJryXTy75c6VDQpEYfz0/kU8621cZwrvA00TrkG5Ic6+Pgxz
18U/Ot9VIn9GD485s9P6JRml2WLuyyb3tZGzZegQLTCWDGJl/mxE1nJbL0yEyh4dByUfZFgDFpCd
rcFji/R93rLIs3QUmLRgH0pz5F5ztDnQHfcawqg8JLTWNhlE2dWAVXbAgLXbIgCB5WJl7/SJ+GYb
E2zhxte2VcI/g39rHHWXW0t7OKFga4hEDRqSSvJohTiEt2oQl9tTE0J1EYkflPTaV7GPxJwQ7dep
89qVqEdQO136VCzJk52at7Blw4uwTv0VptbPUjBhw6PGX9E92muTT2cfBG+QV8mzRBN3RVsXtJBJ
XZ4hRIe0A+u7jPAvHur8CZkTFCCz6AvoQkASuX+PfjcrsMOk1jVvy8TX9mOMlyTw2QeEuujaqOg9
z1n7DWY4bWgNsM80lWKdWVws91Pr0dBnwrJwmTSMyVMboVVnNo1Yo4qMzImw/yqlQBCUWuBuqGg1
QSLjIF4cRht5+mzEPPSAgOqmwCgFJdXuTorsF8Ih2N2b+TEaAVwMWKLQ6azbbcYBskE7DyCDxC9M
r1s4q6Bi/dj0NraHz29vtTFcFBROMzt5Mi0+h904TFNaTuB87kzIRMXRzuvPqeHfNzibsw1lt8lC
D7QwtiocLIO1zlHUpLck75yE8U5R959IMHZo3DxJvZWHtkfFSHPzdutPfE2Mteq1bFIHdpwTNE3+
TPsTr91muGy6AQvP7BndYX83tTPYTYsHbceCbrN5FZqsQIYm3gbC8nVGG3NtNJwB6O3g1N3DhQ5r
1nmljsy5Ir/K4Equ5yF71iKNFcuXpXGE6zN2oZne2F+HDLV2AM9MPS2AJ1MYPaMzzCIA34byyOht
tLg6Ti5FLo5ByTpfiicccHL0HwyErAbN+9yKPFjS+Mkx9Wofz7q8dEL3Xu9ynpH09OikzE9PH4bM
4Lp1JCJOBofHae3OI8tGZ1yKFi7MmDpOnryQnNGOzFvTy/1dN+dPng64JGOFGx1b47RwJTrZKMFO
AYpw0JwLByKUdw+fal7FjZ793gIFK4y+yC2Je7uxB5JPi+bkVTnxsfpEZRsKNFkVjAS9mBVkGnz+
Fi7ZqgYXvRKMiY70brWtMYbJuvZYtFWXPJ1unNsli+nLJUg1zjTqaHmJEGf7jWmbH/SdTryuJ7aa
G9dXle8322Tg27nYGW2xZjgYMF83oILQhu38dJ1Ow7EaK3rmUE+CCQt2OOn5s9aqgOXa/AzPwdLN
fn/gQrdvRd48VDX7ypnSZyQcfBhQ6dMpXPRu9twB2UTKmUhQpnSV0taBc5RzgtTOjFuz0WH2MfIS
KQbIhxbyKbJk3B1tY+/ZIj3mtC03WUNUIlBlW2epH2xRHU+nk4+zMuoxvAHbsMIL7ASfwYqFN3DO
goIkaZ04i7WVbVkH9iQ2xNOfZU4wMZn4bUqSrlXbJqiRsY8tjd87EGszp+KF4D0l3fypI79S4Wwu
eRFx7lyfglJvE16AFz6kdPg3Se9ci8pZ9k1u31Lv4MxmsFVAdT4xHAUbi/QtZC8+7qmaiFXC4gCN
3apjx6nc69MTIoj7rLYELelbdRS4jrjtam7s9A1q4V8nhQbkoQx1QOtHRBHwECnVsik9wKjCLraV
IR/01DKOtkyfszrKt3JhqUjk2H9HOoAISvDAu0fInojqLNqWaDJ+ar25g+nL/k3ZmdtRW/gpDyRE
nrXhRae+Du7yyRqs9HGJcDiwU/bhVC/TxSkSA+gjEaPVtBkTjzODmcMG5c57N6+x3eMnHO7Em4J2
4m/hjE2seoRIGC1A0sqK5Lry8Rb2bFyHkadBwAJ/AaiQhFgz46ZalTwr40QDmDKqsPPODBVcYOZF
qhU2LfzLuCZNJ9IEw8KnGisWnfQJPHnNsioGoo+HQ/DO9Eko1NdtU/kAvhXHmpioLzKj3GFEMFD6
URWc4m+uoqOyFtwhIWAyJqmqfZO23VadcdLnAlHMqrZ7NpC7ZEe0HxCqaAg3aa08lVU6DOQuRytf
ZldamM9fdFS19i6wV4CoJFf6lD2d1krZFU+pFz+Xy3Qf6in2XLZsIO/xqtVpw0CZg7FjC4Syy64m
l068ozm42Ay4a4AhRTJCJP2qr8smcIcF2wIHm+QRaccNFGryc9sN0qaJ93ldceDNXXNNlGwuEyum
FzriptzCFlnhQTlteqgZAbIr3raqaGqnTWeBYhjncYW4rr6XGCUoamQPb86wkmAwQLl2XkLHCkc8
aoPkuWqqBySUO5T1m+KH5mfLZ4xtUIspMzqqNcPOsol21DnozYSG8UCrMVktBQ4nmWsmaBob4Qax
b5TC8iawF8qkoYpUalAPeHXbsXtj9EAXx2UWa2sMNVYCEsuwRJJ1FpMnN4u8No3YClxrMi4gCj31
Wg4rx0WdZshCE3zJ0gbZqC+Xi2Q71SXBXpV5lctUOmZKCrWtbQPbHuO9rxXNdWLneF+XaYLNc44B
E1JM6xZpMnwFEZ4a6gYR3yLj5J15Y4OQv9KFhK0bEOM0mjLf66hebIVrHTq/ech9VHl8aFKrAaTe
1WAy7ck8E9y0IdM1hN2QywMJRfMIaQsDpGa8oFKcGEYfyN6+yCvmu3k0gl2X8OQbL9yMeCisKaB+
1O64xTn1B04JVJFGTNDCvG9deVhSak2Xr1kNEjREmcB21OGqWpXQqeEYsYrEZHQFohHGlL5VKkkk
zzfaCEJDEgBahr7RLBFIjfimEUJko7xMKuKvNYzYW44XEFg8yLgF0Hxf+1U7LD50nbItY0qB35z2
CDkWfFJjmIdusW6jLEWHXupHQIDZpsRofKWnfbsBUavtG3BCm3ZCaspTlc+C49JKXwhLGN88G1Pl
BzF40bUREmmqMp6/ML+H3AOFZz3mnEAWIqvPY6qBJTK8/GvZ9BYTd8izUFZ5Ly2sIVocRdbIH9Hi
W4S3skcIxMXSsSIJBmmwBGNGxqRTw+H7p6FBforj0AyPps45FxEcwAF0W22o/F1fS35KVfS2T3Ln
mmxTZL5aDhnj1pyAX+QlnlCyYN1WaolSMO+scXzyhx5cVjncgmPFU9fH0w9vYYImR4G6z8HTbw26
D7sWduoq5LReAQp56o34KUOiVgcThn6eftsuKPN3OkiLEerYBcYSFXxYeqm1i3psPjIxNyAW9k2g
D7a8bHUhv/Ra9h2tnOuoc3eNmP0LELTmSiBbd5UCtdyCt2X06ndk1yqcLh3CmlnPiYfSQh2Mtndv
JtlTPRdHEozpBtdhRF0a86qW5DWa4R+RYXOoGz1YVWKE8Ixzs48I5yBAMnci51kTiazMmMY3ujTq
74nOuy9Jk7dG5h5yixVW56yGHq1WEizeKQ48vGfL9b4ixiEvIy0Z7wssD1dQRkk8VfMqQWp6xF17
PXvEtbAlz8maeLrWNBMFQMdXQbqgWhkGJox22y08LDmmWIZ6V4KQbipZ7fPI2AHdbg+Gnz7joPMc
cdpLMCBbBLOuEcVWGjic6N1EEabSnUat1Yhlch1aNlUeOQHFtdimYI+3GjcMSo4zs4QIXqxU1YLM
N8J9jo2JdiQfqoKjBzTD+Cmq2VIM6PjYZYctbD+HFzOdyZWv5xNMiy67a/ohWRc62JJIH9aTG5Pd
UdEzbWdNontUHpPBJI2yZiSRPN84YkxF1Bes4Sk2F0BgbvxTJhPja5dfgC0zHicQnda9xmryQTE9
5iMStfBNnnVQWE9FOJTHnFPvtPqpNwHgpckFxeozTQieKnfuvAnhOl/clgD19m3IyYVFxC/VqLKt
pdn3kT9c2Q1fZM7UGRixPnvwT+uWHIqgENW30oeTZiH0tgaLkCLAHl/PCWGMZmS2xfwU2JDdXWhI
hhBxa9COy7K1Gi4PKo58FYIlluXiE2IwBeA7REuRBTQ2wAj9gNXOEQftG3yAdXs6e/2JfRpb4f37
hf9pTHTeXqDHKHQDtIUOFOp1E2NIBxeDpTnbaSVFZ4a50MruuoempimY6gUgcM3IeAq+crfkoHME
yLkxq7/azTfG9Pe6lxjsYQpdlWb0rq5tmdjeZ0N0g1Ldska1TNuLXPabeISoWI/DjVNoWKR5HQlw
F6HiyTl4qpFcQ/xEHDN+dqZuWNudc2tkS7kZtc44CpBkF049FcdJgyBvDyopdamBOiSuqJegDMN/
IPfSdNweVBHWIwRx13s/U6h7l2Xb+KibqiwwhuoF3ReqaeSFh8wwpr/fImciwAxeuLQCGYGddaTS
PIlRlLSzXdhSU3ruGF6gH6ztHUHSVWT21+QUeOnj4yjMdjNwHfugRf2HppjSEWEwaJjMUs57eabn
NSjmZ/0udcGatWKJ960kT4qxIFtlWookrTPoa/CX5gftqjPMs+qOMyY3fabzzCQZnZ81ktjZRo/w
IfbOzQS7h6C+SRPNuEtGnCSspa7/6vU0RFxiQVDUTm8qjKY++7XYzdgnPby/ulUH7s3i1l3DNZmf
s7zP+sC96PU6rsZsZ6kgoBoGKCCTQkOM3krbgp1IdH3/km979pC/BQR8xhO6QeL9ej+ZZadTbgKh
Q5DM2+bN7G0bAFRbI6/up1ZCY4m1Ea6UzPdJNBT796/+h2YhcwJuwAfWrkZZr69e8FLNrtS6XeOR
jGU0dNYlBcUHK/wPr5UuM9aetkff882YitNUoGplI6dioKzYL8jeyXT6S5vba5TQv88dPt/vP5fx
pwdjCs3CRQicuc/ZgzWljEhLim4XJWmLFTEN86Sz5IGQQCtn9O5jjk+At3TPhBM9FVM+74YJBs0U
wURBIe7nkn99/55ej8V/L3TmiKAyWOw0gc8WV42yb+LrNXssS/+qanv+9Tv5zVJyPESIP5g5n8gC
rxczw37Xtej6e74aRL7+tr2AWhuWWbvzEIuVzME3pYZUHRz9ZK2TNa+MwXnE4+5LrcMh0124Xqg7
D8kIqD/72XlKOR4NxKv334Kayp7tMcbgMJ5Y6mxtQAKvbwvaaz1HbtTuCn+gT5OTPDsNoabXS45M
yMx91RyRyWi/mZ2inFd8Ii2Gj5ho1YMhJxpT5HGrvBZilVQlnoyOeT0CioJXlP5wWoTm9WmzWKQg
nXswW/NWkOP0UVwjB9CnW62LEI6nU+Pi37nuUGgEya3A+TqcSj3H0R3NojUS0tTWOhptWKgUEF61
gldDK0uN7U4HG1bO8vD+uxFv342aJNsYyTqY6jrn81zfGKaOwrDeIegwrWa7QSscUbNVPhb0xVxg
cHA4E1oHyCDhJaKfHpPW6hpTWUR4lLQnXiQD5EGZITDXAyjRmRINKm8GJbwEbREtePYVMJg8OqFR
8WE8g/Jy/n1drDOEgpggRGfr6hlfzFvpZRDnJckmSSmoeJjrG3pq6BS68qFHcQ/R9OIIWEKiYgzF
WsuTQI4w+t9/lWozvV780HmwGRKCyT1s77NVVqSLWaNq3aB3A9F35MUIVkJSDs4HFzpnjnF+MToE
KIQuBQpagMtePy9TkLARwGJ3YUlXEM3IlQGbJcAVtnzOkXXaoLvM4lXdZUDiFXqNkpvp/XmNUBNw
zzp+EpTwyci8yS2o9zJKQN5vtq1UzVhSvNPfPkqT2TyWNcseQrP2wSzvTx+NAR4DUNvVsYg+nxwD
qcYWeYmRSGwLQ0k5YmJWTjUkS7LOqYB4Yo79T1UvzRntp76Jn+fC+yBivQ2QLrAI5onYqFhvj4lc
9K1bG0a9063ql4kYP/IiiAP0uUSBZ/7oauLtBMt1TcP1mfvieu2eK/+YldF5uiNq5pdjFGR1NW/U
WHJpBeJDIIxp4JJQLx1DDuFZ0adiqR4qbBaukJ2gK6BHT7VnzFcg1pf9QOG9ytCBX1kFlT2SZsNV
ao6f3l/Ub89R7thWg2LXIaKfAwmkPblFi0LXDhw4XK627jZaRgei16mfaGXrCjn/wdDyDwk/V2NF
wEwD62mf76Sc1GGsGlHtwpTGZlOZFoX4JI6YtWCMUXT0UyN49EbWH1raU5cA2m5PPUP67doWOi6O
Mvg170IGRZsuG1oaoaZxQWvFCBqy2RrhCbJLym7T7h7QKKGbrnoiJSoQG8H4OcCJhGiW2PRr1fjF
En1ym1FRYUFtxntovWgMZC3OoMB280YsuNIy1KsNXFEWhg5B7KpkHuD4zlYTSnRS0LahT3KabVTK
gIyZ2w9VCTtJx+Um9MGN8C9TmyZl6jQGy8IyfP9T/jFsOKYFgMcReAdZ59mAh3ektAgbEPjim6xg
jAkpegmEbSHCQx+TM5AiN/HFE21zutk2H7ocYX+NKO9scS8bL9yZHtEp1hdiZDQ6JzU907a2N10n
vp9Gm1ZtwF5lWovHnTSv45SP8P6TvE1gPeIrySuIEx2431m8l5HFCFa67a50OYxhjZSbwlVbApPC
S6Drxdr3luK75UFownk1++DMPBexIv5itQCoDswLcCiUEF/HXx8arT9OZbXTc6ZolZDTDZY63dbL
6YSbjW99Rb8NPS4zzg49qoAbdIbpKmj0sRP1v+ysbDa97mLSvrBMObuYKLkMgJAk+AudHYwQqgdY
HAlEJuYPtDYMrNoYXqO8Gsbywa7VNMCmyZ7SlNzpherxTaqdu9TJrWxG66ue2+iE+Ec5oMxqO4uN
LhtRBaO/Z/7D0CPX9F8Wsr270gNgk7mMG9//SH/ILDxB9u0pjTNOZUflyy9OZWhmWYmId7VrGFKc
BgSFpUbCBhOhOmEbLl2OXEm2HCZEtVaAM+n7JF8ZHoB5V2OYRe8BTknEQDitb3MV3xrn3koXjCK7
+nvJRB99amYRrl7Mu/fv/m3cA/tLRsG+1ylTz2ukvtNqwP5RtdM8a2eEzBdVqMhm2pGnblQeFh9E
vTfJs8uaIj+lKAPmwMF+tqpio8UmNqMSpLWNYVMNyTZRk/vTLKY9fd6eoRBGMwrJAWikV2PAoVMK
gTifbGUjs60NmAUlXmLO++/j/KA83ZxNXst+U6gh9fcvPqYze2mqoTwM2xQcQSe5BzhsTAH4Trl6
K3/7cmqLg1Qy4SSLN8dOVqOJHVXZbrTVqnWL46yRUFkta4fa8aOK2DvPgsHnW0QUEJ0A2eBCn63V
WA5MG/FT2sVxbB999FqIhdLdTJYfMGry49WYkZEkZcSZQRqKiQPcUQNH7murstxvo1X4N+nQ7x2z
/9Q66Ow0TuesrBHxuJE9uqG70uKlWaNMgtQPyhplgqYB0muQt5huLl0ZtAm/PBkkbpqadpvQDkc/
qjQwHWybjVaJYpOitLinhrFi7DGTcWNFGBjr+AgdpnBE+jlDwDdqrF0hIvMCLIfGRCX71M66taZs
M3euMHmHhkyOTqOlmzDNok8ldXKwDNqgZFe8TR/zF7HQnoyaZqoxNtDUSNSwRQjTjRtTqeGPM9A2
tAUdQUlbPWFOvSmzAr61TTxYVZmfbpyiKYOytpILjLoHLCss+KfI+ps7tEa9vZ9wD1odRvR3P9ed
9SmKE4EEV99eeo620P5ZjL96aFe7zs3sDzaaeZ6ou8IjCUMSl4LY0anXX69l+MzS13JOeRAUnhKy
Y3qdgxpBj5/JNrkUbCP9U9005S6sRwuFwNnailp9wCqz4AR2KPGnPXm9K+FhJ3n8IxcpknJAD1ec
DA4tJciis4ailUeA3FilLAOGCNZadSUCz1y0+7karaOvfn1adZ+6WNzbLmiTcXJAktg9oh6ywJ4s
bb0PGk7nbQpgf2wodjB5DIFGP1vqRE4w9E3mBbHEdTOeV7SIPti958HzdAkXhKGNYqZh62cvmCrM
phEQeQAG0hpDO9qvA6TOTVYvgEE6NMZnTfuoKjpPCrgosdMiuaGeIGycRahI89DEidFRbCoXEfPI
l+t60RvGbhk2EiYjPQ2qz6FCCHONJXz7QVvLOM/tXZNzDpwfCTz9VDour1fV3BT5kBaVG/ROrTGX
Rxm+Fiaydam6YGj7hxpFxx3R7p62Q7bDVmb48n7UPCHgXpagp3ugRS6oZQD9KoD4yyjNtgHnL7HF
gQWubYa5afcFthkU4nq7wGBOfOzL9fZx0pfwmhdpXVcTqNOyE95nLXOXTTy4ct3iWxf0xeI96K3g
VTYt2V1cB0UWy7sRsZKDLV0ep4vdY9NYjtJKbL6iqhRBtFNGSaPf3ZgutJl40PIPki9b8AyvnpEE
FiUNx4TwRLPtHEw5o/FkNRyhQc+uOo6mnAK9jtC6H6rh4vQQeHrkN/oYucc25i8YPIYYeOgLlh9g
RxZSsI1JL2JtxmG095HTRIwy1djXeovVmnhG+LLdo/kAhMwblk0SmbeI55jbWiYDOvXoAueNgzmc
vSBKPbkDU20k1e0U5ZrFabY59CsQPpWasZfwamqxbGSIAjKO8EEmm/Z64ieD2hmAWMTR3axBuHbC
Mb+Zl/rrIlOTINRf2DhCrRcIfauoiYcr5Hm6Bw0Lu/eXzLkEt+fyOmnCg6l0aQWjBf56ydS+HyYL
dVOAqRa9E+yf1wgiHZNo/Iz8abg2e8sIls6wVokzh2tBx2ud2rW3z7wcOdaE7lXGfBnVPrZZWmJr
2yDv+tjMKT45i79c8luc44AOExNhq9zTSOpXvHRnl+nDjwW9tEuqPH2NWj5WvV0Ld1Cg9lxIIdfY
wn9FvaIPhkm7hy8rcfiWH2U2SsvlbEEZ1NzsWNP22MDGWTWRJt2MlHhuB8bA4Y30tfmXmJB35tBi
CbS9JxBY8vDFGictMLVCA4jTxBiDdd5+RgMBy9FQKatVxZckUvCOhG2XLThHrDw71QIx1ixMJ9I2
EnDcRpeskbnDlcJIvBTer2dgnKY89mIke4T1eRzMB0sz0Lf13c9hnPyk1kGKiPnUZdFp7j4CtHEV
lYl305FPQhn20OgYcsrxErOAYkRD3KE3sLMY+QUMJlnoA5ec/Nz8oIfzJilUtaThWjS9iX1vksIZ
I1NmlKydIbefYRt4N2qvSOSkIflGwwdtXPfNyYVkMoQpsgjaNb57DmYuenpVet8RYYFTod7Q+g8A
y+LLeimNNfqBU4CkWHodO118KdDlXjFdbhhd8dKnoSGD96DeMk38NvjhcYycqxBRtcAA5TM5F3OU
VptmZl8PKZBX/u26JifcaD7rUqYcH2JkN5O2P1dts9yKCjCf0SzDLwPHlT3GUAaTw6k8pq2OnmFk
RkEMJP7LOOTyjoE/XFYRD7c1unlrS4DTwBOEFpezNNtIo7QBzOUj1ujcdvBj9phIEzlwJboqnNI9
StgVV6NOWG7rLAswrMSpHWEtlYgPX2x0IzbtwDGjoaJZrG3hpkGF5P0jxhnptdArHbm1Uv/LDNEC
BsTMODuOKy3wld1cO0Ra0PAiV8hOONuYXhAZKBti+SAr+MNqYZHQi1F4dHVKvo40rePkWRGBioUp
r2II70/WNodThVeXa7Mh3g9tb6/HVBFEOikWhbp9XqU7WQkyGCeYIC8KEpCa3QBszj+AOfL28WI3
H+wG421iSdlm82wGBS/DPP8sBfGAt+FPFVkBOCYTvx6QoTA+nWNSMIhCqCO+nHwrwQveCVBBlXuJ
jRJimo25rQo2vzuiomiNbrieqJwxb+Gg0gc+tY5wO6AEo9vVDY+SOJW8K1rCtV2qw90OJSdPkt/Y
ZfU4qzASlXao5MD57Ub+CH6x2aYOqNC0SlA3pzd5X3kcdovjXWFEngVMGZ6bCgPLZbSfEYx+xKy0
2Wp6NwWzFy6X9LXE1ugnGiuVRImCtW5oRP7T0VpnpFrSi+IHEGXm1i8A3KPubYIRYTf5SEbvYpbg
ZRXn+uXYWR1a1uo0LTLA4DV5CeRNjtqiX1a62qsnpx9Z9PNTuRDfsoF1vjQs8UxKJPlHcnbEu+tN
m9XN1wQLvoD3Zm5zyQ3VaJBs6Lggn60hibvMDRbDp7/NWe/J3CP57mpU8xXIkE0vUGqZgBagB8Jv
SGPRHnDEc9kshIsEuaPD1E0LL3FqD3Gne1dGwwC/z/mj30XeHg3h/gqRHL5TRAZRhn63aSvA32C+
u52MWnmN7CFoji6sOBd4TM02UjSmlgXZSKPd9oix7eAo+Qesonh3OT4X+eJ8cWb3RwFed53lljiw
O4cjnBpzSwRjFdszGghNTsqSkEaftrvv8PpAmnIFHOY22Dum67jg/ce+2VG08zlOu+u/jfepLvSj
YhSSRMB6/++//evCikT56g/bk9Dabf9Lzne/WqSk/t1wRP3L/9+//Jdc2weUTvh6JJv/++UF/vWD
v3XeUKt8lC+Zm79/4Ddt0/P+CSvSRumMBomBswqn1/ir7f7P//LMf5KqErpVkmHahuqd/KfOG5xM
OutKf412k2//B20TnTd+QlmtMCE58UD/Dm0TB+vXWY4ldLziFWWVfjqab6e0+kUDp2EXtaVfmEjJ
GtY9dp3LBkfE8mKCuLkZUDxiRRXf46yg4SQ873uCehprzkaKveO/rF3J6Osqxl7zWxrHyTWIOueK
PpMbkjN34ANbQdaq0GfON7HgjofmcO4cwyxWuOIOU7cM8+ldREb9DVhIhdi2233DfI+iwTJhhzuu
Nt3oXoTFbatra6upsmCkEXuBIrW469uxubTasrpATQ0xAL/sDtEwuxPHKo6SmoMr7WXdtellmvtA
WhLPKu9ROVv0A+FFu9RTLrRGZHEoFa7Ewe+4CL8giNLsCluzLx0fCChOfx2SWZh9oq7kzslXbJX1
L6E9K9i/GfG7abTRqc9TmmyIuYifvmJUr5y4qC5kO0WBPTjZNT7C0lqlbZ8c9SJ1LYTf4Z9RGiJu
ETumvNWADPsrhDPmWx/ieoB+T4lQpoWsDOjDGFXPwS76TxEKb88GiiF3IRYg9NmScHykesd2KtZC
4KctLjm4dWT2vGp0j7EDlsaas47iIQO9OM+H/8feefRIzpxb+q/c1ewo0BsMcBdM7yqzvNkQVV1d
tEEfJIO/fh62zEgC7p3dYBazkSBA/XV9WRkRrznnOe7oVFupSFUEgwVah+mita2lV51phZ1DZhjx
vBaUXVvhwTAxJfllSJZ/kr5gT+omlK8o0ex2z+wPoyqacumvpl7nt5vIwMzD2SeEu0uy/EAolUdZ
qy9hmIb36FS6tx0sq/1epBYpnwZ6EwnF51edG+O70Q/uEdgVSSAgn+/JjDOfyWttL7mTo8LHauJp
W8TrmbaBxIqILbcz8g08gq2OMgZqV+RTcG2bst4QfAtUyalscYTw551ths5H9GFQ5xwySSw8HBvD
lc6HSIaCLsLpHxmKJOO+MjP9Pp01Sago6kCUs84U3FG3JFeUtklK3KPfX5zWt85O45kH3dDIgI2i
Sh4I2zEFISR8pH7r5mJvaEGGVEfiasqDYTpHY/eI0iX6gCmLNC237XevFe6JLVqxj83WXFQGRnCH
+Bg3iuOV7IbqARzaqgRhiCs5ALAUUpTB/TGiEXKh383WoQMhRqjs4ihI1dA+kLkwM3bKNvrIw+7U
zUddi2gduZVYNwCcXxq7nVYI64/6xNPnSZ4hR9nXPkefy/RmKwKA/VFrv9JnbIQ0u21VeUwgZy85
E9Qxfhei+WVobXPHW/LYtPVPkHbRKkI+SIoBph4wjCiPx6uAoeU5NenbEOFDvJCEerpSXIm+5FvP
dnFyt6NpAtpvRAea3p4USPNu3k268nqUnKiwaYxWo26NXAgiASGOOvZM/+puOIbDM9iy8qLp2Hxb
w6oYn/RS3vcu5IwQ8WjL4k1HnRjG2uR/yIwcDiT0vcbaBTj+rxwMub7mNiEtvtLnPjj685QkO0vy
4YQeCLoJdCXDty1/yNHDyor7iJMwSu08OojCVyMWoW8wenIrDZo6hk0OX4t+2hnCsXf6YOuADxvj
YMDsRnaqE0wX24J8vDmKnj0+2pVk4x2OTGm3fowoeZ0nI7uZJbx3U2a93CqwSpceNdqjn7Xzh280
LtLhtB1OwjSrg+VF+S0y/WgL/j39qdMx6kMtd0yqo15XW9wu0wYPzMjixPQ48NYg32u70PdN7gKU
Jqsi3ZP5AFqnysn/FJ1nXoAzujhCgnQfNHH7ZpsQ46JWtesmYkEtoFlCmC2HR71gEaUVMj96AojN
2sw8b4f0uec8xN2NGRerGqu25VdMyh6uwWA/x87JyHN17vW8eGvNuDvF8bSXc649ypqlXFb6+YNi
zn11O32+El4jdsSGWzfkLnXaHyBdqZvep1gaPGt4Bj460P6MWA6zyWsOCNi1O70jAPNk8W26jnVb
nAEvZUyncbAd7bF4jwhRefe0PH9pUlld+Jjze5HP9kfvlBg+mlZHcNAUA7mniVTnZCCLO2SQ1a0z
2VsbosmCFZkM5gWveDmvx4j8FDuQp0LNwJbnwUFMQkpoy3YOwjYwpsd5zAuSpcT8GM09I4xIxPmr
HwBpVvXUXwUb1qNXiNmlipzrVedmBCXliTwYAxGqMLic9JF8bb5ly99NaKN1Y1VgbmMBZ840aveX
QeDoziV6tSZ61VT4VUksDguDSpWHtNTOXhdXDamxxW4Yee7rttkameFuCa0ZH5KgW0jZGpst3/fz
A9Hq8S6yEzaTUVS8otmfn3vbN88zm6A8NLzGPNZ2hECtTHBT0zt8s0/I17ox5l/4nhrsa1VWP0/G
UOCRofQo10HTeuep9rML1gCF3p271UnEJ3FGKV/jPLvL7Da+kulrxWE0RzG2gTHIP0buU6ZJiY6R
S8Vlde/ZvgGlhpT6p4pxPllulZBHXJfuS9fkw/OUGd+trMCOp1GnhV5cWFcv6OLfnuzjbekuUR3K
JItadWAz2MYE0wZ1tfmStd745HHVfEaTl3LpmgPjKj/XYU16TLeePZUVvwsLRJi0oIyB14cCKXrj
Pcnoj/dt1ljXvoHoOXGJTsyeFy9wdpxrZ3gLovgriLs9R4ucMz/IUCSwJxm0eF82xqM+83tWWTUe
VRPdgW5sMGk0eNrkONObEkbwmLcckr0MUueEQ8Z9HEoCGbVOmrusDAjwTohCCR2Srr7qTNwBquMX
pcz2YMKr3jUZj2kIODIja5bc7dIxx3skWh31ns7TKqxgW/OmPEPHLLbG3Fa4To32Brh9emZCr9GR
Bk6YFyXY966wwf452pM/eZvJVmh0dNO/H/E23bUjCWSplWavhlLmYaBl27RDWX+XbcbiLu9KeJ4D
Ez/8rm8QvtUVr0X1PXQmPVk34xcYXVc9QlhEy571FCZmtyfsODknlVTbfEiaj6DsZkJBK/fHQ+S9
qiPnWpPwcBIaz31pNsaXKtWAL4NMEtrmoVsSwgYtPRUCohKVZD79RJE+nmeVxel6Epp7x4yHi2Sc
qi8xtIs1r/NPcYQglby49OYq6iiDpdDW640c96tXX8CPgqbF2oY7hjB49tnfwp27W1o3d9K3+r2h
o3FQhkY50JPh6Sk3Pzc90G6YimeKznRNVIF9LQaz2Ec113qla/a2ttj1eukZNcYXzoJvdBNXL467
rSA0deQEp94DTPjawm6qG9uk0U7ciYxPzSJL8Ghwr4aVmkjY0ZkVU0YQgH7y3H7cWqrXHnxdWfr7
WM++dxwIPNx5kAb43SM/+aHIqiToCWG88EiRbjT2xm/PGZcgVuJxGrR6efCNkcZg+NvyGnVYksjr
cjz00XK+6J12YXvmPFBMqmMWZElo6V1+7tCbUs3JTITk36RwlWPW2uHYOtZTkRvxXnSMIcoF7Tb2
2clyaveOGwH/FzD/sxubQ4tGwSJ+nD9xNgV63RV15nzX9j6moZo87feCyvoRPEV75ryCkjLIU922
jRruc60hAEURYHlhgNpjQ3PL2dxEVLgAjHNA0ZNRFo8zGr5mU5Nw8l7miThbXT7rqyWs5c6qqFDy
nCkO9NtMmGESu9UNXL7jrjrRRW7YOSMTPFxO8byJZx3QMFECySvRFMAl65rVdKLb2jH2KDFs3C5V
Xoi7gUVkse47cTEH17v3Y91G44Yzz1tlohTfvkqNr7iW/sUNcu9dJoY8IDPWMNeA6KtWAspFsopK
mFboLoHfwPGbwKhWNZOdaEZb3Kk26WHEt2ozodANvb7yt3bj7II8KNZuVbc5du/AWKksanfcWp9D
2hNca0qY8r6d7NhNk3uT9rvEjG9m4/w00LD2UVlph4lR6yoX2gGl+t520jtA4UE4uDVp1nBvH/Wx
1TZYf9Nd5BRIunX8gIWNXWNpMTwPaKNN+spYbcuK2pCf5Og65Q9JAAW7FZwX7qQjUaTgpkXOCb4I
tHVQJa9BOxbYNuKnPpkVlpX4WaPsCGkHx22b9Ve685IQLP9imSzIha7trZSBFc3IF4vmc+5k6zJ1
fDhEKW+DHn/0lXmKdVoziH/mupeey7yrUWFeYdn0csIkxGjgB3CjeR2lwlpb5QAF0pb8nEMJbxwA
P164lmW4ucY69AlclcV+sseCSO62XV5nvLM3QhmrjZvo84WzZ+8IKQvWPD1GOI4Kzwx9k0W6Qhc/
RICTdnZUO6u4GeSm0aUkHCN18avVpbWdiZugKNXUsJsMJ4L96hgRWIFcWSstkH6DZqtvz66SmChl
wefrt4W3yycNGKdlD3tb86IXaZjyrctKZvIk9NKwZJg6TlOnvHo9m8NAsnQmko0b18FLYYvps7fi
6NS5TAL3bVSHFDTOWzzWMt70mhOwtZhpcI7MENMHt44nsWFTN+/rScefnQf6a0wa2WOvxzVuodZ2
gWnnRXdkXEro5eATB6l7Q/1q2/2jBc12p/f+U9/nzokLBgYpCZL7qWg+ETJBr3AXuvPEKBQV3aY2
9OG3qWRC8ge5n3extPw9PVZJgoteo+lnJbqaTIWyumqj4YOTlZLIXcN4FiLZCXdyWbLwVBPpIQ9M
OONjNpvTvmfCqUMJMIIN1KT6ZMTc+dxC+vgSO3nxXhVBukvdXpZYpjrv2adwscPYFcUURpn1N3XZ
/7XB2j/P1f5z97taZlfdn/HaP8Ztfx2w/eN//r8xfTN0FLFsBv67Cdwlnav2X7MW/vcf+wc+zcZ7
sUAHA8tjnvbXIdzCTlt0HzZfNB9E4BLK+fchnP0XyIEIkXW4Zg4MTeQKfw9bMP4SsGtGxsASgT9L
FPLfp4O3v+6k+ez+azDZskv959U1HDa4PlAKXZRGDv++/7oBmYxuxvcuhn052BWZ3GWNvqkRuzYz
7iyWAYc0Gt6zyphgZMjfCxr/Ejv46f/pI/vbj/XPeLLgj8z4338Ok7mjs1g1UP7/28bTCmIo1VU0
7N28K/a9Z2xtKwfctnIli6GT3ewb9xYBEZApVZpyOmwKIFyzhLDGprWeZAPsw9zP3cuc3pHtx5CF
Piqlc0aYh1rU9U61QX4YKQmISPt7JRUauq4Jee7pwuXz2GVnBfBrispNJrrblE/XMcdsZ9UyRL4Q
deLVFvFVI2OCsUz+JFOioGkXPm1gy2tMuO7acYkFhVTR1huw4VS3PjId4g3euq5+shSr9khB2LFu
Y4CHwrbzJOSD7Syrf0tcrhp43vrWi4HIT+ynS2FsHdKalHmptGrrNtZq8KHbzw8w6R8btzvCs9mj
WT4SuArJI8Zx2jxOk/MOQcsL1ZTfoQ6RFG0D6GO78veWk76igr1rfeDrk/O7StK9r39onf7sgTCN
e+/SOu2DGxHQ1VcbY9LWDEiakN495qmB5iLzzYJIqYrhO20sl9bZMlBauT9mMEcHMtuTg5gtQX8v
ief15lNvjBfNRwyKF7QIR8NcWcp9FEV8aPWHrvRWqKF48+zxsZniG1uzLSaJjE8ryDFTqw3W4t4d
j01mPQvseSFFKjuFx6acfgbhH6ZOf5+5+hTC0jAZa56FdKvIvDcbi5DAKV6LqMLHGjwvEPQckD9q
ZPRm6FxxS26UPtzFWvQW1fNpcK0HNCToRTz5zDhnbRjflRB3nT6c5MCNb8t4XU3zGBo9sGJAnKs8
KtbB1JPAR36ljcRCn4o3el2M3+4zqhY9BC33TVAugfWJWFcdNaiJ1VNk/S+9J0A2IkKOLPtj75Yb
zxhXzpC8ZsJ4ssWrR4l7zZiOvoLtPZGndx9Nw5J3TZ3Tgp8/wPhdIyQ+0cqs4Unv+yR/g2r/O9eq
i5qvtfPc2XC+jYYWwKz1e7P3KoC186GOs1ebBLK9JGRqwJU9R955mJo17svt4FhXW923fn1BC7/q
2sQJ4eRWZzvo9lLCxZVucuunqKCT6veIN/Dg9JODut3J935yG2LjXJKJ0AaHjoQkcgOZjPvBLV0o
VLAHX2vAbnPufkVzuskYyKOsM9pLExgtJycvWCUymJhYWvkwpgp/2+Q3G/jPWBv3QggSFOxtoc8v
DJf39C4hOapjiDT9VUvRNJGRyFfDW+sYbg/WkicwGLpcRYN7V0njmJge6sL5OR1MZ91I7z2FSrfK
UwfgjANKykJjNF09wKxM5VYlbcoJ1PgGtcsvd7BvRpQtx4nMWV2OYdM71zSIDyivP8q8gSjrfFe5
cchYxaNvZPRgVmJL07p3Stq9An3jtvKQGwOAeFg2UKs50q8xTtxNadxad17pnc4nT7EQ69rBr9ML
INBx7YJhQnM8bOl1qcNc5+a00T2xb02oyvopJVpuSCKbuoKQdW6ar8qhulPuizAEZ6WrGY3l2wLx
x5pgRXae7bM3t1eKlHdJZ7mnsk/YUvov86gevXGM11MAfaQ/VXEUDqJ90rXgOlvNe184H2ZvMqyL
zrqS743KX3PliV1f8++Ba05pFe222sxeaj6QsfNANsVhEjQEvlcee7JSVhKeS9jAo2C132Z7zx8P
bFQg/Vm7mVGuxcCtlNmnH6OoHlV0IDfCvDQRJ78EcLQyGv83uqGXyWGFifJxA+Fv2xAavEpseFcC
VEHYGeXen4NPU2KFb7qA71+v7wrK35WZac9mZZ2pNbsNJ+yuV8ZrE5SYCxDo2YJsIV10n1nucTCW
nUY/vqPMuEExedJG/6wPPasUiBpd5oFubPOLWcWHObZ/swx2Qr0FjmOk3XnmY9XIScuXvoCEC/Ll
iAAmOIJIQs32V0mLsaadoo2l5yeO3qE3KOUkQaVtPTAbSuIcX5h2sXWA9WmcfrcV6Tlz8QDnquNj
ju+7Qu4aj+8DU+bEyzet611kYB2q2T6Sk8Pq+cisCZSwn+4rrQ91AAOu8y6t/DkS3Sbt212uZMh+
f9UQTxvqVbTtyaGsW3ddVx/kBt+JwHsdWuMwFcG6L+zT2PX7cWCjY5VrA3XPiuL2oKdTRN5IH+be
IwNaRvz2XqV3TdW/KoFEeSz2sHhoEYw3FqlXcxzQIREK7AW7tI8A13TRftaSRQ7TPrlR/9nmkvQd
e6Ija5lStmsSmUKc5+TNEeFTyLPBII9gEkBpS8YLm6vZuqiJm2vJUQwyjrzmeDdnSn7X6hQP3qby
9Gsy/YhhvqPn3TLSZmJk/bD/Ruwis7UsjBP1GxPy9Cc1y+8ktq+W299ZbrtP8/hJV+NGlwQFO23w
5mcgZuRPzx68UVyd0Pc7p71zmolDWL1xRF4a5TBP/Rh8uBtD+REz9ery7Cx1eWVZtLKwcu7MKLmg
zHsFhHXfdtXRA/cp6WRULa6NIz5ETE6R0uyvwGvuBmnuq0ldvDgV6z6zVllg7IXVoWiSn3KWbwCK
log9UiiyX6jRvoSlTol28esoLCcTyVflsDmrLx2eZtKBu1XG1D99NMXR4lJIUG1zLUukloQRscOg
vxG70brMmX8YzeJK3sfvwR82FnRQiHa8nxV6rgk2RkEodq5f4PZE8Paac2zn9y1DunF2H6QYVgmu
TUJ63kl4Kc5m95xhXLIIOq277K5G0YicoQqtIX0hCdIBi2tuyoR/reyG7pOk410xsRMT3Te2wVOS
5vtpodi15tkWpgGIrDgEzaJdKU72hMDbc1/aqSWcSpKgYNsCHFcCcEHrcLf0ZK1mgpmwa9+PM0MH
N2HnQxo8hU1VYSMbrBWwsWOeFau8NzEo2s6N9NZ3pBgkQslXGKyk4hEy5NntS5vX+2rMXjJS/RyH
vCNz2MUTxcz8NPSo0Ll4QfatLEc8NDUzuqjbKYP4pUEjg+UyjA7wwmQ6I3QEEFutgvGnICIIQxfp
E8dRBLeoT69Zd9RStXYLbzU9THOyrTpIBOW1iUCXaTh8WNckvB8pqhj5IHmK1gpJYzbu5uA59szX
eNQfUqlzH/i7NGb1nO96fAIytW8zYuu6ledJF/eDcWMAuynAJs3pB+uscGoMgPbSYSb8NY793h2J
pa3bGLjQdJxIQVuNjfsTlC8JZ1NV8RFpHZAfIosCGom6wWR+Tg0VE5DzxJ5n65Puk8JLwT0l106k
M5OkfpCa95r3VgUe96WZYzh12kGaJ6yy4JG4smxK0ilyj41wHw3xNDibmOC2kej3vIE+h4SBy1o8
x+xlV+UAqSTAkyE9XmRUs/PRw/V9qX0XjpGTBKiv5+oQRRbELb0N+jdnzKuXpp8HXD6OhOnQK5Jm
e/8WkKV0aXNr+B7GKt/gZtR3BAnTO8xuNKwAZ65Mn3SyCuHFL7csknvfYo2qNzFbDC57sQ/MOn+p
0LpvChIwHubB4pPU+uSDaT3xFLgTPDb6jrHpocAwqfRNuUqY1m0KCx7UVKQHw1Px3mtt/Td/pf8L
idz8pQlX3wtH9SBrMuOxcltra3hxf/UTzL16mYmTrnntI/0e9TGFGYEcpIfeNyK3nnx+YiY0DW9L
lozsjbv6VA12fJCaMrcekMNbCQh0HSnDP8SNxtBLYAfcyapuLmWVxRvemnrFkG4+aLCPLiYqiyP6
z+4YSA+ONjrv7mVqAz73yq0vPcYWVhjqUvnsMcJY6dkjglXvRW919auuyubE0Cfaxu4cX+1prt5B
3AZ3mVU2zzQ6nB+/i8WXn7mSHZ/ljCGlcXa1h955YuJDyJSlq/tuDOo7Y2ydh8HOpiuahoS8kZch
dcLOH0ipnfvpIaoM+1mzbTWEZarMd8fXxu3U1Fxl81Tct4MnYajN3lnxYH4kTurtRSV9xLTT9MXW
s7wxyOpvDgjDa8Gi9SBSmKIIUBfNMCqGpPLl1lBlvIup60PXqnFcoEQhhdQ0SFbLxC5I4nonlga7
zFUKMzKOEFsWI5I1K3FeLWz5q4nr6SNzChNMsLT2duYZJzRZijulZAlXpLdq+pgS8kHTxFkNfaGu
pql4SWuhhseOb6Yy0nVHDjLpR+VaNvMvB1EIHW8n8d1Fw1Okuc9+OV/dJn9304KxqTgkeOyYnpN2
2JNw406nJs02ac2Mi6CAFQH08drWgo2jeH91723UmsOgMriuhv1NgvbKMrNPG4+XQiqJq2FL2PwG
6tjIw2A7E2gJoiXu/NjWd2XUvk5m9UR+wSFlVFbYEuzZvEoyi58YqU+OKrR9MYyesZrWvSFqZ28S
p1SUwn0a7OE50oxrzYSWGR5ZxEl+VpN2iH2FPjoeDrXR2GuHwLu9KBdfx0y6H+k3uCaLVZWVG+ah
F0bxqAkyivIO/Yc07e3Q9tuy08x1venkq4SOgALgFCTIATDjxEX5U5fd838/7IBi8C9DF992HUxr
QAFcGAAoQf89HwVmJBWT4457t3ilzU9P8ySn6zTWxDQZhTrqbtncTVU833M/JQ9j6jpPBmCpaxsx
fww7txxIcx7El/fnqOTLqVHL+XGWk5QsZypfTleznDPjz4lbzl41x/njaJUMUCqOplzOqL+cVgy0
87FYTnD05zBPsdVBqM7ZGUScdbWcen85/ygT4o0Qc3MRQRfsRsQleQhR3j9kUa7W7Oygclr4ierl
bjGWWwZW63iII24evY+mVWOP1pPnKO4lg60bcMWEaX1WdY961YkTDsj2WM9tf41nurFguenMCKkq
nnSdj4t70FluRJbFxm9zuSVb1aeHpK7CoG6STf7nMpXLvaqlMbCsP5ctsO1xr3KfBM2aOqPWVfBg
Z3mwSSwzfxmshIZhHLm+9WR0T40ak3s7qIxf7NimjcA2bdVkt7t/HoGKpc1uXF4GkpeH72h5Larl
3cjSQP3oy1vSLq8K85zqxVheGib/PDr8NqtDDDd10yxvkr+8Tt3yTiGATg7TVJ2r5Q0jgENj74Nu
P0rZ+PhzN38zJDxBICdBrTGN7mVshf7mK9njyEwL81U5HkMt5BzqnW0yAXDK8rNtHTOAyvluboiI
qQAvUsCZ+KhDayrvvK4o7/AVpnjIzOSuHvjmWWAY6yUY1WUpA0uj9aJP+09oKsJcAlT1JUu1Q2zY
rtP+z99otfT5niBPinda85Zc1pJI1q6qilvFkvjTb0yT8CouiZ07+vSrrmFTKWAZKMcQClP+Zen1
/fAnVqnGdt9sk4ida0u3sJJ/4pcGgX096xl+6049bYameUjoNvejZr+3JaMcqROUnM7UlTNfX1WQ
khiraUNU31OWNU9Fn4iNNmZEwWqluIOlhSWahv03Tcyr5uvOxZJBsOlq+3lIKT0HzbQ2uhhybtjE
h58dFw/+6GpnP53yDQ89LG89T1nUI1JCvpwdE9d9So3syQdmeMqaIN+XHmW2FPoxtgyo30MyJVt3
GpZFLHxJaJAfqaEzKzHSH6W0fFU0c0JVnEvSaNW5pf4IR8H/feSLscq84c2RBnHWmEXQD0w23pbK
3DWqaNfGEIiwY6FDSCi4nnLUWDs0zpZhKmMVvf0sJHKygIGi7k5L6N74XFfTC77N8nHUatox4ph2
tpSogGKZY7b36mRd5CgxSFCo2UMbxs7K3Hrre/Mc+vbQbQeTs1b5zDWjrqIDi5UXxlP3MRJxfVBG
nr6lc/nhGAUVhFO3u8LzeyA3FskTcyH5WqVd2AiBBMzo0rCv3Z5AzRnIBVTmVZ85Nq9jICgtap12
/uaAgiICgIpJJbT8iR9VL1XU8xtWdK0w+ViCBsMTf845xBbSBYRelv3c+W55qnoiwcw60Pc1z+6F
LNFvAwv1U26SMO5PXChEa37TxfxklvuENBljlpF6oanF9l1dsZ6qWP/S2CTfGN+dkC0vT3vTiTVV
ARkiKv1CZfCGqEd3sgsYDb4RYFhVSVCrUZlrlZc/bjc/KMQClMIkWmpFD5BS8z0T7Goa37H0G9YW
yg06ERqPoSR3uEJZ/zgYpv4M06mjezV+TZVusY7Onj34V0bLxaVhBqEzrsmpjI3kHHvWSXljwiyZ
8zW1PBIEnKRrBtJ3RI+YJHt4VbNPe9CqOGmTfTzG81tGViwBn5bazhPkuXDqIBasyOObP6I0F2sS
fJKVJwuUrw5DL4945c8sUdYh1lz9lIxBdih6u7tGyGZvAzTAmxNp01fE/XMyzMbbT0tFRYAcnryl
yrKWemv8U3ktNZipQSbSxkpbR3+qM25c+9lfSrZ2Kd4kn/ifh/f/r7H+DyJyzLOLJfG/VpEfP4WQ
//E/PkX9P//j9NklIv0XTfnf/vxfl1me+xcPVAxuEsC/mOEXkt1f91keovJAp6LxdJf/chcT89/2
WZbzF4h6joGj28MAFiwV0d/2WdayBYN/5TMptnTXxe33b/ur/26fRSn1L7WVhs4d0zx7pH/zEJem
jA2JCHYnolYPNS0aGd/p9owqOB3u4DK61SaIyIKEizImhMR2oBp1rWlOahqiA0mWzVYlnnPnllOy
1hVD5CKRE7CVihekj2KxqrXYQLvsGMM66nTU5JHFXVb16iCQA4ZFl6hXLG3dzusTfdM1esLwom2u
hjTz17iN2k3mVWx9jRGsMeXVKYgDvD8zwy0LJc9GlAmAEnzaCy0h/WT4hTqX/NIUW3xNeHBXWc7a
B4G5A10ltoMaENtQqxM/EFv0V03ZQ+nD3X2eJVOnVVJN/e/Y87tp5WiD+QTirnroVZOqU9MMJIm3
iOpqEwth5FfRTiX2NyQLVm6+O7HzKhGOVIB1RsjBtb2rEjciYjofeGlt89RkQ72eunJ+13JCTxHc
W3sjyp1j7iXqSeZwdE5dDM5vFRToqZmgCV2EhiucS9mylUpMZgcVyZMnh932l51TM/VdjYGEyHMu
oQa1bae3v6nd81cKxvo1TgO51+3afPOSnGGL7uAVQBOhdvMi/F3Vfdr+kkTIHi2JnGaXeKjnyPdE
8jFqgw5vFaLik6YJb7rMthfx5ygMf5QxE7iLyZamotCIE0An8KnVae6E5pLKoQmyO/4wa6M545+S
1gm5sdIiWKBr4VOWM1DWZHaN9Vy4ap0sdFv2rUiD4lSaD64pxU8z8ltYgyetX5D+T7gwA8Jnnztr
9IeVGMyFn+4iUoe1JuDl2rkfX4XrWYdANMnNMeG+GTUgeX7dxFXysbWVWjUyUbc/cU5dC3/c5h9p
3lp+xE+Jd8LYOFoPZ1c1Dsm7Gi9myV27jWYPmHjJ33JIbBJFMHlFP6p2+Zk6ETjFZjCSgAqUr0qy
icbGfKCaiT5ZeOR+yPXOfyygZ4LI0bIkUEjdrdUQmxSlcGZ0r2rvK0JG23AOaiPdyplH1DTn9CG1
C4IgmppGN6rqjTJpolHIGyXRtm3bYyYdZ3aigV9Iuedh0r/he6nPOZmNZ4u/1lnzoFk/ejD6HOnY
IfKcvVhHGWn5usb56Rh21kxxhovgGbWoYuwaUHVhVhWzZccmulWQumxqnm/fkhQxx9oe2rjcqIxn
io2dJE648FvnEQlUPoZWrQmBz6QjMihj7VCE5iT13+MCIdd6KrgQUHKMKjmG+BNqeuQcDRBF8ASL
gOSfafrFnsCmIqqcX3Y5QwfXi/5hip36PEmoGjP96o0PJUCf7tfTy6RlrJItUviQteeHWkW4tUxp
McV0iU328sB8LKhe+HedE5Mw9nHg98QermdSMY+LiB4veKhcmOObsZ3lPki0+JFZlFybQx38bs0K
Xv3Ua/0LUd3JVzpn41ccZQOb5UjdzXU83lJ64WOvHHEj9Nzpw7jVFtWfAQNIayGNhr1nCbIiZr06
E36tr0dRxR/8Q8Q+S3T91hHSvhrt4AMsS70pgGie56GgMZCts0kHvzj3ynI+4Ih5ONBkjKGhy7BW
94uKuabGXKVJnQ8rIzf+F3XntSM3lmbdV/lfgAK9uQ2Gj0hvlJk3RBrp0JPn0PPpZ1FV3SNlTavQ
wGDw91WhKqWKyAiS5zN7r41QjyWdcyh8qzqy16nzNUUo31rrmdE5Tb1xP7mJv4nphli31350dhqD
WanSdJmjCfCaesOno786tR08uFZHPnDTBLeEwRH0QNKxGFnW97Zfbh3Nn9j7Ol197zp9cCrqfAyF
bROgZ8b2sXPmaaP3nb5D1Z0f+pSRq9MkzHfnKtuTpOSscyceqNAkC5CBmXC1PNPLiTUS+xDt6IrR
fs6ZU0/MLWy1cwaLBIopTy41nnsXBcSKq6AhiDymucVaqZpbh+f8tRQ9JASiGcew7zJJExXb125n
Z/dGo8XfDFa/dHtJ1m86oolO2I3TPdOGZN+VzrArbaEd6yB29vZgllWIRZAlbz0U6SLhGNgwWcP8
JjQWuynxDLeFFqcHrNo3AQSonKUh9ywLlcB85twOTgRKN0h8ncm9gc0ISaARWBVloBdHv22m8sqm
LH9Mxyr+niJGuO1SK7o36xFFqKYPwZtAYUHQjbIvDdwmr0NRuF8JTkAAqc9+GCRTsUeBNQPNLw2N
TgeuxooQE++mGC3vnKvZXefWPJx7pdmXZEl6ZCKkBlFquKQxWrARD8wk2YoYUwomC8G+xmjbrael
+a3jNcUmSSIWpHMdq2/Y25L40iRE4VXDooZPHbklXVJWOWFKFvoZcTUgmInUgUn37TOeov7ZbES6
1W3WyTOn2I7eq1qe8T5DI4TqWYjRrTzKzKqJaHPpWOdAmt8sgAuXsc/jN2umiom1TyNFzEnzHs0+
kMS5NLf9ILXj7M/dtwJp3RYMeH+nBMcQuwZ4yGAr/KOQInulf7fVsggTVwJNehHSBCZbiTc9FMq1
Dl1n2+hJaq87eYNhnPpCH3Cd6h2KvzTZTXbFk24BsB4SQ2TnSkbjNYEU7q6d9fTYuL7k02zlQzSU
Kiw4TnDtTtE+G6vmdnAUMR7gy+6bNOiv436w9nMxcV7jljz5iJhj3SixA2k2xQBGM1TrrncOOFff
/m/L+P8PbZ4oxthaL5DYf12khzEpnYl4VfHPfs///pv/LM+JPDMXVzsgyz+K8D/Lcwp30oMXWPmC
BF50aP+ozvUvRIfq5FLavrUwqKmd/1Gd619cUjqhsII1MVy4HP9OdW7QAfysNrMXvmRAcR7wLkgY
ND+RPbrY9agCU8wig5IPBVicJ+kZ4gKlPFLhNFDjc6vpbxG66G++ssqXoWuYgPdx3G3sZqjYoFVq
4zla8KSMvjr2RS3Whp/kH04uuq//t9fZf6zqEUoAX9y/vhLPr3AkXz+Gb9/qXy7FP/7en9eh/cUw
l3MBPpuxXHD/9B575hcQ38v37zvIwn9cbX9eiIbxBVBSgG2Ke4HNgM3b+PNC9LEeE1PMT0gwNdHo
Bv/OhbhIK3+6EKEhBQGWT4/reaEjGZ+JPU41AC20SnvtDsUxKIi1GShOAAG/tA16fTrMNQ41wvKg
oES+6EKIsY9x5OrnqumfrCF97mp16ap52o2EI+1b2V6nVIIhv0WyrjotWUskuaFy8icSjnIS8bIn
nK/roJ+OBLRTgndujaiJhfCQ/g0g9VfKxI9fjvsYNafl49L2l8fKz8ilVM/jdp4qG29JujacDtnh
91LV16QHhj997/+DbvPzK9l8k84Cl8AszjTgM/5EaMrwemg668agMcLNnGL2AiSzRmq5/v1LWb8u
TfBU2suRv/wDwzpQq6Xx/8ktTrE3FBon5bp0+3cvkh6j5/JrO5VoYALjEJEeFOYuqx9duvXa67sm
BDjaY8GS8S6i597PXb2zE9wabn9flsWF5oBBchz1JLThVLkeiIm1jR6UsVn1psZiCmuLScFYyvNk
Cw5eJxlQv+iUo7gorIZ5cdvjcLRJriMWZnp1+/lZyuTFkh5le4a16fefwQ/uz08q2eWXhwmtO9jw
wcgbn5+fkePhB7S0YF35ECxIDzKAEod13GKhiXZB9VQXLhUNaXeILUdWCCu7Lz5yasXfv5EfL/Tr
G0EuzCQV4KmN9f4HSfnnLyMeR1EIh46p5aQ3pKRa17wnXzSLoSV/x5Z5soFYJHl+Uh1eOWe66aPU
29FW5asiMG+wud6lI/4nR+5oB17nVLwUE9ae3Ln9mzf7CYO2aKQp4nwEkaBwlqPv1yunhFGoZe0Y
b3R9BojVIrfRh3u71++k5l4wNrhvuuqQBu5+Ro+fSP1Ri0cFS9BaMbtn2Juue2PGv2JY4cxMfhn5
Y+20V79/n3/5dnmfgeObRBdzKwFY+ESjcYT03CTxoKQl+R1eRbmlSEZnOKBEdroTCcLGqkgH4LYu
aV048l56Od9Nhdp0aE5//2Y+EaiWz+zn9+J/0oXrLunQuYd1JirRgwDUzXCL4KJZYcTcNX/7cj+e
ST9fUMvrucjdbZtvCl7Fp8rAs6LMn3MvWFvtTLCLYMngt2rdFQNXhX1niBxI4VQgWK20OJSFhy0u
ng62Hr94k0VwJ4YgYh+LnPK4fIrIuhENXvK0uYdCk53M2M2JuA7GbeQkN0GhdwipgpVmzWeaF3uf
usAMaqOUIWQHDJqVAc+5O1HN0LOUpO7ZtlwUnGIbUXOv6qBpMGnoEyoQZjdOAVDCVABN4NZf//6L
+PURyyxz+WBMBqOcVQZktE8XBX65vKlavgimbpvZFtu0vhxTMmeKv2FZfSaB80oMbpnP0tDwQnBB
fr1NFlCcWUbc01bqnZI++1aSxMj3jZ9+DqyOcRzi5HG4g/R9aLvp1kJMEfnF0glGLwq5U+k0H8Kb
UQpke5Uzb2zVxVjlu99/IJ/haH95n58mvXoUIJGvcflGs3uejGHbZB7M0bR4ijigsVX1/TquWaDF
WtwQR1VeKMIWQr+WT2LR6yHF1C5du4HjMEprT2fUX6hGwTI1hwytrh/thHTt48wc5rEb7CqsZXvZ
V0O/susOKELbE+HOSJRLjRd29Z6p3zzlbKNsFvjDhAdeJgQ1mm1HE159Hdv0NSK5kPtomF4mp3sE
So3oncrhe8HMiimOUCS7SnEq3WreZnH++PvP7K8XEdWOY1P1cEwziP90N2dtQLlhIRQXTnTZVhkP
QaDalgdM1Nz+/qV+QC1/vZN/1Bwea35ERs4PpvBPR8OY6rJrrCpY9+ZsHbtu/jontXWq1SQeiWqy
V7lkEVxOF434LrxkCCurqVdmwAE7tBWL2slw+VIcdW0E09+8uV+XA8vN5MHB5K5lA8Hd9Lnsy9Me
NIKfAcQrcvBqWzqJ0ywf/uYT+Fyp8Cp4aniIebyGYS6d1s+VChHBooNtI5gbxit/XCZVDmmDi4wB
3Hm1nprudhB1/ZpL5yEdphungfQEUSv0bALqJOph5lcJloBmvGYiGZ9zyLkrBUrlbwqK/+mdur7N
ochlwVLh08MFLWmUj05CyLtb8VRJWCpgUXBirAmCeSWiUW+r6xGyjPZvzpfPnSCWJ6oYH3k9vFtI
aJ8eNr1ftDOxgtG6qL3HaPB4xDByAPdlleZtP3VAQeXfvORfus/lNV0abdfG98ID7tP3EhSo8mH3
BtAAoh1ZuAYoi3o81rZnrc2E0r7o3mM8/DK2X8m0ezVnE4er9tYCjApjraou/bH8njKWNyoPjeL9
768b+y91CkwX6jsKXM9buu7lM/v5ztGkUelmCzjP79ZMxvCuRtso5XaZh9hFWzgjdOUiGkbze+rE
x252X5oK2Chan2dFbDbBrvYtEuvv4JAwv+hb0YNd0LLkenCzXR2jQSc8FaVM9e5y3m68TmxB7QWH
ih/PtT0cU6LMVmTq4hQgRDBzmm9Tod93k/1sNAJ1WYliKtvaIiLfz1LZ33xD3q9tGfcn+h7aFqYE
cL3hT32qAsoEkqpvxB7oQO/eLJwbZmR7r+w1qC5jDtCzxXLlxBf1KAi5jPgvFbJSNSH9b0Vz26rh
1lbQQHXNRLyR2XgvFQe8h5cSzYwnXfxAAUsDw1Jn0Sxm44mHt0SiqgbXWHlFdvaEPayZ572imi7Z
rvt3vRU8E6h5YQhrneXmQaWcBulExJqOLxbr+QcJ8DXkNgk7J1n3vFFDL67yfDyPaXrOcjZJo3Re
+5agCstCKVsOu7Z1cXVlO0kPshlxWK+MEnCOXbJMGqERV0siG+w5wBjFiI8/w0VMwo01YrPgR0fT
qd8HiBUVhqMZl2j77fcX41/qPxyJLk06gyFj2fZ+ejJ0LlHIqMuox8yQGAPH2/fk4qJTqP6sNP+3
t/L/WbZRpnlLA/uvZygX30T8mr9Or79MUH6MAZe/+Kdx1PziObpJWBajD4tpHj/5Y5jnB198Om+y
kQJ26n/85B/eUfcLjfxy1BO2ZaGC5jH35xDFdL7oZFNwY9E9Bpx/3r8zRKHb44H001Hv/xjiLFzp
5QwJQJ/8+sDqGNr5TuEBHwmULfYmVJ8lQHWmeWKBHX8w+8/xtrFnOTiW292xSPLFxh1YWG3B0loP
Mk2LQ9m6gG9qN6OsKhI2wqEztCMQNC22HoLGI4d+GPSrQtOc9tqCkmOFHvx6nFi2DSEMuRmedX3y
ZX3WtWo8INLHduaIWGz8qBX3jeMR/wv2uQ0xsGn3gdHJk9953VPNOoe8cj/YGDpcFVn6tzrIfTRa
+uU0EdgbwHMkwqLp1bvMYauwHGgKegRbiLOeEpq6UmhYzwDDWE8NNopVcIFgbue82HudwsthJuY+
cnwSkZ3ZwhkzJXvTRlFYatMoMGOwTRliK7j3q8DfDUY2IFnPgzCdCpBViJw3FrkGq7wLSnp6NzR7
26wf+8ofOoTNY+1hcKpujUCrfYZJ7FCoOkloOptmlCDLL4f+RvaspRnkV7Y4y6TFHhD5PSajccgR
2AclvkvGN9FYr4VmlT56fhRAW2FMzYSBItCMm9lwgulKCTRVN4atoykGYh6pfZZqKkJ76RvzodNb
Nz1G/RBY6yqNDFZSnevMW6uP8yfyq6Vz4xcK85gxA/lZ5THsyNBEGAE7bG76bhu5TY9wQo8/9KoW
XljURbArVWc8OtGADYh9iFhyB74HeEE6BkHXZol8oVJTna0sSAtAtvonzyVWKtaja7C37sqVAw5/
3CzBhaWGdYH04YbcZ33r6uSzVuQHYBBz9GHX2GXzYRW9t69QR2GtxwlhrPNKl4wBax8OfrqsgpC2
T+siaf078mqn8wCmOrTHBPNj0wIYIKB63VkBSzN0kDt4uzDOvLJYE5siNnriHzs1BZtpNub7qEyM
bS8r5+i6KWOGVNslpYGLzu/CrGqaO6hP5AEZbnOF6CTaDtkg2EZDvl7ZuUJbUFUxMya0/YPYoaLI
zw5W8zX/L7Weirw4K2nTvBmpndxztXYnFGQG56JZTdBIIHEeJpEN9aqKunWBWoIgOdEdRD9kV4GP
47vlu43wI0eYhYQ5YuWYhhEmxqwNw1opEqeLAhdekhQ3cqp2eGHyDavA+bFICQ10TAB3yvfqu6IT
yGHiLuVzX8b+qZDPXtDaB9TGHaOX6VvVdRiqQQwVSPKidk/MZrp1FYSsp1ob3Luh4vALjTjzXuqp
RRCnF659GPJe247jSJ1k1tbG1cxu4/Sy2+pSSfwv3oC9zsnDwsBFntOTIDwU+R6Ox1EvWpcnTDFe
UIp0T5HesKttRH4tAksemzpliTfFAcYaiQB26KP2j6L7f/vAu0jeVdVU39vPoIT/2L0CxwQnyG/O
xNePeHr9f9fq9eNbE/9yMP7xV/84FX3zC5sDpsHGcpixUqJK/HPFZX8hGWKZIvmM0YxlRPzfhyI7
Vw5LKn/9j5Pvn4ei8YVGzaQl5NT8sZH4dw5FVhKfTkVw7UxrEBhxyDKvIf/v11ORYPNgnIGtb8e8
i23g6iLeGRiprzQtZYngtAYRwAKlp0KLc06saTCOflkD0RqS9K60zQSKZC8kg7/J/qBzDO7nksDk
XVQJE3xp2XXxo+DenJC5Vf4jc1UTh7dprkfN0leNnt9K2xofPGx/YRt3/VVd6o9zilhpVZfDPfyR
4l7MZfnROZ51pVjIcSbV/tHFc3FQouiui2zEZ8oOcazCJm9J1pGxNoetifsoRryvh6RWzyc2K4Me
qs6fboIu6qcVXVNeHU0lb8vRLebbPkCzdnDjubir2Xz3AIdVf1cYVREc8fwb05J3Db6K2S2JMabI
e4kdMKo/NJgBIJAlAe4rq9BFewYuFARAowgN2JAbZaqbacrqD1vZuPeICMz6R80QwUc1z+PbbAyV
sTdVIIsNkpUsFOkAwyFBQ5+vNZfohCvSZ8rhOGtOjxMUNNHlGBfyJTc7475yIWlaTLRuTHtydkOa
HmKIFYgp4Bjruyr33TfENnZ/sFxowivOQonXLXZ1pEljzVKpVxWAO4HfOTIWykMw6fc2cunnDpDe
B9J29T7qjXfJGHPyNo0v200UD4JMnKIeTswUYHPTYxGm56hix6diG2Hr5DEaQ9kHK6CwlOQ9yjxh
tOJs5VqRvcxcHLfUUxoRoHqpHzXlc0xoOarqWXAo1dEEbkK3BBmaHSKzHDMCxxXHpGNn5sJxG7wf
/FNwpdk7Pnht2XxkYp1ghyKiQqR3fsNx2gDtAxHJ7935kRum5OLEiGXG6lUnuWPVJJ31XeSF/9VW
BRe5AYPLeolrz0U5l/foicc3iz4X81Sv7dPREWsEH8lOT0H2rtsiSE5uW9wuggXS71R8RnHi3Cxz
/Wel8uQCwEPjbqAdxjvZev67KkwXQp+uUWaosUO3aDowQdxEUF+RN4xLmEzVGJl9mo9+CKwzrY+Q
CbSd589yJFZcNJzkPTy0srz1Ga9vEoTILCVSnJw1pVlu2/2zsvE36HXP9c6q0InDvm/wUKKb9K29
HhXzq1MgIfva6UA1wmSMPSrL2EXLP6I3xXGHJrRfDfAy/LAq9KQ8kFeb4N4K+vipGRLk+YUh2mpb
kQ43nuVEW76Os0EOSEZMK94iYDUlU4jBuIJoZniAxJT7bM2eIu7KF54W4ZHp7K/QVaR26dhNrLaJ
k8TdFr2e4SB2ayAzstSEizFM40Sk0MgXDY8CcAP3uinK8dKWnuguMNgMQJUkQeZ3ScCfuo39ARDw
5LFG+wrGlipR98DdbiMwg1WYDMCOwnIKZq4ypGigKJL2HkG7c/Adoo3usqaa/E2itUH6bein+tzn
FTvRBbUGDXE28kfFG8WJVqXZN8x2gdpYUaTqVZ1JRGbC8TCnGvoMVLLxNZWHZWcglCrm/Dt2CRkW
rjWIDSLZrDlwZSJerZHN0oMo+4aEmfKyLB3nw9XG0tyzxAyIgLId9UapprRVEWdyHcUOsdsJP+Ih
MZoPJTrlBwk/Q0cUZECcyOhvHL0mijb2a1aPTiIJkzUCx2SuR9GzIlcWCQMPSA/zR9oRRMuvCK4C
AxI8thgVMaPojGVlWiqgAmgUL/rMKb9WHrX+anCG6bIbzOxYKovwJ8W8Y8NzCMT82GBeco12uOgD
iTNY88mJ9tM42KYY9m6csZtCO2Zqhu4xRn3XOkiX4A/jdpUmkGe0bCBg5ZScWuJCUAIreW+UpvWV
OmjYGsqaVnMZuAfAOqJdFRyRxWbUdP1tFIymLc0k4k8k2sKWQ6JEo9UFZyCseG61BvdXxtRsFdtl
faW1Vfeqo556SRjzPjaxkR3crkczpfroltMy8XfS8Jr7Cmvlm2wT+8MMjOEeP9MAd6S8C3gsjauB
2MFmE/fVHV5+LB/NHNdHKTOevD5+171RIA0umh4FVkluQujYLd5tJ6Xh3Pp5P6tVk2Pb9kByrLum
bE4ZSXHfieLp8H8yY2V/oO/Tti1ePK/QQLrQgQ97HanlBisIOchmXu2Losd4qNLh0mkkFmVU3ka6
nagmebgK41tNasG5A7UVh2YpjPo8FdYM/1/N1YPMB/A70VhwdpV9bR9qu+tPWRaLdl2hPsUMrLfJ
iwMJ4qbvJosIwSy4KhVSa/TR/jtHszrDSGjABzjoPym86yM6OnEC6IHWTaJevHWsUd0Wicm/t3Yf
XPFe2pdiCPTHzGiwf3RDNd+anowPCdrpFv6yt2289BupCfmD683pZoCm1F7y7ZXP+pJENDqttktV
6+wq0yZCrKo/ehSZ1zFpCZdULrTKQVk8TUauUP1pSXygpYTpa3QK213Vc795o7U29MS90WsDG3lB
vO+N0WlzfQeATTuadqVeTKPkAhPg94hMrGQBm0mRfLDy3aZ9c2Vvv0Cb7m+ATiBoQ+GdPVWDEOJq
stucmzG1y7cKEsU7/HEQ1M1YKe3YEFMIFEoH+sg8s/fuQFc2Jc+X3DvWEJcB7TisDbEQofQM+b8t
VHPN8/q1qhJmBabkh1nUOjd2alY0B+TeLRw1A1Vug2Osbf2ZYGn47EQkCOaxtTMip5uH9rtDRIXE
78u/k3rXfWd00R/yAZXvQBNzdLSkvsmqCthq400g+RwSuR7yUpa7GOr0KYkjfae7uNwDhUNnRRBe
/jVl9RqHgdtw2Ex8OEDGs5532Mf8kN6yDaC9Fg0eP0yfr+BLUjgoozW9kmAZvbfN6NmbpulLwR1r
yxjh8hRn14bmqBNfPHgZk78O96OoS5jLXgNSgOXrLYVpvB5xTeYQ/3xBSho84MW5HomdGaTVS5B1
BHA7GEi3o0aDvIqyHsMsqu7nsmpdESaTKl+zyYGcFzFBtfBjbPpIdYoCT4tOMIAN3JeGkx083tIG
DSP+5tTXq6+tL+Q7qmLQh1aFCSOJHYa+QVe5tzE80bNq6vK+CroF+KMq57Lykz5ZJh7NoYQdYG1M
W1TXPPUnulMvmPcUOxWmQT0SD5EBFMjwBh6TjRn0oVsE+MtVRNEEMCEFz2CNk3zxk5SjxteC+UoV
0rHXdTd2r21bwW2I0wbipcyyKwseH0DeoaApjSf0Mei98RO0yujssMEo+SBAed+jxc/8kE5gvkym
WN+X1Vj2a1ZB9pMeYGW/y8YuuJZ2bOUbHjD+R0tt2a5osaeILJ3Rvi4FGJE4rxhdQdCA3VVZ2sJz
ibVpJfjM9noS9Dug8jaZK4bywManUBb9cjDv0CCRt+GK7jGe2wSooelfD5NYEPmObG5ys3X6rR4Q
NURJoukTlX3vTivVC/eudwPQE/jXKfL8bLpycCa+F2K0bmXNg3rvWhUWUzTPWMR7R/vgiZduOZ/d
rUkg5zdvYpBEKeQ8BCOGri25Ce4ttCT3pYJbm4QBye0hi2Z2ByxKA+yTlfecIcS9LnSlvVUgWu/0
KYanazZtcSrJU/iO0DGpz7Noqmg1g/n9QIbdQisaYe7PeX/yAJij5vdinQmH16flltC9aQJJxVNo
L+FH7CEwag+umPIezkXdgHh02lMRE3JLpoKuh9JhimBMnQIqbTK01IkijuGa9tPXmSHipiIyeOLP
etJbY5+C5GZU9ZlNqgfDVCRqM5QChKVo9INRdE+j3hb4oqtkPRPwwhsx5UtU6Usz5dbHMbb8A3Zq
njy2sG+SwQM2O5HSs0qmoVrpPLxWlhY/mpnhr2yFS5qrsF+ZTfC98ux941rqMIpIbCSO0q2NWGXn
L6G2UTJF3yJSYq8gT/H8mwItXamR7lBr8e8UbbwbKBHstTnCwxJBVV2PpRMfZFqTOTVp5d5ohuwk
hde9D1lb3xANwFo/6imN8tGr7m3Ovq3rD81+yAPxQjnThDAXbpOSRzMsaKrpGRLMILN0hVIzOtVO
n+zqgNyrUXTNuTMFJzV48vWQDFig3ZZNmo9AnJM420Daaj8yCSsLLljuHyAK+y+kF8EcK6XbHgcu
EPBJkzopabYUi1l6hKbcv86+/Jhrjdoqt6PlOKUbq+MyOriTUsdJM2cEzkwPkZHS1SZIKi6wc5Yb
3F5wjEutXynRm9skGt2btmCSHMpxxAgks/YMX7Y+TFotyc10lH7lzA4yMy11z1YV3XPZ37i2AOHU
PaJNx9BBQAO8nXzGwpDVq8aA1sbX2YcBfHsaN9zwF7EGhpkJb5c/VtYIp1e4QUj36QKUWPAXRBy9
JnU2XhMgstD43TYF6OZ6e9cc7EMVoXDa6WNj83hLx/kZ8chVVjfqKitwhkVAmjrWW1SAHd4aPbc6
zBgqCkvyUZ+QoPdv9dxcFHEuT02eksnA6JvE1MISb2YQ6cj0yfv2yfHdgkhcrO0aaDzCQi7TvO/u
CEHgnPOls0aQ021lLhbSg9LwacyFeYmIbrhvPWrzqQHtAlBea5+hdznH1jD7TVl08QoHSPPml4nY
5oE3npwgGu4iwaxO91t9O9g+pxs2QWLtDPerX+KoXpW1EP2avM5Z31CNXLNaA9cF6jZngglsZyM1
6fSY1boSEJ/ptRzhhoxDl66Nbliz6peWwK1iHWtd/x1VU+vde2LEVmGYZUln0rLobTlNPhSTS4uE
o2Lck+lcvoxCMZ7oLDOPVjgJanFdpLX+GCV9RfmdFdcV7vYXM9bcKzPNjY8m/cEZtPMCODvfw6Gj
u9m6AFwQpsxj8pjJcYB05NdmclfXTQmLXEh/Uwu3BZ6PFfypj2vn4DEBOoxdY9IvjFZJlncO430Z
kLwKRzM2fTZ7aHP60SXjwIa6EbZlq90ZzYQvaSC0lfOlvotzr30184QHQGMUe9NJXlRaxSeradpy
ky82JDDd04q+LjfWblQ599Kb2j2uPsu8EOPE9NcCna42ZmPO3q7VC4u8QaxK7cofitJ/TGVi6rua
U5MZapQvJaM4D0O9TQYIooTsBGRAYZacCfrqA/17TejHpT/b0Vd9LGBC4yaOOv6Ylz4lZaKOTHBK
oME4ohdo4ZgfNS+1intyJea7sjV691yMkPOA2MHnXM8xC49k0IaQZQU3ueU9Y5grQCzQvmHWYdPM
EynRhxC17HxB06nAt3NibYcBd3EmmgG2v6Xd4x7yzwT2QMYKlnF8R/IOt1yiLnnku/ZJdkV6ZUSW
/Z6nnf+VyQwWU84jKuna2ZVZXl868CfeGTILbqZAWOdRdsbWCOL8I9VqLdpLH0AE4wd42Lg+rJHZ
DokbDhUfAwPcZqZqQ7ceHGOt4K9csIiHNYXsTzCPyGWDZXCsWxuGZAl6sMas5YRWA9rshEvVKVaJ
PXK7N9izAZ4y4rb2DZ0YYYve5JO6AKJnrTKn9ZiD192TFcmlVEY8wJnT5Pl9xjjQCSMmllcl7Qv/
tYAdBJmfC3PFOZ2BYXIK+1VoDbl9wNDGMCPdgwqHI2ryHA0iTlyMR4A87luWG/VXtzD8p9ktSxgf
KtauKz+3prCxbR/Al9VMqPnAJ2yTvFMHKvF828819Mdo6hrau1Lq6FrTtsZvGPvixZZTvSvdzr3M
I1KJaLqwymxbr/PWTuI77yQ1RRoCLqR+rp0TtALpx39KG/xGO8Nl30dMu3VdoD3Y50ULBxO4f35b
arnc4+KVZJIpeo8QFRJpS4ZyyzP5FIJkYElYxrqwMBNu+qJitxBBgMcrP7RRUaMZVVG36Qoj3WW9
h/cmIhTpuXdpsPhN/Oaxm1gDhm4HNCscPMAsoQmKDGNPMDFA6zOq5C6PjXvf8+N+Y7e+S53A5ujE
NmxBWTh9+mo23czcIhk1YzsJgyAqUEKtAneFtiqFum4hk0xdJIEgyBxjZeujeEJJ0eyK0nSPDES8
ZIslstwxrc0/SlmYFyXOzRSJMnbZJXVFuVdJJ9pHGTjpVznoBDl1U+TyayLAcMNM81gGJnZnlOHA
pYJFMJoJs4FV2a+6XgT3OMrp5keTx8/kGikMgKFlDgI81jzznEhIjNWNmgs0cwrj4I9SleRuBb11
AnUBeS4hP+VdOZ16yF2TNWpGPiEMNZOR3ippPfaXscvskV5AyzYZWYZYkysD+C5ZGd4JlQez0iRI
/UskxXjTPJ6fPLDZNiE25vk/rzPccPraKTGYAcowGNi4cSd1pLZ9fYkabBwY0mbjs0vy63r2ZPfM
nQRpTul6txO1aLpzrZu9Q73M7h0dRyM+InZa8XY0l2iBKCo1gvs8yXNlhOFVPKRWj4YwqGZ8ZV0r
geJxTAInBNm+s13skZrZONWqr/XpPJUaMmq6SE2EtRolMLS8ytONiVH1xpRRVu98KiNFyxQ0a4nA
v9v0ZPddkP8asepq03kj9VQfyIQvGH9lOjs2zJq8B5Qv4xYXp96dp8FB4KqxyZ7DfCKbJkyUzjCp
YWvKTjcO/MtmJppolXOy0YK5aFyilFgQdvq5cneVT/IAohTBsAjSHEFC2thEFw1uw4hES+N7n2k+
8AbgzbiDiey0taodYbGSccNtnNc4AUFWlJuGx6YAliG1G+I4Zv/RTHBYCrcHvuFj/eZwMdjv0dbb
yXfbLqcX/LQ4SNPETG6Z4tpLqLMjIRd6yW2W+9MeYVHcbxdb+GOddFCHpl48ApGnki79Or3OZc46
0Yo2VeJ55PxwiGyiDlWbIJMqWndQn19Z6GgfVVJP9+S1ddoa+zwSOI/H7kS6Dhuc1egTnEAPOfp7
OSyz7KwP3inm1Jue+sXDrI8qCXHkQ+2gfj9iWA78kFhdfiMcrhYpWe5/sXcmy40jaZd9lXoBhAEO
OIYtwZkUNU+xgUkhJeYZjunp+yAyKjsy6q8sy8W/6LYyq11liBJJ+HC/e+8RLKqZ9WloNb5VmjK2
I4IClUMF0HVTqptWn4Raa3lpElV0hnlv8sW96+qhugvmkScgIRq7Bogg7pu6Zc3uZrd7SF1h0JBY
q2o7o6+E23lw+sjPtRYlyqiozt8GFjxYao7YUHmMehPdMo4GuDc0tVAAMhv9fK6WUM6+HemTOKJm
ugCWU2Ecuim6j2rLJkFqTG96EG9MDT4qKDQYYPWcDd8YyNTcBGrxwplslOxtSWTfp1xNAE6nLgHJ
xg4fGlogHjiLhrOvexE9R7QlVRrHtrp+xptc/oZvhbOo2aAD+G6r558CrGwKKX1hxtgjYn+t4tqf
F36OxRg440TZ2Pnu+9Dxv/PZ/1ATIkhqMUr99/PZG/WBAfKzaaafZ7M//tkfs1myhxJaHSEVxyTF
9cdsVn7BgLxYPW1jcQYv/8+P4axBMtESOJaYQ0CIB8b7h2PJ0L8sk1yuNCbndr53f6sdBLvUz34l
y8YPxeBYZ4Vezn7uL6ZTWTGHU5UCI+vK12BUCDZkvMJQsScsQDuAgiPGJOcM6+LbT+/Uf0xKkV76
5aV/Ma2LxHBSiPdgsa1U0XrGgS5KYFSkwftQc4b661cTy1/ykzPLWszHhglek5I5cpbiF2dWEvTA
dVk48fOmFuFhTAweNRvr0RXpdmqrF+CwyY5PGjZ8ptyN5/T0YFe6XPe2eiGzzK1uXlbQ9IaJxpVM
RqjrmUT8Dp7remkvRL9fxWVyMsyi3fz1b4+37V9+fYzqdFI6GMgFX6jlg/zJCSsaziQ2U88Nxa0Y
QE0zAY/bMdlEH55oY6Gse6gohppTc7zxgI3cW2CYxLhs6AC+2HDrl3RGkUQoewXxfo5MayfK9D10
2MIRcA4E9hIsUPy3IqcPr1hi2eHg7uwyYo90p5oWTKE/aIVO4jrIGkqU6Uri4OfMt1Op+wndab2M
7iyZ7MNpeOdgA8oy2nBqW48BjJYwTm/pKbmrsonExMe0dJ4wqfs6xuO8g8Y0rTszd65KKvUSlmiw
Z65aECB2QbwGDI10+WPGwnyyYAvuRCbCBzvVbzmyxjRS8comxq6z4JL2luSdsyu9ZCSL2DUnLqJg
19BRnBX2wYaWRRVfT41DrDEb6r3upEBBnWCkLTHwjhaGuzPYtXlleUl7g9/FItfdcsZrS/erqQsH
71hcXrs0YayUh01oVdg22k9ALeQQifdKAhyvVKcfe+M0iGigZW3mEKG7bbuFRVJupS3mY6F4CZ2S
c6svjK1WONVHHCcEnkv7MODb4N7Oloi54lZrq2ZVTtExgHRCvP5Y098Q9mQmHT4a2U4NOhX/oEqC
eD/kAVCxvK2vyD5vRlU+ONABz3/9hVyYu396nFxJMIlHmMiqAynj1+yhR9tgzTHA2KgsK5iIy7ks
llQIY2V222qHy918iGMxnudIaV8jsDgMCZbTMXDDEmKk+TiK3p/7oDgNSrmfY+FO92aqZ7tWQjKy
vVa/Y0aYPre1UlfOGOi/ff8T/rup/adNjSJWVpd/v6ldf8SEmf+0of3+T35saM4XNgw+fdfW3R9p
5R8WXOPLss1Z0tCt71F7Fql/uo3EF8lGh6XI0WETsKv93w3NwbgrSNJbHkh2wih/K8eMKf6Xb6bt
SgqdTCgZLnoG6YY/r5Rxb9cuddzztsrKWsNaIDMM8cxvr+jXjza0oMAJroxg4+XwDjcCCN3ZoLV4
S/CjPqVJYoAy1QG09mZMU36wPN9CcLGmopkmk50oJCEuI47o5eAwvwmZhdHsi7xz5A5Zv1CenGF9
L7NDbGbRHoB6s1d53236hUKFEltcxzR2AWkJu95bS9PiPpxzsaPLaLKQMoTVNMVBuBTMxyRWQZlX
VsvZ3NSuqG1Ma+bvxC+IjI7aZ9DiqV0uB9577DWYOXRQW0AO42OpvGXgmM48bFiNn1tMEyOuXnrs
V2nF2XLVxA2FmIKuXar9C6q7u+x1mPX4Km7ih6ChekaGeX/g3tK82fYMckbU0V3QdPa9PVvZlR4n
Yjf2GgZE2nPQF4ro0E+ahgin0zfSZNuwLOaNx1u3AdcUcc8C+4HzZLhrCuRqmkmv3HLMTiLsYsKJ
6YcIK7lSdhnfIZAmh8Kosg1VntNXSlztcyQZymK01YoFiZFS9ZUQ+j6mZZzMfqubjE9bVUUjNlbp
nrQujCt0Ss1id8iMZfUZB66leeS4jxCV9Rt7asc7Wvsz74D4KtgjuR1fs3+iQwDtbN9KJxrqw8Cc
/GSHNLSsdELy1wxkAKfkNZbhVd5whDgNJEORSKcq4jLrQCKjUiX0bto+pJXI7nCJbwvIy8d2pO8l
qDKIdTr8hngdMj2Mt7aFvkPQLmEA0YpL3GvJV61XAsDOUOwK9NPlT+rxsIWe+1h1rdzIzh3PaZv3
153hZHyUXo8cYY0uDUViwFDmGsxn8I6b4lnJwX4qK6MBmTE0xq0nPfvaFsSg11Azyj2WNxqCPWsg
fK+Y7nQ6/SS1jJPbNo5MLjZRWHPPnCZkTP6kfgsdoGQ6ky0SOuS7u8hR7r5zUtpo0Vu2yBQ5qlW6
pCMqp7zCPdARu7mHCElpwNDTPxM9lUM9+mU69RfV8R4bDOJfkQrUjSybniFQxI23Ka67EebSNBnr
VI3zbVpnyyxD4y2j7stv8D1cQTs08YNRzcRTPY3Mc5qGugLkA04zFfzBeQNFoJl9rQLJYtG784lz
+RWtqzmjqRZXQ+2NBzhoSbJKUDn2qs2tMwNW+kXnlsMQ98iA4nm6iLAusFmpGIv3VgzUYvqNHju3
RZy1T0bawJYYkZevWrgtL6OwsDkbTcU930EwOskqUONhcJGumM+GdrzRe9Odvlo6H9I9frdh3cqi
/KCXl4pNrEa2XbFL9pOHOModz3jWQiLmhyhZBK0k7F0SMaaV6t9M6MoegBlGTGsJRZyPYgGXD8px
82Os8eN93einxwhv4lqqLn82xAiYMypBSsZ6mib+3EmF8KhYplcs0Xq6caTKnuN4HHbKQ6TxyVs8
qdobzobZtReN1tjHrJFw+7DYIbu72ah/OE4Cbpj+rSuKtVJmS1qw7bsEHGMxzeY1xKzpvWgD4zVr
CAQ5TSf3I08RK2xFIT7K5sMQ0+9J49ssp9HPgMt/hH1X3s6WHXwmWjvtUwS+j2YYGZwInR9sBNT2
UBI/W5z0QnDpD7FmQBOxnNYNcXrSE3U3tbXTExxs4UY7Nf/pIcTHsO64dg+bOCkyex8IDm+4vglL
XxW5U4lDjgyYb6SIB7Uy0nB+wHmzWCAjixkOByMrIpJmoQAJWYQ9V3MvvRpxVLC9hPT1GhF3p5lK
cCT7oNxNaF5c8Es+yiy8zto8OzduE/qahWF7pVko5CYbzyof2uqo7ITZgPLsYTeNY34Vps3wiLkq
ZLjq0VY0k3f4qgDZw30AgpmtoKRWcu2o2jyFuETnLV0LtGnlWeUk+zQsBmgLcT59062a/oE+nbx3
KKUM/Ksk5rJXOfRDYSzVC49T21Ldp+fThDUglhbYxajM7lrHAWYOX8eJToFtRvHaVipkeMcCH187
pd4gWkYDjQFE5g5DJazhKgPwsscKzFPQavmppNsLYZljLUoz87QEKwXCWdTdOaPqtm3W6G+wB+6s
nksqNopA3etjiqyFvo7hrQMGTC8gjbpcT2AlvTUU6GfrFMLJc6Ok8nzLBlS/R0ruo42q7RkIKMWD
HLARm3yAJdNnaHj6o8Q2dt8haqfrsp+6e2rJvVPNM7waNWHdGW1tPZNOyGnNL6xjKzUQcEkTrodh
upq9zBp9ZYNXcmWKIWk+io4HlqFmNn/kGc32bDjWNPErtvZi2chbpGk+SvhXdd5M27YZtGJnZZb5
GwenSW0rzc2nWxOe7qOMzH756bp7Aj9nh7sYg8NjMiasd8TUOyxf5ZL2w4rRXWuU0EIb7oX3XGUe
aHscL+UqtXTi20zDeujv0HbGtR1xXiOZwKQD5Ap0ejRrHLHX7dij97l9mzGMTPXrBrzEhNWNZmzy
/lPBGcLDtoCnEagR8NNrJWAOgz+aKdYKZXtPx7L2tty2hS9VC7BJhUyydT3HcBcRbql9Aajymr+6
PgaRprd7u9Ix20HRbj/bDHz0Oqdy110FGNQJmUwdFspGmU7ku2TF0QT1iAXbng1gJUmXD1wB9Gr2
8frg5QqlUX1wvZGpTxayPLZRbVa+NdTfXEK6+6qenW/KIrLik6CAntEJTQJ6kdBDq7JOODkkevgq
CZmfpZ70kLIy1Ht9apOr3igf3aGWtBzjeTI2oArlKW/aBAZenyi8DsWHbsExlkPQvMxFWR6aOuUz
75WtLmNaecTsGTdh5WIel6uEy2xm4xvZFhDg6ETHjb3Sgo6sbWYmEdPMGmk9VmmDCIJR39iGsKBf
pijH2ZOmeKbRZhioa5YbPiqKGT+hBpk80v2QlZtSlbPh0y/NV4/+kXo9d01VsyozKCUIhUKJKGJ7
60Akud8rFTz1DBpWtRk1u8Ze7LxMjCn0nObNPEU7DqT7VE/tdkVmtNiCzKp8HDw0UqcjJSFULJc0
cRcWvYEOS2Ccp+3zEHswQcJu9Nn3WU9SvpXH0DWDfRdmFR3u4fDAwHvwMwZEayp0x1evtrPMbxu9
fg+xRGMbjSLz25gDbg36TZCW8yvNQp99HDRMB/Rw3waiN1buxLgI84Arv/ugsHcEBJiZjETzbpoi
seggjf5iWOxGz1FdavlqHk15Y/a2e5jjlqmt2WQMuMKuyiC9Yp6qWWiL9L0KJa0xmFfpb7RKxky2
G2n4okqv2jdsF37HHnAY46y6K714eApI463kkAmCUgmnTC0qTj1MQA0EGgPHvdbmLpbVosCsWAhv
eMDSgRlD1nZJeV0KpsDgkCDI48o11eraZ2NpGNDJAvOzR7e5ZQXSha90s8JKR/zpRq8G72zpBvbX
JWh5k2Kavacggza8wGbaineoqL/asRNTW0pix1hzQJteXWak31To8HQ4Hc6BEw8eB8O4iMo3z1bt
A9W95pleF3GTj0b76JoucxizUphzzdCe2GdxXfl9rHk7LDTjnm/PQJI60tWH1RGb2pdz7J2Q+nJY
AaXDQCth8sRYdzKxdyVtp+GnFtE+y3L4b1rrhC+0Wdn09A0oapnKlvF8aXYdJeGa8ea5rToaEHKu
BpGX2QpcLEewvmO6muWzaDgcmFSucCZsaROc2jMzObw0NRZqbTWLQPd2UWHlnywSyVsyDM5V5uqJ
SXi7Lja8ZxiOeorr6bInP4W1rwiCtUGBemsn/YmHFWYc03O/r0zjaJj47V0GnXjE1LBhVS3WaPTC
WOOKhvlkkC3D5z9P4WMSZt5H6FU82k1kp++jksm5qSRwASd2x5xCkMZ4NxUmtFGHHBlrKUSIiXvj
gE+YhOJ4agIybPWcJhvPjLJrM5mLm9KxE0GNUGj7XgvgdlWV9FHSzOGDbKnfvAxBC9aK/BrjG3yH
yEvZS+VO4dWEA/K9EmVBpUYW3jOOTV9EkOv3OJq5/znsIZe+qoJhh/m0ZczuiC71ebB0se0WwhrF
wchmPBabMR86zO3afnA5FBTFPQ7LbEFuz0RcSOzDc6nMfq1Iw56msMiANo1dhtfZjPbjzOFi3QCp
iHyG59EHKBgOiyQENrWEkoeze0Z5o+X5FOKLuLGNIDpkfAAPOAKJDwY5AC2TP4OTEdm9Po0mvBxs
uBPTrAcx0CPKBxpw/Xp1Elbb0bPC+7qcH3+SP/4Hpfpf4kt0Y1ARQnBYp8TC/g4v+Ul7ZdRX52bV
zbu0MZJbanm7ixUt7caF4RxjOnp2xtKQ/dcvuujRP+vV9MTpprkE/4lpCeNX/KuIjRIKZTrugGtn
Z04Z3Q35F9ogdLDy1dyoLVcy+9AOQ/3516+8pLF+fWVkE4Iv1A94zAX+LKBUUsJZyOkNr90K9Kjr
UBk2lrZ2ou8WxRIsfPHx/RX/K8X9JymOb9RfSnE3qkje3v8kxf3+T36X4hz7C19MLmQE4l3DRu36
Y7ZkfmFYgDpHdRajFn0pG/whxVEvLw2a/gjDSwOhmUjgP8PwHgMpPnf+IV92+pXE38n9ofj98kVi
tGUz2BKesCT/+zUMv7jKbYyexU6pvt03RqreitiuVsvh4IaIVnsaan1aZ4xOsbW60YqVAFTZ6CYn
Ty8AnnDBfHKLSX54jY4723K0rYP2iFiSjCctLSLqnzRqQKQMjsAPQ7Ab85utLDxo8doE/7Kyx/yk
aZm1RlB3Vg7hXrQScMgTayjHwydRWh/MgX2zl/kxbat6J8ABch3TyfLUFWMwXDMx10THeMxkTNl3
TRfRkVtkcQVCY75mCci/AQrR/aXa5X2K2et4veGayZq2FZZGarHCEPlE9zWAS63nmDrRidF4QfpV
5lDrw5lXDXAb4u7ggPHR62Z/4O4bPlu0eR+0ojTXqKD9ui7yW0rYS/zkUXdMjClnL3DHa6VRfVdG
csRw1i5c6rQc1U2EQWCvpQv0IyQaP+UtvDO7EOC5ukQ8Ttz/wmYc7+PEhLoRWeiOFAbutNy5Qbvo
HztPDz/rLG5eYnuwbnOUxVWpL9haF+zy2FBZnttBfE89jqBneIL819c3wMIMVPxaHkCiqlOXB/G5
j9ziaUBTRW3QSdm3MBP5avhNXSdvC/wC7o7LnaqO6VRclYPT3zN4yS9OFX0GFnbbOU4ZTCq7frHx
83Jrnqpv9kxJezK589rxxudIVPs0knQriRRYl2Hc9jTdb2KwUjeJM3gvlj1WZ2OqrJOZN3gQ1Zx9
IJ6ALYUdAzEmieRlIgJ3KeaKEwdatfxWSVVj5AvzQzuy8aRRMxxz3QouA2mFPUMVLIaGS5Ko0MRV
PTmfQXMyxIuZ8MoUbHr33HvLYybbdj1THUJ5fkIR+RxOITUHWlWAPzXy/AYHCVjqaKZxU5unRzFn
Bo4zNOHQKutnaOTTJZu8gLh/r58nUffrkFuVTyhuWCuDD4iDiPCu8gEPED6Gqt3rMIPWqug7bCv2
b/R1uZdO4aiuRe1t8ZiMcBDEeOjYFS5sQ4+kMuu1hxduS9eeu2Wc5Dx4HONR0PPszY402qnaGJe6
tInABym3oqThjlDPEz6JQqN0fVKlr02UA9iq1DfWHHOZiSegWHY50YKxgCvJzmGJhTY8NrvcLHB8
uXN1FbgBkLLE9WVnrxar/G6GkFlRddQkgT9xFfUHUb7LCDi5lcUnDuouPlI9veXqH3N/xs6Wctch
229tbXxqgETjgnom3X1N4xHEXagXPVn7erizi+rVsvP3ArSinNszsO1vSV/Y4J5Td19pjbVFUwxY
fJafmDcuAExjyPxqvhta6w48EVfkrOnWzHun+9CLu5U54KxDXcHoFOPCl+Wliedxw82q8A1la3fA
xNRztCAKdCOdd9AQdQQTJIlyKowTinN3LFvT2sCucj47iri2dmmbV9yEeZiYaG8CDpv3JtPtjTVa
BAInb/TbvsdcIilG43tcbFxjWopZ52p8DnPIY6aTUEOZMmxkJl4eR0eLF2NOu+vLZDrQ6I1rxmCk
emjncN4FKphv3HCWW64J7SowQyyiwUQ/R8OnPaUkOyVxOCAhUbdLvTrbaAHc7GpSDJCVxPdp2eZ7
RbMX9OW0nM7cwQw/x7NNZqAMnjnXzz6eF8IB3tAf9Xosjjgq3X2UgxnGgNWdGJrqvuul+h0POU1b
zFagpw61HVNXNJiPdlw6hHanrNqkxaiQDK0IZxZRS9ruY9fcJj13+hF73sfo5Y/mUNebaop3Wkae
mjdijxjlrNkw5EtfaLeqHS5TzF8eQAQhDLkoHqDOaKBLXgh7zyhdboIdna70sqRYMGgyjyS3kJL7
Y9SuWk/x/Hfci9qYnG5XSP2mdbJNqqNpwWqiHzHo6W52zioBfqZMTvypaZ2SuWyZKbv3xdxj8y7Z
u1eysLp7zNLxIj9+pFw39kMZGusg6K+iIr5NTNtaUz0xbme3b/y4hQff0de3g+pR7UzJCi4pj6Ew
j4oklTN4Rtu6jXrnEUhV5616fgDO+2p6qRKWDXjjeSL3vR2QzcF07OsQMdosaHAyt8twJZi+xgzT
73SbGAk/3c/cfh/0If0XrPpZ/MCR9SLycFNqWIWh1ucb7nj6SmaB5kdjG50bjeb0ERL1gbrzmkGA
aT1LcFevrZnQI1W76YFdYl90QXUfghfZTdBppW/0/cBQKyqql3F2wlNtT921k09QOTWn+2RAgS+K
SCrb4MREJ82LbYt3Zu3MEAxam+wVNr+NrasXJfoL/IWTGpL5YuQhjoJIsM1CXQiQj7A11nGp4+Nj
UR0NYuFLOmIw2zOTHz9nKr0SUYdpNAHDmGEJoQ5q1dWJWdEbRkDKmLsDsR+SSW51FqgyDGeST3zm
ntzaBRobwpFo7k1YAOfK/SQBOPwWO1NwqUeSEAPsqZPEJwqifKDba12WQ/c2sw19JrPuriscdnjb
aWvENjrWbG/YAR8wjGJp0z1TW+PJhH0yZHF9O/V6t54qxpFgeAnSdYt7OsZx+sTSk1C3HIy7ti6A
4Yhp2OkCUWB2yXMqnOiwMSP7XkujEZ7ENOc7okAB0LWofaiQMca2dq9dTapqha34aYqx71YlR5RQ
rz6zahwfqtzJgBc49lZZGbu3aebeLYPXp9HpYd31UC+L6MI9cmsr7G6dqV6MrnlscFKszCI1b7E4
lVuqSact2553VQQ5BhJEXeclkUShS44VoUy/JZG1I2C1n1viupBIh25QqLEWpoPZymEQpSY4IrAQ
vO3JpkwkPQN6vS9xDk6afpfq0Tc2tCeGYh+ttHZL2OBCeKKmz8fyfDuhyFUSuGbf5RQWRBvalJx1
Ys/TVdVaOpxiupzNyaov9IBuMyTDaD2MTrv2IktdwgWn5FQ1ZCUNIWidYKd+YPl1z9O8FP53S/c/
R3iy7QanTiu66GUanzCJauu4hxdQz61+yyluui+TjLKzfpA3hkvhYJ58WCEH2Hy01EnxQft1pq5s
UndHLSq1VSsl6IlWgJghkX8MRNytDdMY96bW6z4R0LcE8Y6UV5adubkvXJTapvmBGUTdQqou50ie
2yEwbjh+10cmTWJfkSs91kFyyrWxflUYkJ9o0nCBpTAIXKWTBluGYfddw8Xw2gsg4Q1J+eZmBb+v
18BYYfdZjY59YESHsb3uXmpGx3VfUgckcN9Oeb2z6dE5BrqhPcs4d1+KfNA2MVUaj4XVrHN7GbbL
iUEh2BrtEysvQ5jYoBGK8SO46kJH+kOMPZJEyqgYZ1xHr+TeHDqbNzUPz8TvqxvHZZMKy2xtdoV6
pgu6PmOJb17LuGSSKOtFabZrjYVnCSsPKVGvoAZRksQBCcY88IfQ04iopJ4/S0vuql4Fj8UU1bd6
SKVQHdXBndlU5oVKherAGWy4K0VWPDdhQzokHxbeupzuhJZTshV32UeZG86uju3iNw/RZTcOleW7
NSdoJjTWGYAXNQELjfENNy/1Dv2ckIJgVkhH0RTfhyGnPHTQOn6iyYQtA+jNWqggvBiZru9CM9cv
BqGGNb5zExN32x6COTf2NC2FXwtrJpWK5LYmFJJ/WLXyLmRt5NNkGNqK4SudUHR3v3ptHd6lSOP3
JWWKx8F1CZ4mRtzz1iPXIRODFTesxG/bZXMtots2sbZzIyMObG37pCJcUlo7DheHuhLfHuriYrXk
UnJdOps5CD6p3mq+w0bsbZFNHN1GM9hiSXNfjbFhdFXk5h2U9HYzdkZ9CtvE5vxpy/3USfmVK2u9
mfPQ+6y6QKw9LoCHaHLLazuM4wuEpngvLVjtOPzqYwmUjV3D8rbUdaCxifgm1YaCEQUnczf2DMai
BiIXEd6LmJvrXI8EnViS3l6ng90ypzj5KuEdOsTzsxya9Df+0HoTeJVzIm+K/y3rSF4O2fSbDOZv
XU5nl0urDQN28MBGM8Jp8YylahxiSZ4VwSmIwkufppwcDe9KVFO6xsbS+3jk4udYS6b1MGevpduD
+wkT56pSDAPlnGwLZnF+KdrhtFzyiYoVnxifdzQSgJ/pvGkTNJG3rghzPkVgDIGdjYQDI565ddYj
20OFgXysGuNscQTzayGKx5ADfMBdrn8KdWnTzKvfJ1MYbK1g6w7Bzkjr9Bjk/W0y2GsnHFhcJo7k
ur6ld2u6LGjKbUcDFiLseJ1Y7Ttfz5FMVp5cCAlRHz81GPI7YqEDPINdM+OHxH5fALeiRM7IAlq7
msS+JuXxOkf6JWT93GQUGy1ng3iLZ0fb9JUmNtzzgr1LEmGdWnFz21dZjHO+rfd9680bTS6IJQlv
1OhRnes+d6/VPFm7lik+xctA5akJpOus0cNjPCpjWBEYI6uaJvQCGWXQEp31xDMsLn9cRsZ1lqxo
4chC/OowSDn47qPynLou1QHUgJ2x1VEf42pjf9/KpHjNA8HDY0IL+9YEoMJXQeTQCKBH9aj7ep/c
5o2h3Y2WzLv80FgARV0geB3HTNlTMpAWl6RLjK/sgM2l0jKuuVHDL56ktQuA3aCrhbD0izLn4EkY
ijx7z71l1cWEaFZ5MU4H+hGMHdHtbkd2wMZTM6bHqbPVQU6lvDNHy9qpXjTf7CZhrkG4I34tmSAy
Z8nJ3lcVD2PP4slb450CilYPHb8kqPaBWRYkWj8u2w7zaGO9cJcennoV5/fY7q1L6ohyFxlFOa9s
vbk2+UxvRS74ZXDeP4Vi+KyyRGy4CS303t64BihHwcgYMKU1zR7dQC5ja/T+a3ZbY5NbpGs4feQr
6K9nihXo0KAVaOtwsFh5Rq0tBh7COYL2Fo7pBNIusFGdeycbNVxcYuDAXeZXeq5v8HtgggolK1Yf
xnt76lN6BAh/el35MNrpW1MNV/MUa6tkiD/S1EoOTt0ASGsYXjIkqIABP7dcflyeYcc0YEJ701c4
gtqRZEt0+7+ie/6/VfSJl9z5S1Fz/fbRvP0DdM8/Lm/Ae/6xf+s/s/hnkROD4I+f8kPnNL8sCqdu
LChL1rmfPPTiy++YDdNBX1yM8X/onEL/spgJvUXN/EXn1L/oJl2ueBUFpa46LJS/Adj8VS4H3WM7
zAY8hrNU5ei/yOUJpUjsZFmwGSosRFiOMYdsIXmv09H6PYdBfV34Wf4PgwjjXyYRLMiMgJkIsPNQ
i/zLa4XIRmUl24BTarklwoisV+/b1NkWpdzOXv3Kbkts99kzt5ozX3OX1f3IfMnI7Yl4PI1ZxRVF
7P96XvC9v/xPA4PltzK56phEGSiN+8VaH1QxxpS8DjZVNG26tD5k9sLzFM7WCJvNzAzZ0XKix/bW
RS2h5Wo9BdbSBsBGRmpdVL8/Vv/2bRLf3/NffiMqoEhJmPCzKXf/5TfC41dp6JfBpp1VtBMJnp9C
Wnc4UIPrMYr0VSW17JryLYo4Rns+xuWSF56lWiUpiMI5Kr5qTSFvg87ITiatXifQd4fKKTi1qIZG
7uGrM37LSIP1VCbbZXFl05WUcinEzzQVSH0qXHm2tjEphhORR0lT7DOY4uwo/ULIKx1qi1fRV2IV
6ySzrigS2aooPqIYIXfdzUzKRWitLRKY0mWuDZ1hUB4cAUbrdrCjTOnc2mIfgx6sm5cp1w5axAC7
f9eKk403ZGUN5rFC/BDWPvVYu/tneHnVquGi6Fejc7A6OsbVwZ16P0P2NVG18pZ9vAuxWx1jJ7lk
rvQxXPqunDa5Exxl1LERBysvyM6THO4pVzoiBmzH1lyMf8z98m5bJy73uSHHMeusBSl+jauhspqr
PrK3rfnb6Axr1+I1swEnRg8ps+Qq80wH+DHJJWaO9GAQqlCQUDl7bsme+tzo9g1aQ5hx7Od7pDyK
SFDzykbe8nmuEs3cq85m1j/0a0eOyKxwwOv3yLkWcGqKuVvFkAkHreMM49FtzpPZuxvoCL4W36eU
c2nNZaqcre1Fb30SbCzrvR7Lr237rWiQD10m8KF33Qb0nE03cVPAKceK5DrbOB/9EAfuhQKT6j7u
gq8h/UlXU80n56j0WquS4U7MY0n2ga+W6ALKqnKr/LYUaXLCrHjT8r5KwIkU2SdV4tGtmEMG82bs
cLKQy0ODyS1epqLOYN07hhKPVPX1TP1C9Uo+p8Rv5IU75tzU2dmZHj7lVVoQZTQDvHHFXK9ozMAA
G0iV3+NBUVv6U51118wcFQvqQgB3QDp9kxSG74F6UKY6UrR4FfVVfDaVeS2b1r5t5t6560Reb/9X
tr//72o/F1zXX+6Qd2/JW9tBt/t5U/zxr37siNC/HNuhu3PZ49j8/jn4s70vrMM4KKRuYEP8mSVm
6l8Myjmx2OHuZWT4E9ROmF8w9LNZStPUXUMHBPA3dkTX/jUdYgiDnZByUyq3TUq3f9mnSr0aNRy4
7VbP7TzbacGSihWZRBJpPeItRETIzWJCa+2d9z1PW5OIKdb5ErNtG49C5VyE7kn0qbkdzNE827Re
xD5yIBldZ2hwgs3fs7uJyoU6eyR6lbNke9PaGbrd1JiMq/q+oqKNdojBV0s0WDVD02BaKuxD5BGp
2SiV50RVpiR9neNxHFBQoDj9H/bOpLttJNvWf+WumiNXBHoM6g7YU6R6WY0nWJJlo+8R6H79+0Bn
VklKl3zv5K03eJPMrLIsECQYceKcvb+9hvVHmwSMG5wpkfvBkVXdfjHQaa0Dx+vRvHvu1ZTI6bzS
XG2dlVOy9JgBrstKJTcdSSzfOl1oz+PJ9SxS337JkjZ/ZFMIagaKszs6s3wSCQIT03QnnPghJf4B
vunJUF32MFO2xIgNt81sto5OvmuBPPppHEt/VU7j8GS45oC5ORclPCWkVBACTh7uk58bemUoVunJ
5z0ThtNFl0WI77sa6+siyI3yktNJRdUtlfdUnnzjMAyRqkUnP3mP7w/NIkYEYmGk9eTCesPd3ofQ
902PYrhpjLTll85Odc2ZXetuB2Bs26CHk3tCjOslDA71oFRLZ15v20Y/Cop6CC1DnbFNoE8xWoWI
kvDuK4ZY5mso5fDFUyAFZ6c9crwezc5ZmUwA3YyyH4iu7ct7fFjAG04e/MxSToC2uEInJCZl3Ycn
w35VQuisJi+a4TImKHA7iKs1r2C47/o2vcrLKrwGCRcTMAPHYQeZsdkaMyEg/kkLAAriuBCKFBgB
dyYKMJvp6jNb9lJbogkCOoDga9R3mgmLwDphCbwTokCif0LlxbCazwy/9oKpqbhrqg7lme/aY7mg
g8KWXnKy8sG+zCQE7wRFOPERVNoPT7gU3SNgDCAvODpgKXQnrgLB0mgOm8QGnwMSLTe2BA3P8IWe
xvS6PUEZRKF1QDo9daRpqc9jDvdLEje0zBI6AhySmixbel02Xfkn2AOcFTYQj/07mlkQEjTWYegA
cmxTfNREk0s3fyJGPjk4J5iELGr7W9kKZyVPsAmGVO1Z5I82CMEBPElt5f0aWon95AUxDs5MRpI5
ldIgp9FD84COlDrsF1hXe9cgA2hDZx5AdQENYEkEETQMmuHBjTnpnlpUYew9ij6qHojvc1/szjXJ
cO1adJoav5yUmATikfugugioamHQdoOGbT4DomTGFkA/sxnkzOQOb4Z4VKTKj/gIlHlWd1BJFnCy
/HhDH089WkXYvIRxQOM1PdFB6hMpRE8mZeySUYcgEtiCK/uI9tUCwR1CaOLKIY7gnseyE2LT7ZaD
7c1p3j8JJSdaCVjaHlLRYMqVXs48E89lM4cx7s6mS9GO+MKFB/8Exar3XJha9Jyc2Cj6jElhMCI3
8YxOyfmG02gWTfittgmmcWbIyiCgi4eesgHDzCCWekayuONMZxlOpJZghrZoU04WWE5ShhSFd3QR
lH7hiSKlKQMq6p/YL2wm41OixvQCCjNsGISZJhz9JNC36KVzbI1O9y2uEdkT512B/QMyk594MyqW
ih7fiUMTpPZ0y2JjZXdYe/xnN9bcC/2Er7E5ZJ81QZk8wppCg+G2ruOAYsq0h2rm30ANEAyqGYJD
OygB5NA/wqfP9/soILS/tkYFTic5oXVAXibuvXlC7qgTfgd1yehszROWpzctQQjhCddTz+QeZ2b4
uCecj+wh+8BfT1Zm04D7aU7kHxBAQQsLyJipQK1equd0JgWpHmaQPtODrMHSbk2Wswy1XoUMHeAH
ngcIwvpajVP3jFTasHfRTCVibI5PqEOehiyghVo084va1GHwL4veXcvSKPJd7bdmdCvMbLD4WT+6
pyUPDkmFbrrBnmPsk0EHl5SYE00avRfylWGfc4lk3viqaV12pROiTu0MYysF2hRdZSFKC148jQ/q
xj7/Gs+8JqwNg7FUM8UJTgwpfVFduGttwvECrDftnbtgpj8BDNHxAmXAnq2feKgGNvfSjwn5RJZK
9RoNvkUlXDgZQNAZMWV1hEswQ/ev1AlB5UQ+pzpiZVi1zJlS1cy8qt5I/B0kTbHRMy9dmjPXKpkJ
V7qm67tAdeEdsM0Q/qHbrUssX/hbW/XUjMwlFkE28ylNgLPIoPkeaphMnJzmeG1cwg65UUAGV4Zd
PRQBXgvIchr2cZSKRWT5h8ioFUSMxnwdwljsA0AeS/JhqmXblePKHCMIYPR4icz8DrfypQ1MbSuj
tFi1PrDvpWKuGy+sYDAf2oSu5LooWYmRgTbQY5EM9cbeRHlrLJkLxeW+N0FVL7AKwFI1NNtCoUEF
jgob9fy0GbB6DIshdF+LoipgT8pW3hMRoU2LEuqptevhdQwXKJXzVx+fHSLojlLHDMHyzP3O4mi2
MToLT8xujlhb610FwTlkPovS0l1Bg2cclRokGJCKJ9YhSfA3iQVky+r8dOV3HrRCN9J/uJHfPqWu
0ayGaWxeNCiuS/rvZkRsD3aMhWn59oWD/IAUtz6XjNrTKV6IOk8IlYsLTftigtusFn7fRcXSRc2e
r/SKYIiLavbPrTMeGNKEOM9ALvFbQ667Ohj2ZaQZFxUwjQhahhGgWZfKQARMI3bvTUbz3Z3d85md
9qdovXSfZY1nLFkROgeylnAvpwlQEkje2jvvp9I7CqjrI9obFb5kZWOcWXWtJQsfR8NLqbc2hYpX
jF8F1LN4NWLY8ZZIpDgGKuwLDswkCQG7FZA09wHS1G02WjglEt7lc1nTVlioxOD8pQ/2WZJhckNH
Sw+4sPXmniIKl2HiSf1bU431oyra8CwlQC1c5boLmo5NabgIcLCzkyBa05DfW75cNERNXCpHwvEh
2qaFRKmF00ombW0f6VNme6uWLuYRFjtAXPW8+9HFBgBHEjyrO9Lnc8itkb4cUPytMitlIkYm/b2B
8NqhQxAVexd662PcVyre5UgxrjvQbMXKxbY4rlXErzwiohijy1r6wfkQN3AdDWAiz3R0qmu9zOwb
v6kd/K663SIT6Cbm3ZnSeU46C+VxYqRKwMeKVzVDAtoeIS47jcL02gqs/qB83p6lH8opXLCMW/dE
aQDXDIoQSlUkIA+v3dB0s4fAiovv0AzA1iTox/mRfq6O4rCcQPWpNn2mUPBvxm7Ab+jCgxOLomrH
ia+Nh9YgySIHjGMVM39ggR7B+MZhe5/4pkQVwh59qYrRP+Sq69Z8BervmbLkTZ90YbOSpZdeh9Og
fdEr4d3r3WBt9c7zviujE19Gze0PrmVpT6PwARf5VTxd90XMOVtIygWzanWTY38TA5GaPT59Jty9
AEr6UEQjRiPFHvOARhO0sJmAu2MREHGyLRha+xTNBsDuwMB4QKUsEEcIxCkubPic2BiG8tmZ7XSY
VIsuNPZRo9vpphJMh+jbs7uBEgurceujJInOptZODpYyITIoc4bwRDE5nCvlpd6PjsH7t6Zmege/
Q+X6uuEsdU/ubAj7L+yHWm4Fxj9tydMb0ufBBgkuD4xfvLGmvicEh7a+pz0XdePsRuhhLgHNU4oZ
N8zjCY/H1HHcWaFELdxHZunSvbFArqFd40kj/zEZpOUsYl89W2DOmjGw403fwkJrh9RZB/COte2Q
m/be4PvEgznhfzoCsipxPhlmZ1zgnKVghXiL5ty17gT7zXSW+KN/nXjUBFepklMesCN4gX4kKAHI
e4j0LV1nbqDW9HoJ9GQG23WcVFKc2mhF8rCqqvNwKiiPoFQr9KOyzMwLsv5y2lqy6cJLt3cUrlhS
zvpd3DBLH8BvX2NqrTTs09QkdyMjqmnrVaNlbJphCqM9upsISF9Q1tkOJy1aOAi3Y/M1m0bxTKBM
Ys8iKcv/mthBDntrCKRzDDDv+EQGRD1+WGwBAN/0eoCcLvUxQoARjLr4atgdovy6rXu1rAikBExk
jd6R7bvqd4kr1Zk5ZhIGodXIHQF5ybbFf0PX0beH2zCH7LgfI0j7m5AptbvITRXE54XpzKGCRE2A
b070ZgPiudNWbdDbW1jdnn9m1AhHNyWu6mrp5T49v7xSY6XDG9MFWtrChkmqaXbaPA0J5XZZDWN2
ns6cGrzd2LPxzWAWKM9yAfp+57verNe3Mie8Z5Oymz2Q2pwyR/T9EfGDizMtipou+wJXy4xfJN/h
4jpQ7QjaqMRRzpwdX55o7O4qrjzvKaa4g7U3IpVbNdwO7L86GqedDJAvHEKNMTr5VpZjMkx32o2j
15XNuK3WDhiVnjzye8gHIof7KkxK9kTTL79qxsBUFcfpVdwEN3FX0Wito4Q0XxT32BwmowNkN9gl
ZifiSA86TjTom1hbf6BK1fS9nHOQ4Ib02PfbNBy/jUFtGDToyMajtu8aQO1QQhWG3qWyA4P930K4
2xmVZi56M70hDoi1KQfbeggGvrFULRAyVr47MsQKtKB7aRxXzakRrrDZhepsludxrtlFTY0xpOnG
4L4JjIDPw52FAymutcvRNlL9HBV1F6z424JZdN4JbVXFhZejrQkH4jNqMbtmc+e1YumP1kOlN18a
VJZ8veKyfs40O9/Dy9IIEXf8o1OmjVq22STJRgosYkOmzKJDmAbGDYIqcxuVRJfFyI8m4ix4O+ze
rvF1DO0d77y3M71A8PcLB/d4PzX7UuTDc9DQsxzHqH2ga9rGWxiD+llnSGevgCkgAXfxdgSQBMtl
glNMLJ2CJMFV31mlWOUgjNMLTykUraRIZN5G48buqyDxDi4KnmwxABrvQdn4fcWQvPVWTe3b1aol
BYKcQvDWHW11aMY02j17/X+3uzm7J74VpKVEAfzO/z5lHjEmWj23z+/+x5pKtR2v1fd6vPlOmFr7
V+du/sn/6R/+1/fTb7kby+///Mfzaxblc0JXHX1r37Yg6Q1ajKT+MzrkNkrgEP7ir/zsWrruH57u
znYAW1gm7cF/tS35E2Z+ts6ID8/Q/P//BQ5x/yD2w+HQQwazNRO0/m1XcIgp8hDy4lOZ25lMBf+6
9T9nabxr/3FoJN+jsAgFNGGGWJQRyC4JfLZmrsgblw97q8j7nIOJiXP9bKp7MnKK6Nz09fLMGXrI
rBV5BiYFOZO+YPgS9UlwlkuUsZUgp0XSR6Fp2bko1hr0myxSN9B9h32hle155gzh4s07+4th4HuD
0N9fL2/M29draaPdRu4od16U9rvRnA3d7H8ECftowuiiofYG65wJ/zdTSOMEm/r3eO3vl8Zc8vbS
+Bmykp1l3EVBE+GxbOMLnOjuZmJuso6VVqywSqMukrBJEt26HGZoJR3cbOU5HggqJIu7cWJMRk4b
qXNehTWDNCiMJPCeSt492xguU/bJc78lyyNyCrzNdS52zRTdlF28JvaGzpagRwUxETZSiUr1MYm0
cVqNVV9dFWGGQqHN1G1niABSBuVEkg7ROi317CzzRHGOZzw6r2kKPYWqRzvHZPUYSY70Y4bApS7b
tci/jV0o9vCNttAkNI5FIUe7XoovZk+qogOee5saKR7mIYg2MYzwuPYaIlQLnSTFyBJ4EbV4AxmJ
kiioonUdWiTD6fEXy/Yv1dhfc3qs2StWfao9mk3uHVoA1Gdj7D00k65tIege6tEUqzG09WM8BedZ
xtmFMEA6k2NMq1FFW6OHItm5znObob5BQJgvEDadocLCetmNlxgOrU0DuXutSKtnIEfTruwGomoU
Sio/jS4KXN0cUwVW14Jsn+HMn0b8BnW56lBH6hA4i7ii/+nTBjNEtQGgNqwYXjWbaNK7LRJpc633
OFVRpYCGHUWx5sZIfoyI8LJqW3ztg5qUy6Bv8fjIdkT6HV0zzzTO+NZAzlcHf/Tgq7k6noNwuBs6
rbsesoEyLDMZ1tqKTnlfYmzQCGoZwDbU0AcIuuHMT+zfpafIO+gMIz2iyoSQBsKncW0frIstti2J
EnvTJA7S1YtwXaHIX5LKZdGyLwm2HIzpDrnjGd2utVZ03bILs/1k1MYq5bQLCJunebCAPPclLADl
4j40aJUd+iAUiP5bUi667IUspLs2oWYD2LitUPB4oXvHuHHV2DTS9ZT30qJ6WYCtIS+gBbJcGc4y
dwDEpLoLFkKVyKV80LGetbP4NBeUJ1vbus/zBqeMQaMwtEjU5BQWrwD7wqBPY2BoFXJOx423JKzc
yFyIg0buFDsvs4yBA8CiKFtsmUWZ3MK80Faj42wHJomzB2CVuAN0ArIYFomKL2x30IkDQShIaE27
bIk3WQGK32p9vbV0NFmmHdwoHfcFYm5sGMmepJKbyGWkU43DXTtEME6iZduGFx1FFgJcmPaAN4bm
fkqrS6eC7OEIdRPS+uAAlkQb0ljXuVDPSURn2w7q8zrRiWrM7xqN0nbwNlWYfRMyX7eUWqvUocNK
hRIusUtceKMdbuXE0D2uiAvwyPaSl4MTnMV+ruM6qTR9QUXubALfZkpaGEXzwtDK4n3Pxe0AbLkB
IHejUX5s/KgXfLe7galNMAAoqhkmo+nwnsMUB7DgtvbD1EDGTz1zBJIDt9SvShrZYwv5PqQ4GyDJ
7OqSDCs90cmUU0RD11liXbu+jjAZNvl5LCq1S4G4nBmsi7QbxBfgP/rMCO0PI9Dxu9pzWSxadO5G
oAl8nxLjAqd+jpq5I45kyYi9V6n6pvIJpOuVUe6iglAnRgD8IL1MHG0IWltQGozL/MtyHM9q3RjX
lp3cjXncco6CXmIn5j1tS0hYpUMG2BjIRa1DLNT0sr7QK+I2hctBpAUaTSwKJMA4gQToNU20D2aB
W6zVYkvCQ7R2BKprr2isx4yRkONPrHc4qLPJpQfRuzFOdXva1b0zLTRZ/HCCfEfDq91aNhHKGnLI
XeNFTwa+m7UZ+ddOZGCaCX1iLNGRwv6F/9xrsdzTUsovUGDefL6BUlTgaBphkuxf//mP0y6GR1K3
JDouhyLiw5BSamYotWQ+QXnFdRGRiZHFHOMJWjl8fiE5/6bPrvShtEjaIQ+hKhm7LlDWzvS973Jq
SJCgtU0Kgf1i60iSB8uEvjOvvKWDz/fzl2C8n8j+vFlbUuNYsCVxMX9QxLhF3sd5M6EK7gDcwPPR
mWWpBsxS6mCNqR0E6ZVMbkFxkzgKufnCn1eSkDYcLiW/OmBAhkHYFHjw4voasKO3whHHKh/IPL+w
nMnfJSQdreIuDXZ0GvOdPgzNukbbv2oI36sr4e4QKv5AX09gNyzFZVZn17wODYRa+vz5/f7qs317
ux9wmbGZpjCILLmD++HfNDV98JFB2wozw7T8/FLv9V9/vrPOTLXjH0Dx5j9/UzfKnmNlS99jFynn
R0vDfzFa5ldQGfmqtsrHzy+GNO3vj9JPht7Pq80KsTdX0yKUuUMR6zsr6q4YehoPBil7+7gPXmWE
frSyk/aK5nB45rb6tGs1hph6AlbNtYP23IvVLuaTXNHi2KZ2NWziRrVn+G/AugyAOqOIjzCxerHC
JWqt9LHIrzCcQwlKarxAg+S3oZOnoakdh7koqebyxKRO+fw+3wvdTm8qFT/4Ckd3Xe50fpzf3CZZ
M7bQ2Ed2dkW6SGIjvskMsuAyRFVXENJgo6iKgOrPr/qrL+q7y36oqfW2YHEr8GVopjUTyKxXJ5Hs
zLXPNJZ27lk+Dhc+nsMruBXFGqlB8psv6i9fAouSh6Eb6z9usPd3ngo5NGUWyZ0RESvWsCVGVnOO
pgOkT2shhS1tkjoF9aZhf2XV/1OU8x/PQb94nIno+/f1P3xzVE9AqcwDc9em6qvRRMNFm/vGWVbZ
PNha8BuO6HxS+LAycqeCaFEhdYt/v7/bsIem1hZkN1lGEx8loc6kL5Au9Pnn+ovV4N1VPtxTY2Cp
Tq3C3GUtst6eG0R9bK5b/Ca/+fh+daX5VhCWWpxW/7YYlJ7Kp8kWu4mE9kXvyofU9vbsM7+5o18+
Jm8v9GEd4PyhWiC8JrsJxtGoby9j3TG3Ht0MSIzKuE2ClsFwMJfHJFtwFCjb8vzzt/UXR2ZTCAeW
sivQFXF2f//p+eHQV4z+0N85cbmb8Fjdlbop94DjjF1J4G5Reskq6HCURh1KwypApMhcg+SXTHvW
YNUgAiRxYq4u8gMawge7NrC/Rfo9BuPiNwdm4+8PG4Ac5qfEvc+vGNDou0UFgEtCLGnNSwvUAaxA
sZChiLbFlOLe16bzwbOHNd5iGIBQJIlVJWbeoByJoDqtLCtPCbxgOa27fE+Z6q9j7ERZyZmm0fCZ
coj4UZZ9sBdVRgmH31M6XUVsCLmnjEtRpGtRuy6ngtqq9Cu8Bt/1SEhixKtsKezOPDZN87PE+f9g
jd80qhCQ03Q2eR7/c69q9Zw95ycZ+ipSb1tW//7Lf2rtZo05WAzp/Nm34rn5Cbx1YLE7b4XpPHF/
9a3EH/wJuxdyaJ0OFpj2f2E2EKYTjozYDt00NG+e0w99qs/6Vt77yo7XBGXN1AG2IHWWEHo+fAnL
muAEM5fmmnHED+Uwwq2xrNneXewD2xGchYk7GRad5t9FgX5dTvaTUwdwHb+GzE2wdQe4k6b7RNlb
ehYbST0WI8uqz1rkLQO25mC2IvfivtKNbdIGm3KytvFU70i4LULksml5kHOii7uxMfPFVX5MQd7i
p9kntnFt19YFBf+2r8xr05cXYOp0O3gZgnAzlt4c8HTrauXtNPhrn9GNGTKUxjeXti9TejvO6NFs
2lozuxGooFO6exVkR1maF7k53JeGuSzb/AoBC4bvcZtmNvwpTLG6fzeNWF2hC9w1dsAhJL7MfHCC
TuiBe6D/xAKNRztIr9vA2RklZNbI6r62tXcn3PoxNnnLAoH11J/tjMkaed43rTUw1WZHM05/t5zP
H9K/98E/P0SHdiZTD8lTMy9db+qdMas52QrMomlVrQISqDMnO+IgvrTG8dKptWYRQtZGd7LWFDgu
Ppk3j/7Vzyv9V66yK9I72+af/zDfF1y8AFwMwrGFbdl0Uw3rQxUbVZ5beHrkrzXAlSXqX1fVG7zI
krUL33sS6pemn9jbGRYQV9N9l0dY46Sl7YkajhbO4vtotPVmQuW/RLQJslD62dovpuMAKl4RFLm0
3UDbC4CoGabXpWkxIt3m/ejR2pPofvp03Rv47IeUMQeZbjvfMw7VUBPO4fhiDdCOUA0S3ntIsIpl
G0OwpKUjH4xKP/gkTroxqzrmzLOiKoOf9ej/aiH9n+mQ/+NP/T/Yz3fAD8HnefOozDODP2cBF88Z
s4Ctip/r5/bt+vivv/Xn8mj+YTr27EZBPDybafh9P5dHm949ixx4IvkvwfFfy6P5h0PBZ8ADp1KS
1qwg/otCNMuUnfl7QEoDxBf5v1oe3+/5PMpcwaU0md05uiM/HvJ5pDsbX4OzbonbAZ4KsgRajD1c
vHlTfvH9eV81z5dhaoBCG1yKTSqO8aGX0PDF4giW22uMc91XJm0EoRMsjxSsTbptkJXd9vMLyrky
frtizFfkeGQCtMQQhSXo/YrhZVPiqsS3146EeQExhQgkdC4Mwxe5YyCltrPo1qUw27W+e6N64QEn
5G99zUcDEQA14Vljh3Rgq05f65MiORIm33kWTNNRUvD8rlZ8Xxn/fIf4yE3KYo+TsvNhhYsdLRn7
IXfWiV9kr32HerNxJP9MvNxbMSGEjRA4sD0jt3itCzG9qsHt78cgxiWkCvNHoFTyhdTY9gzKU/Hj
87dT//tzgqkK8bsjUdTzTM677JsF2PEqUcZ0FdeKveU8mmQysCHM6KWmDw8jXvhiAY+8ODC/H9ZC
A0o5m2DxvDuQTAbTedDHILuEQH2QstzTqb5m3s+Awu8UZCu76pIng5HYljQJTo8FTBsVyATxUVXe
fH4vH8YzP99q9JMGWiXyGfj3+3txo6kXrTIsatk0xKsDF54ISz1YDSXZET0c7oTTtLDodzf9a273
eJnTLEeMk2czlNn2YKQMQ/tko8jQkAHnxyzRrMdBJiRQWedOHemr3ImIe6KheZkbqtu3RUhHMYif
Sot85ci3Hj2rNS5ajfjYfESWGnW7crSzfVKnNlQOnDkEIE9MqcLTxAKTywa0Kts3wFVklSQt6WkP
CKcU4atr1yCSkY2VB8uupvM2BpeF6FYXhzoT+FVjXfOIEp+G+PHz93I+Enz4lrnezFhjKZrLrPmp
fvNY1Gkfl6VeWevcMvSDoWXT62RX9tGsDXGjD3OueF70Hgp1IVB/IuZZff4CTivHh1cACJDGHY4/
SRzWh+956WSYxJvRWhO2mF0WIsk3RdyLI17ILY3NH1rcgwAbowG+7eCG2U7xon/YVVq/mGXVnldB
39HOrnRn3xdpunIoF1H45Y5car5RMiorml3XNcFwCMpsfPVUL28V1OqDh732URpJcKRmhFmVlhFZ
doEYjmj/4k2rbPGbJ5el/W9vN0vDvCe5dCr5Lr5/u0tXlB1BgPa6SaruIsDagb9L1wiMZ1+5YuLJ
UEBKWvsAl6/ryg0ORmnh9MAaWu7kZLpfrMYav9d9IL59/jn8YoF351WeIz1gPNf+8CCkwZjRQuit
NVgGcibr4kfYjbjooE46Q3f2+cV+8TbQ+SHmBx4aTTDvw+G+YIOC2dFaazCnzqMoxmJeRuLLz6/y
ixX53VU+LBMwjiK7MQiRo1yLvgt6u8dR5XNuZQuU5fNr/eKOwDhjj53bIib/+f6DZc6L+jakkExb
p7uXHAbANU3Ob3Zh/W9VrCspHMACsoQjDHA+nIV0llx3TGObIKL6pmx0QGti3MZQLIaMsPTokvig
pTH0rwPZ53RJtcsJ8/qC/cRdxQb+AMQkqMdDs7i2m7JH7o690xpuGjw9BDyEnDKiAEmSCvelSbbj
wvAmsCUgOOMg+k1J/vHj4VxnmSZ7pSkx18ICff+WTeaECceunTXTNCCnKnIX2Nmh3tiFtvr80/nb
2zZbmNn4pE0BIy33w8MdTr6ORF3z1k5qB+AeEm3niKk7BDWxKEbjqx1vtfebi1IKfvxSobfg6065
xMLmoO348HH1emvpmez9NWL0Owu04doI3Hrr+UP/iDOUwxzN0BtmTfs66J8coLYbBxzJcxwQVNCK
8EDtQ9Yq01KOaVdNiSaItYVUg7rcpi2IOaRUT77ePBWdRIUKvJpYJ/hdoBsWFQgPUuuHvZV0iMqc
Rlx5NhkYM0PXI6EeWLGFhiESo4AK51tElaASDpitlbqWblCEwCbwGfYZZXatKjy+xDqADxA3I2M1
1tx9YrpA4gp1OdnPZjm95mJqLnNEU6vcsoLHptDUpYaSdcP8Llj5U3xKFckWSC/jbQotRpAyksZP
46TJ1aBgNi+9oeledZTFWzOEkUiSp2E+DZHubjyR3ZVld1W7W8V9RnEgv6EarNeWj0c40oLsK/k8
0YRIzao3FuexdU68zW5IrWypj3V2gZQ9uZKDjdBdj6uWdgJsI1kr/XtjJC7KA4d5v5zRZBid/SWG
F3899baTrXw2ia9Jg/knavIBEt24hNxyy9wUQX1lQIbOsd2ky6kKx0NthOa1HwKwY7K5Hgzyq8FK
kzE2bfXU2Pn2nZppEIO5akfd+zH2xjFhOIqI7ntMdXkfzdkSxpRna8/tHjKOe002NBvGGN25r1fy
vopj47pLajIXxxLOxmKENMpgzVt4RnWdedP9ECj3vEsIjm/Lul5gG9PwGLgEKkit7S7rYRqYLafW
Vdu52StTs+ZS1bNaEYrLD2DU3jaYfDCLYJCum9SVjznTYDjoBmEtbQFFMR7cq6LIymstAeS4GMD7
W8tMr8ZVE5PEkQZTe22Q6/ul1GNvWWn1eKeF4NxohiYXJKtDuxpq7Sah0LpQMbHdsQCPIqvM4cp2
eeFPmlon/cCp2HTls+bLel/YhXWh1yUZoHx6u4kItGtG0y9154wv8XyHvbC0be13VyIwt1NxRz+X
A3Q2XkIzPPc1p9nGIu4x7yXFN9+XmDNoHoGKR2NiocNbuVUiSZ9Op1XbVi0SH5wZxRBY107VhxfJ
bG8XJZq9YqzzH65oCFlFoX2GVCi7zC33e1hZT0gUCDRqZFH6TJ2j4cFpnGJnBr0G+wMPc4jXc0H7
ddpjwiRdrQ4e6rJ5KL0eIk5ryfolLSSMETdhWutV2dYzRnyXDP1JZu6bYw0CbVV7tb2Layb0teaC
ejR4UYjP8nuzzrXziFe1Iv+JH07yG1ZYoOZZ1e9la9hrfirY6k5/9Jvuu2EFh7QYSJKIPVwFuTDI
rYhCfoAx/m2HFn/dIVXZJMQOXvpNmeDx0dxbQ40vjWsVN2ndM6tRrAp8BxFNG1G3xyxwNZXCuFZh
xmeiKxjdYdOj6JV43D3ZhpvQ6zGsYoEY9KI8wn8LUd/PvfwxjJfwhsIvrREiiDLK6SAEybhWUTXL
0WJ1tMxmZIOoAHLJEI+xyhX+Aqu/iCY/vYYL058zQ8rWaKbaVQjczjKjJ2QWzQahdr4y5158K1An
dF63GjSQPkWCfWzUBv2b0ceKiUYFWM7DXBolQXUF4soLFj5HO3tjZOY9KdoWa2CAoj8EPIRT61LD
aXET+ONBZh0a72YP4vzOT5KcOy6Ta0OgRAUHpb8KUOWzuItK3+0ncxs3OqqtesrRuZDGXOuAEPMy
nHbVYNxKf1hauakviDToCDdWW8Ctau3V+kveVYdQWqvUTF7yiKz6KO/MbV/a+rbWxC0gyhXt/e48
xx5z7BXSpoUlyuaxRRo9gwVybPwcz7pF6GfOBsZsy+l6qg+tRO2hZwaKliS4UIQDLVu9l8uwNyYd
XeqQgFLCVaEiDLILsgHhkXom6be9f0bZgfArjpMDMbjdlSajaoMrghTGoijPLLspbky7ug4T5ghF
iv4+MuvieapFspW+E93PCd/rdjCjI5EIxiOvulg3KrEu8i5Kt6TvIr1Ao/zsSS0+q1yhFo7Nzlnr
YzUnlnu7LlKKTmnMcTCFFNYERbYvDSti6Sc1OKkTcY67Vm3gHI484/V1LX8kIX2EhQ1b8A5nV75s
ZFhe6UCvbuwgcQ84sceDMznxQZiITEziHR5ymPyPKk3Kpaen8gaDabUFvMFeGOrx1qzb6KuLMGhJ
oFm16SrXeSwDIfZR6BVnMaoXyJ/jlbCTcDUkRgDIzUOGx90ee1IIDm3XWEffUNY69Dtxp4swuk6j
1tiDh3CP6IvVWngx4KfM5b8ar7uonPj/UHdmy40j7XZ9FT+A8wSmRAKXJjhKIjVQUkl1g1CVqjAD
iRnIp/di/2H7Dx/fnEtHdHRED1UlkmDmN+y99reu2vw1lZUVZQReH3lEd+3Y/wpIfwNERr2I9vB2
uoRpCmO+1JTdRvnrqfdu4VfdnR4fpZXtqt6vH2/YxU2il2CIbO0zLB0DdXZJdXhBoyS/SempPhQB
cZEQ3juQE7ltUhhUdTtMBzlPXbgZDCpnCw81sT9+dQctBQe863V7Twl3m1k5KinRtVchJ5RviylD
ArO0TE/oxfTeWj1vU9otAkuv4sGPh04QKVD73olIKIOv3voReIN6Cvj1m3ER4rkO8/Jssvbb7x17
R3ScSwVcdvW17saLwPureu9vHXR3SWGSJ1mE/hZqLlu7Oc2RqfM+JyqTUeuuWNyUd8bFuZuSOKJQ
i/ddXM2Ymu013U3CDh9nOxwfsVonb3R4vr2py8zeh17tpxvVT93Fw2bwrjplv1TVYJ2dYdZ3bpIs
Z3KQeviMmUVUQpumrzOsqydhefIPDrDwd5Cl9V1BOib53/w6m0yXLZH08OQyir59LHOs/5wL65cT
9uoB4/4q0Co29a4LVf2ia1Wf0jaHQzQvPpAXV+j7JA2mQ99ofE4Ko/KbiKlJ8hTr6raR3NcT458G
X1psHdAeelyVYxu/etpGHWeX6Bb7uUpuDEFAjD1wRY1j2TGsr53y/Zae89EpUyID60uEMzpNYxaG
oGD9Tdvk4aVIi2nvgKXbujRDCG1iIT+TlitI6bj89J1RHUIpBNxpaASbea5Css4gkm9yHC4V9UyO
5FGLtt9g/jGPS8GAErBHr9F9pf0ZIu5L5ZtfHmyBsfLGfYpj/a5L4gRkovkYDYDi3sAtXtOC+bxr
mp0D0QX7LdcN1jlFddsZcoGbftnWCOq2aGzHB8ft7H0aj+leuXl8VwkYg5uuipfTlM57KOZbeG0h
PEV0wbZbYYMDa5LfiyXT7/Vi8Il9G0+9BLPz2gXTl92mIGiSn7LoP1LHY0GfiOq5nZAK9VatIs+q
1EMJy3vYlii0to1l43dqjAkvlaU7cC+hOValGG1GUQ51UiDrcyi74Sp6aHt2E7gQd7WDw7jOcEiQ
yiS/lrmGxsOPMD61sUyey3C5xkvlHhuvrj8XmDcE6s2We2S0NP+BCDNcTaXaA5lwYldrrY61WBN0
kFx730SX3nDVcGgSUso2MWiFA99k/FdD1zwHST4fJ1JbPutmQGdnEyzsN0kNNya8g4Kqn7GSs/Ow
QywfE3rZk8JD/251GZdOEOAS2WSJ1ATRGHpWCx8ANjM/+8uvqXdlVyFIb1dBZhNlDMFLxvTirkB5
B7A+6R8VkSHpzmPUuuucsHqYvFQAiPUbtS/zVB3Awg0cuV7jRqzcxb7uYROLRdEwKIaGb6lZm08a
duueCUFzwBsZ8uUeQ9R/ADq82Dzb+YxRk0SkgaHjfnEH64vvMBpqd0YONgbmCRrpuFtUWFIGAyg/
uXUgzlbqxjhLl644l5h8HjuKj51MIdc0dtmwYwqybeZ69n2VBG/lZN05Vd/8MmOC2DZt06s3ieZq
EOVGo8YakQGSpqkL/WcCta2fqSzDlxEExtlRFqBDMtd+347CnxV2RHzdVYvw3C7s+y4n5UnnInxT
ZhheVREW4XYcst8cLOUlneblbQbAmZP3QmavTbj8z1vKDq8hLY5pEpiHcsigcJoEu2VHYmCTa/eE
uGC4ZHaF6lQ4yY9Mj0gxnaTmC8QIcfaD7L6iYPtRhZlrNh22vQM1j9Y7kpwFe8YlPLaTmqAVAYR6
ZDA3vRceg7lFrNVdQ9BjiBNr7p+BASjGKaZbjzX12r1fDv6f2W6dFkQe5GgQ6/q5DXKwQhsxO85J
KvrjtKSbPCKmr9cNmaW4DPOgPqaoA3/0fdV9tjkaip1rsTjAeGlQMFOc52+jLcOtg9tg51Wi69Fv
VDQ2sPGthzad0gspTfXOlo0+TjHQJOHamjYw7Z64JvM9MS+ly7ekTeCrBuu7QDL4JjJRRjgfJTtV
E9Mc1gNkweVZxYHi4Z+K8ah5CahpA13/5R8Js8IwRWlZrAHRzaFobxTmJJAvRFRmW9XlVCGxU3hR
Gyb9GzZr5pWWRX3Hf25/l+CQd5OZnEd7qjB0CgqeS0wiw5dM4/yzlqKGh2DLYSJkzJuzFzcFeF7C
iLW2wqyYvxqv52RI1hdeKCN03S2CpqpyD1zq62FRfnUsXGG571Uc938nUqdprRnc1XeOVwHJoDHA
KhtizcNYFtuK6Iu16OYtlbQQj4gFhuDeXjFC7xYpP8ZqqY7aBO5LadzwmIkMIms1NXjcqfDzhm+7
1FjTm2rGED+3HAXGjAt8/iwkoakmvm1oEKAgzQz0DoDE6jwwpUZJ52eSRRW0F0OGVStOSyubc+GG
/Vs2yRxSFkYzhD30aSJY/uK4xthH7z3fGdFUv6Stp32vS67IlRuW2Cdsow/sq80PB8zE35Q50Nky
Unzz0tvPMZ4xdAaxHu64CjkG+Gy8ereOVdBdZJCsl77xAUQHoOz3k5ysB6ZhCef5BLxjO0Fl2LZx
ox8zlKiXxpL5T1pL2kU1t8GvnDxchtsc3D9a5HSs6d35Ph/SABM9SXsIi2Zff/ZtCA5Ve/EHKyW+
VxMsWwum/JVAz+Ah7mRS7EXg/kIyunNnFObe4LE8YZ55AL59VxQzQdWGEdgGzGfykq2qfF3w3u9d
i0WzTgP7sZAFi/O8GzuoFVPd71e4Y6iEWmeH7KcbdpXTdD/c3J+OOdfXOwzWeOCET/2cV2L3d53J
i6+Gcmk3zw3UCm0l92ix7SeUCcLfcAPeJMIO0v8IR11cR8uyxv1WqpRbcpnQl9s2jQHd8C9HtsGJ
6WoCPmn509vTn64XbxYtwKbMM/uEGhq+ZeN6e0AGBCTLenzvQGLfBSHm+txLsj8TcV4YezA2X5hs
cTNUFNawTx2FMx0l7E53RPSZRYs/fTjHesNu7W/vyLn/ffsjaiIB5iF8WVIvlTvfwfC8MROisA1a
QJykFkDtjSZ5LPJiXhyObVpw8y67brqJHOZfGfEYBUldy/C4xOoJZ788D7fcdF5WvM2GpWeiU7jj
/TS05tTNHoy3dv1EeUXuI1l/8NdAdACbXhGsc0Qs2241P4OROVxyCCsPBUwwP1qtcj96XvpdwDW8
Yb44nNhxNTumS+47txP4C0xf2JlXeRH2MpNRRkrnXBZAoKE/pXWFLtrHQR0Prf5ey4VxWzWKQ6zp
dcWS68ht5wHhZr2q6BbUxVtoy1NPSZtsNJfVvBkWrmTsuMuBHDNxaKy+3FZo36A0jY6+9I6o95bX
qVOjnMTacNLZVx3A4WGUkYfbOQ+gzZKoeTJ2/1LFXfpkO8wFQ3yb9ICje45jTJc5z+Hqr00SBQGB
HHziWFCMQ7gKvTZPbApNeAo/ZuGq99T4gA/WDsdlYGA4QBLZSu7euzH33XMwjf42oFz5mGwfUjjY
EJhIoKydZZqjbIIo5IXhfF7mgOC0wRLrjjwztnWYp9JntdIVe9M83XcqzH4nneECJn0gAlqyPBZZ
Ur8Bhy1ek2Q0L0Ik6p19fUNLhOwZE/3YursgIfKr9HOUyF49kA9EdiMz2NK5Dmsd0s8C8aYF0ick
9v1eu24Qgf2CW90WUx0R6ok/y1uq7ICtvz9wTefWJlNAb0QBkuuGdU8ot9bpJ8doC9sRznC4Dwnw
MJvYZMOJLXRgorVHCLTvMzW+DDby1ZLynqRQxiPgDhcHTG0oZ/GclWt+aVGz3AVtNRzSBtfsPEv/
YYFTDfjDrvdBa8jtnXp6oL70t12c66dsaZ76ynXf7CXe1J3zM2t80t5CuZGNv9xY4FO781NTYRxG
b0MwxtlHw31M8CS96AYxd1u7wV21zuU564vXOiWIzi6n9G+L0O2qOs97hVcWI9R0zU600xWWMWzj
2J9f5mpGAFnKgixLL0JSBCcnyceXWJiE3O+qOvRQK/ZOxZSZga57nrGXY+nQw37s/0lq48wPOlwD
hDsclhivc9mpwwjsZguq4S+GPfO9wiV1tcD0v4LAWqRR6NM0+Ue6OmGKKHfEDBYHhZEyKmM1kC3D
dGBnXJO+DuO4N6xD3bbmM2Zlu7PW/rfXV+Y+mWf3MRgHUhA6/DXkNXCS1syfDl5sjfumsEiy0YMT
7PAktoQxghkqNIGnsh/3+Ure0GZgtax3VguloUMtouEL4z0h/nD8rEL5PQYiOYxisU9rje5zCABx
jFYXNb3/4JjhKDT9XQNO5r5r00dmvw27g4pwpvy5EdL6BeVi5miiHXZm4JHhMq33DMDeitBjrGCp
iMUDuPKMYd806pPbEXhzs9QM3VJ+u0OckXbQ/TQmeSCUAsJBkjUNWS5OgtVZBw7XgZB7LWmBjMxO
yll7fbNXVvAXajZZlB7qXooFR5mhQfYRBmKNkrcEGXBDaGORudrh8rNGbn5fTQXJB41P0z4ukDgX
ogYUVuxtmclfDQyMq0+WPUi81MFMPQvH33trPhxLGHXEKHpNeidFhmTMrWz52U0IDb9i/gVfz077
9L2h/ep6CmwYCeuA+9ZpB4NFa8gb/s4EwRruWVAwysDj/xwLL762GvhWNoZNeFABoVPS3ULndO4I
a83Yw0/zvB4nZbIv0AXciirnkerI0ctfRWZyVo62m4ZfCUZ+8PoS/51F8EB872f0JxFZZfb8GYZ5
8RwmSrontsl5GQFwuB1wWf5QwuWPTEEkyowSknQOAEJjwn3oW6wQOE9DFPJFl73k8Huu4+Bx2nJu
1AeiHJlpznEt0YFkvvrUxDt9rY0jvwtVFJvOC8eKNFLq5p6+LnKapdwbMzhkBKz2AOSc6x4LP9OI
LJnoFmONuiQQ3QeDYtApDvaEzTKoO+VLZvhCQU0aJKcV6U4W2fHIAIiTdE59pb+IRAY558+Pkvsd
p9Sji/yzzwcAV/YM68pL6uRZUpCceeLSTyAoLR1xi2Y+sR7Uan93chlvkAp9hMyRsV1a202Vh4ep
Cn8SDv8i2+XDi/uF7Ck0edvcuO1pKfizgmS4IbqaS4g0NvI7HvQqY9iYIJBFZGOPL9zdWIKDgilZ
XupqRxtApzoQkg2NAe7IHzPJMuo8t48oe07Ei7ibQcX0TB6RFzU6Flg9YT9fQ1Je3pJRm82SuQyp
S9leIDo+WWVxxrgS7+xF2Vs7SBlS9E0cf9AvwA5HldZuVeGa00Qg6U8QUH0Vdf663JsBn2A0YSyl
8M1YC7cDl241Jhx55BUzL1jzJDyulj1uLVodh/Onai4WAJJrO4c2hRbz08wSLEdk/tknwj6sEycu
s9XlnDWy2zrxYj5WRdcG4Xa4gWwJZsgewT18zLPtPicGbs++H9z1p7ay4jhSHZ+9cPA/1tbAvmlZ
61ESGYh0+YrveymF1W6U4m1ADyaA1vRJ/OgyGvpNb0oXYvL4kk1JzaCC9493UqS3tCmgOW+0cBmk
BIK1VpJmKtu690LBvqCfijcolcdu1DOpnfP70JPT1TfJGwvkg8bXfyzZJUF1IQfDWiHMbGUnmXHn
4tFNWClyrmRvECDAEwfYheXEg7YpYcj/rU120a2CAJWtB8Ad2/qWbuwXM1c2g/zIBBkT+FTvUoew
0R6hC7wqh9z4cK1wWDaIUfytJ7NfzgjnC1Gjno9YW7sPUs2Zrfpee5K5037XBfPY7eLwgMwAMbNN
1YbTtcQ0t0StPRTHIi7oGoxRDyoNqjcgUASMjQzriLQlp52fSyHdr/3kOW2Ly6BGKgtguXdsTlg5
OFV5XLoQZWsHXwpHczWbF0PMLGEc9kxqRxo4R2j6ZYlsaGSdsOb5BwCR7LexOzuq0bZcfQ2yi7pQ
Y6gl3hDYmpqehoK12eTENHKNI+5B1WlaprbxTp0zeXXky7m4zNQxd9MaJ6Cueu2xTUuXW05u2fBl
HyyHFMSBtzwSzvhOTlFK/2GCXeZP3QGnSk5Z55x8pbkG51QeZE8FtaEpdc50cETLdWwViV9qzXOt
v/s8E39IuBZRp0bxUNwq3tk42Qt6vebihtMYNQTGP+W4YY58ldwnrCnm3UsdtQtCIbdkXdT0e3K4
haUTIk5oYUQ0OedW7RQPyIyAw6hbjnmMP5YTF2Qdtdx+5JQ++G7B3r/pbpuxNsZjw7jhLmYLtNVF
CIorc/2XEQLoubAb+RtULQQmpnpcHkWOgWP08FGlWEtv5l1C9DS6biu1R0xuYvjoMIBebZ7P51Tb
PEqJC5zSM82LRCm1adhDRdw8/TbnkGVABS7cgtTENKVYs21QyOqaAWE+jL0//GhjzrqGoNX8MNco
2zarlfOKKzGmMLDrG7IhUUO/U03620NH+ymnIHtcnb7dsk4UEdYbZ9PkroxA7U6RYwF8kUXZRHnt
rhBvAq6cpJn4dOamDb7ELD7rgKT7SblnkBpPPFBM65kmkdQ15E+psKtxO+YEQmxnL62WS2hYXR80
Xe94wKzDaZZ2/XTksW4pH29QmbkK0hPWguRNtVa/3i6iydo2YbkukeCdRTJgwod6suOjVFX320kw
yDNzj5U7PLYki59qa1FRUQjiy4YZxT0BlLh9E4ZFV56u7EdRa/tjdtxy66s+2SVC4smGSfCIc7uM
WgX7EC83bIOhtK0PVJfDWwEhdAtOrGUcbuzglHZOi23ZT0g/M4RoxVaxC32zXtuw1Q81AfZ7boty
5yuyg+rFwhhhLGLKh8L+p0seI+h77b3I6b6cpCzvJLbokxjCob/dIW5kSrjmPYnyFwYtA4D4QnwV
SeK/uz2Fdk2TdOxF2jOHVelhyXLc7YO/K51l/BZh65zAPYGBU87sl1FqZw+xmZcnnsiSktrrPht/
yn+7IeSdjmDlq1LONG9W+h29XVkfo2DYMjWGtJHz94IpySuBLeEYsdwIFsJGhv5qL1V/8YqmlRcr
qKe7YQVAyYx6HqF3htmxzcj9HkxhPa1uSmif8CvQIXZa7rQ/oFG5gYFVmKvXeHKdS6obChFbMbQh
5JzvM189yFwsMQNTvqUgfGUrkFCZvjmLRrypWvxxkXa+Vlq0L81IloxoluxW1TZT5GXZuyW66XEl
ivzVXYrpRaxE1OQ52VeACh0vHz+Kxu+fJATmDxGnwy5HiHLvNpDbRxWPHxwrH+Scu+dV3OqDuSou
JHM793XZW4cyScnRHLIiglNZfE9TDN1qJlOwq6aMVsXidEBgdaQ3zJKoBRKYRsg/5KlUfXuYusB8
VknbAatajfO7cgX1WK8tzJbUyfd5JpMtzDLmsl5dQXQgCy3Ro0Mg7U0aUY8BRxNBUJX2mfv4w6Fz
1Xin57iJSIm2P2RYgn0M+KnAT2WV/cywNbufzODumdnm/K5q2TfaKk4JgM8nrdp+V4WhvRVpHdzD
O0MUW/+dmdf4C3dGGY/LgTI67Dar64FjzAFRxH1eH1ufqTEui88gTb9RKf0JmLZGCVvsLLb30BHI
IOj9/KDb5k/hF80toeBQZ125qdaCw2/1tmk1PcDqeJgVQW44TYLFKEgSLIawuJEUmKQ7vrLRaHvb
KVP2qZz0dcVCj2IIusOUwoyry0jO2S3CLKYKnBcWWQFceV2B8ksccTRWe1e63nHM1wewS+VhtX02
QvyWxz5Y8r03JOiRtSGTge1+/lOBSCLNAoJZgGHw6rD/epU1HeMteX7jV419+O+GZFomqXjyFA6l
L5Gm3pkW2NqbICkOdZ/1b/8o5v5LfhDgpPz1D5fpf3Oa/jFy/Z9/+v8sucXGrPZvysH/ZAb5H1BT
v36nX+V/e+q+vv/06b/bQmg4rX/9Bv/yhYTqPzzcbSF8JhgLXImo+/7lCwltcqZDxkDyP9GeoNdj
Peb/Rr6JSvQm8PxfthD/P3wJfwr3JtiIm7Xuv+Kac2+ulH9XdgcWBjyKaM8DTwfV6v/2rrZ4MlCd
pNOpy4jcOnKSFY+ql+OwBVDMnm1ZxjJnt1izclW6S5kwBvXYbhuVOicRePkOS153iwph3G0TFz1u
poWcqU2PaRqcvAZow+Bx7XaCbcOdadAuwyMkx/W2W0wujZRVhs981Z8ENyCWaewMeLip7cQncKLq
mVLwCt6JevC4TBSMkkBPDDtmAMNZ4P2CAo+IL249kngFHU8JgpSdVGTmcCYYY8yz40KJZCJnsYCV
t0veHdgYUuoLKJHBk+u04Ds8rZngrdJOzuibvOdhXpBmob5WtMv5rNn8s2PONm5QWX/TzGrMDkY0
YnvPE95LTeob+pO4Sj5ar3TGQxDE62/XF8OTzsuYQr2qxwh84jxu3M6bvtK8R3EZSEIgOS6zT+K7
e3DIXOXR3FjW8wIzbjtXjn+yAU8TFOkh4Any2oFrjFD0dYAa+WHPCWP82jiM0B2ryY4AxKjDXUO6
7oYZRMXwvqcCumlLz9jFBKHPJQF8xsvMxc2q0b46XeOyj4WhmeyhF7jhD8Di7WltGTntyhBWSwRm
0rktfW0BX75MgKWdWtwP1iOl8ozWqzVuH+7zkj7htU8JrtwMHWa12Nf6w0EyueupWXiz0tM4pDVI
aj3v+G28e9wGLU3ATXlnL0uNRlmlhGRhJEnYnCkmCfmct1vyO2ggRmt5GTLrb762664uChqy3omB
io1MmDU61o6RHignKjMqf3OhIks3lZvJzWo8pIiFvdabRC6SFtyfGeiEo7pO4XKatbBvwTwx7Jxy
rHZeHl/7PEgubjn9cLSbQ12oHzqeD5J55bcNU7KeutMMMPAgSquiPwjh0dZ5tnPNUJ8Tx63vfB6b
l4rJ3slfGOXnLk0IjsbgUHkVcBO0TqPfPqSJ8HADehRhcXBmndCfCQ5luzJV7QNZoopP1Uu/vakv
DwFX7o9skAzhXBLZCDTL2Z032K1DWkDmpsljEWi1A4zUvDDYJIC5xgrhFdLsDBkV+WZJrfgtKZdr
MdBzrkORnNZxBjGuFOIeLFBw9psYFT9WF6/JfzU0K9eWBfGeWQgWl8QhkzkuYdTUdOzEDWGJJMks
s4fx3II85wZOLWyqqxxfSxRSk+4OE9xeBsHSZtLG0PMxTqG/SrMOXSQzdyuZtjXSOUwtKd/r9MLK
FVG5Ete61n/GkbjC2aZ2i+2CBe8wEArXKzbvfMuSQIzb9IYUJk22/vDsUHMYua8kEUQuMUC3W/e7
tGEjwU98EsZYfzoWMpuu0ffaV6TqzD4bsBCUVVcsfxXhy2NF/dDOgk9eu2TiVIUhy47hoinHgbxg
2cGdRQntZoNi8tr0D3nKjIkwgRJNK13brBjilas0H4Kfe5/nsdmlpdceXAJ/z0FaUIgFAvS3bK7+
EOdEolcqCkG77hld0Q56i4cHYamfOy7qna0og7VfmYsZWPpChFpI4sP9QuErpnHr5wBuIu8WALsi
fSGZMCZ9PkN5Sz0UzxeSEzSTA0UHgOHg99B2f3Xr0uGNQXuHvNndp/Yc7ogKyCJwXNWTxHCySYbe
uVtKt/jV6JqVi8zJCwLwXz95AxMDRAjBkSeBk5C0434n1zb4MYdO8q0Lcnw3/3ar/r/chPIm7v83
1w8eBsvyscBYirZchf+gDP7Nd9QQ7ZBS16GOcfoJyLE9V/52yJr1sWc39caK0OOMa+BizW7Lepak
ovq1piSHMVeCi0/w9z0g97TBeA/SHJnOxhb6Ez59FlE219RszXCAsNYG7c4h2g8EVmCnJ8ledn5c
vBJhdMMq7r2n2UbSbtUuGunQn+S9zkxwZtVcPKVByhFFznCPz9ylTx6cAWC067DUk6n/o+jXJppo
jMmlZDItNyzoQGnH2PzOYVz0J4KL1sPI+X5vEiKuy/RfyNXlKBnJYkikCwoc4gBcRhh87ePhHZSF
3uIzz2/KiYyfke1CNFCHYGSX2AMW7q0haODAewbdDJTs9Yh9jMX1ZrLnqTzgUURLuwTWdOysVVYP
yssChKM+i+yRzFmMdetd3zveqUwQQDBvtFBiF77ekeMkH6u1d596OMwM9lY2El2xzzLwOnaNhZK0
bbt5rEKSrIJRBI9y8OUPHDUue+ybIgj91j4dCGROrBUUhJWyQk6CayoDxFjyZ52v91M4fCEVYuRE
mpzTW95F57+mqXsJhR08NHZqR1LgOQnyvH9JLSJq04Y3jnqDXY3Vcq7MnjiCVcsQV0lnV8Hz24yK
flDUL848ZhdkrWi7LNd/Itb3qLxYnrhWCpLA/fK9U5riG9ZZezJq9Esk9D1s/gSWYFh19Ue+3tYA
jv6F/UFGHaPrjTRhfbR5Nh9b1dpX9Eq/VeMtL03KN8+FlnbpB9knbNjTXjAsRcF8ulX7wDMnwiG+
y9XTH5CcGc8EiKFgmHiTvIADnxwOZSmXH6FZGKyGtHFfZNEWn8RXeOYqY+GAAqddWiM/TNpP203S
S8Aw54Ja0P8157HasN4Z3V2CVOjXlBY9CUI+a8raHuQhFKCOWJ8zVqly/+q6Yvjtlg52dLRSV4ec
+XTHvgP4AHDJqGxHjI9L2p3HZmQUE2eE60qg0y8WaoFzmXPetIiHo2Gck63vwZr0fRG8toVnM9R0
/S+q2kJxneBROs5smO4ytBcMvgQQkk1fiuJlrluU31jZXPQJXZFZUUEGQB55FBz9jsNOt3v2D3qb
cGLpzdKZsY160lkv1YCerOZu5NpXxuxsAF4va5NXP7havD+g7scjpdcA4c+9hRRo9CNAfh3WRsFY
Y8wMDadfkAUYWke7fvdlXpyLtXAvjVdNzPTC8GMEYv+aVZ7Yt12cvBjBGBO7C0pSfozi1TaGT7el
09wYr7Tu/IAtb9p6soFPjyYzLegi4SPipfTjpiep0/lcdU1CKJNRxGBrkaM1y9THGs9/Jz0KK7Lt
aTraVr1nqcvVNctcHopiXX52LrNlqJvYbgD5BNVXb6XT1dal9xEjw9F8ohNDo6R3guw2RTRHjBzu
T1O0GITcXHzSw+YvWE7DL923y6vtLfUD2223IInN6alLahtOW45SZOdZpcOKrSGgj2Wp/3v0vfyo
xTi0O3cxOIDlWIzcq02WzCgxhvWnFXTiMlu6ImItzt1w49RxcS9I/jl7I/l3FtDMb6siSYDvXB/8
gNvYDZs8dIR73xQO09uMQd+HM84rvly9ZFWkRdf5LDuYEAZdV11ZNBenOQbn6SWIqoJ+9MS292IW
4DKkEtvMU9jfcej1LCRg6ZfbJm6rFSvb7PwclF6L4+LN6S9iHWAvVnE5nTV4903rxBXhxoXqzX1A
jW0h0U/u14XjZU/ItvoGVWw/xJk/3qW507GidR3zPnSpQ77JAK+QzAyivHuZPpHDEPxqFnu4TjYt
1HJ7JGmeioUVTkiebsTmHUVKALDBizqs8w9m0qCDXDuk/1mqmazbIcGMRcRZ8jQg9HwdrEw8YsXm
sFdWSqwd8mjxdxi9Okf+52Af6XtLXhj8+rQLpTudW1OPnyZ13V+J6Nd+zyPf/oHaWJzgcccF6T1t
8lEvWRLuUbsnQKc97y/IgIlBSFK2u2rIanvbZor0KYCF06bLi/adZam5Zc4uxKEIK8BGFgcEHwF/
ZyVMBnYBGY8opZ4x62MexOEL7099mQebqpN1widuExtQuVtDiKN40WBEW/1ZYR1ilxYMbMTZCGD4
TXCndZ6YbxvUfCZcHuJ8lKuG5zHXS/MI1DR7HDMnObbC7fHPeyAGuxpeWFSqciKhOS/YIqaZpxqE
AkP4XtYsfxARqDebec4v+hi3Ibo5Q1Xe1ghEeBSy7tKtC46ZbAiXp7WbPxzLuk5iaF+rqWXlNy51
8whS3GqepmJJj5Nx5JcPcZ3/tJZIH7HFn1r2ETu9OP0Hmo3+Lw6ooNqKuQmujbVUV+PlyTvqBG6i
YmKXBwmQgbhRQcq+266LPYWwOCcQSeR+1ALxdpILRKpu+tZNvnO31u7QIQgnYQHkFaC4TYKg54LG
pHtUwQJaEd3Oi59VC9sTrz8p0qM+lW0t145ya9naJMufaJX8ZG8vbnmqqTc7zA9rtTUjTyeD97VR
j61drnyBGHywgJpWqAmz+zWtdXcaW4v9HpAA9rZqrTZe5xHMRbdEBZb2Hfz4sBXLk+jmapPhG/6t
3GT4TnSJoHvMg4oYunG6VaycE1+0s4j1aeFV5OBv3061wFq6yFlRFuXrOwJMOCy8xeRwhKSG0kvr
/8neeSy5jmVZ9osQBnkBTHpAglo4SZfvTWAuoTVwIb6+FjyjMkRnRlbMus1qkhZpEc/9OZ3Evefs
vdcOUZNQ6Ln+VnywkVFhf9LE5lS7eOraB+gqseaZ/oBkoaYGoaZAISdPwW51clBU8TUKglZON7yU
heEnd5mSCd7D9fzcJOc9Gh7Pc+NQYTbLLsD/uAWg4BfRZqhMDKeqTflz6nIrGstwts1RdMWbOXUp
tana4H2qJ+PQOEhdK6ciT8ftAcsbzianRm5OK3WBQxg+aZ9KJdghbtThyjdpbcFsCJ2ShrzHgd39
p4Wbeacqbv5sWUn45OaSCiepqz32HWUumjPbjWAtih8jpEFbybuvBCGbidhATFpGWZ4i7DUOlbN4
0teUJCgbjqTKc5OROU5lGMv02dsdsExZZAj/7yYdV91CuKX1MLlausp1hsjAFXuAB+Z6TFNjhVF6
Iv81queU7YynK/MuFdEbVPUQF7dGuP57MZUUJ1hEOVJ1GDmzG0wm9MUozIutEd2oAbfXzRCmz4ir
8pzCVH4oSnIKjI5NzG22UO8iu3c8Ny/9U5Oq1l7ygX8YW67+tZKOW2is0ZLgf/5VOHZ+Z+m19cDb
nptwbO61qDEws/ntS9BK85AJbSKsow3b0DI6GEogHQmP5hsdubOxrXvu5PW1t4fqEAeBeQw7o9gm
uBV+qPzm3nwjZvEsVWstSSaRVdWSY9nl0aWxxyVrKnMR0i0XLHqdPUPj68QkzfDRH5R0a1rlKqtT
0FFUJxKGUgLc4VZ9bMv2h4sGuKmSpt+4IWVkYVElnkMNKwKs8+zywDrlYdnvrCZ619Dw5m1FsjLq
GDuLYXEf0Lu9HvrUfAMQPfhODLs4D6NloA3pT+Lc+WmCQkXskxGB06HZFhhMti39SJ7Swtrl52nW
dmQayFkbTAPuf0hw/wnSZzPFmQ6WWuRl0FyaJv4U4VZ4/AI4KuydLiNayvP5luYYRXAuMU31S4u3
0Li0BcbSErbFmn5We9dnBtm2v54niVP/X/OkDR4M9AqCg2mRkf9jmLzu/GrI8H3uxlpgam3at9A1
+ulaStNt7hwn18QlURPbWKVT1t8k4mqNlBC32mqUfL5DUz71A0i9ZznqdbDG8sH+zCBWVb0K7FtU
FTeK9Vy1enpxXZ9XngKKFwevF2uJeSGX9VJ7s0kHIysxNT6z/oDz27bGPVKX8l6H6NsEBlAZVaOb
WftB9NJGBo0yxDUpsohYCjiSdFNNpXQYhcMVkHfseGxi3RV2suRghi3NzGNhcJEwgru+qAusDXV7
s+1sJIEyGKeOIuwlC1tC7UP6ohuFeqUzbY8Bl3qweWlpz+tLlHM2mXJoeUIqSqKHK1au1q38XnsG
3ytQwuzqF0oX6wDdrOwPKlCdy2Al9Q2rj/YsDLWizDPhlr9I5wv70Fqd7gWBE0GJTam5DA3ep+n3
7V77vum737d+gN5MAJFMxncrr3l2qtK5o9SJOUFrC2NLTGVYtPiZ9Y3xPU6wTRKv0YQFkuSWs1N8
/TGwxm5XDnUAJ5wXPsEst8AqWtgLZZ5Z5Pf44syTDPKpdRLzdINKMm3AObbhypk4n+MCLFes9UxE
82zkzFNSCKzTq8uM0qSqZkc5b0SXPE2Ut/R7yBrmeQtUrHhz5xlMn6exUWG9XZHZoK4r6RjXSpeM
1D0+peSHpaflK+Z0GlfysTUGSJkVL5JVpNa5nZgvNz3IcTp0kHBfar8U+YcSii5ahURqv1oDf8Xl
rz8m+vfS/w9rF3AEqBK6paNPaCBU/vgx6XIRSyPkOIm4a50wKAbHoiea09RGssME7ewqp856aAyF
vxrq4s5JC/8YDkVUIKj2w160QcU2DZu4xwYAAkGeJf2NqYeYr8me9AVFsqRKD1/SvdlXRIcoJ2cH
GPVo08NdlvpkDPuGJolek0cN6lyLoDD477TpIhdGpdgJjCdX3bWILQ8Czr/AEGyEd7nuX1wAvUci
Xh0bYH+tqcE9n3HjrFIfxmCG60oxVeKEkYr/gX0d3gcYKmIbRhVpwVZwQeXsULeytNOLoD/oYhSa
NFeFaQUPmi3yTSBjdwUomPgPSHUAeoxtzZmHS4VNj8B3w02mhXRfKnCcTFwgK2tIk/1UqSTNOq1G
/Ya5mn/YXVPNF+aOi6TVXnRSLU9TQK9YYcTIxdaUem41wK3RUtv/EaIq/BiozclxIxXUtrZJuIky
sHycuqaNZhG31C+MwTZ3LD5ymM8FP18tMIlksfzIfJfWCfrLKE4vRB55Az672Av1ek46gdzfYkHy
r9huKJTT4O63SKUr38+V28BmhE0B7I0hsuQ+jZ0eF0aknVktTrwruXSmsTscsJ0oP908LVd8OfKB
ipPfkiie3RuATx7V0ecTENDFJOlAgCxcynAtyC4v7cmS6xFD2Q+pa9EDHgIdgkGWb32KE8MlAQ4e
TUMfX6emnZnypnGweErhbrTbVYHWAIEqtC92qMWPudokPEUx+0YLh1eGei/VpBmrFf5xTCZ1gzlB
5XPtxsaxzIp7fNrlWqYsKMT3STSFjXkVSh1QszeQXakxMcHfMbBZX/LEB3tfziKS9q0nae3QTUv/
W2dSZ8mpZqs7C+OzEuVjZcahH9GsvBK5/qZ9q1Yu+pX+rWQ1Bi1and7b9FfOSlcOBZxQVtQzfUY8
vXOPp1v5A2tLGm3BZmkBxWAluYP5HPswO4rMmL51h7T6rLbFhexx79QD/8tkYIhT1Hf1rqa/kDiF
pe0qnUJRT1bmbI2iOK9btBg9423sCMrVRhYYUANwih6MzuA+gVWcne4wr3dhiL/AeQAm0QbUmkYv
YKD5gJBmHunN3Ff+NO3og7bXpVZ089+6WVvopIchRCJqlMLaoqs3r3/9oPoTGsaZKWWOwUOKnjXY
Keasbf5uO4zFsKOPj3uFG1hnuumrpD6W8vr9Tf6WxP1vYYbvv+sm+j//Wgj/f5R3KHTuPv+eCrsp
+F38owxpbgmYWYfff+KfrEPdRYbWiLtRyeyK31CwBvI0v4kZcaeCdJ2ha7+yDjXrF4cudhwbtk4d
Omukf4ramvmLg6StwXkyNb6c87cqjP50yTPnv5gqQGeRsLI1Q0Vw//3bQrd7yd2m71dc4YsFJ+i0
puiZq4MGLgKYw/AfMFV/ehv++v34hiCd4CzOL8bvvx/FX02Cdt2vJpOJZTKDLzmxtR57ZfgPgggK
Dl/rdyfz/L2gmlP35KKK2BgB/vi9OoFNmEBev9LR2vG0WKRi0Va1Xazr5SmhfvbUTQbcHL3NPbw8
7odIC3mBR5PsMtfE0MNxoe2Rz0kUJl2D+Ji4Qf1MoJAsYQTw6yxEoO07VW/exp4tNbwD28d6g9eU
NvoJhuSiN4pPZX4OCifRHgiwtXJt2FGlHVqzVi9RqjfBsoG14bWxbX62IgTTAMiEC1aTdl+EUMPP
gJJBLwHRyEounS6Yw7hmsnkINiBuEF0x/15jZv0DHZVoFHiMEixfoctfBSOU/wzZeq4EZdADqh2k
NKAHdD6bCzK59qZEkCCznsYUWNK3HQyLxqx16HS2rL8ymjv2diN2dsD7QZOdviK+Tbe0eMiBL5Ve
Ehv+HiFmOkQ6wtcwpDD+9ZZQpSqXQVS+UK8WLx1Vv4IGygE72MeRUC/6qR4uqpL2AcNV6uMYQqJU
OwRqX+UUSDU3DT1FOGCIiMmtNPIHe4zPL5GLYpINZkJnE/cnaiE4ZaUNbz6O12mDskFP39LQhnZl
waaSpKg2VFJfqT9fkIu6jZUkrmA3C6EN4YYOMdNLM3enVxTFJKXBt5/1eGISX4jU6BRdzD/QSGgD
gtqSyneXkkbhBd3fKgt7vrkuMtWTjko1Eb7kDqvnEhL+a6AnpyynNVqHW9zjtFpoUH9IHykbmmOu
RYIaM7+iCekCzzfD+5aO7aU66B9W5x+1xN6R+E+XKUEQFXTEIuoDNtSNcfWxseKS1T5ika0NpoVl
1rVU0cdfKjIHoMz6xeL/EFI8s7X+4vQ5sujfU6OtLRM5I8TD6j5goKPkYuGMrNt9miBpZghT6vxK
5DP8Ww7BpYoLWnBEjafXIcadf1e11jlSipecltglzjJWhX16UN3hU3Rl7CUDCZ8k45dXDw67G2Qa
QKaIpp0RsRx3QMIQjqKv1qTgG1TWmZH1LfSb5yHQxcrS+4YXgw5j4SsPvhHQHmyzQTNMjNpK4y91
1pFj4lPQLIJD4CcF2Tf9JVFdfgCf3k+fb5f20ZtvEcDk4otFnLBGaxMtm92E2SxziV5Xdk2BU75u
LEbrOLyG2egu/YI1l5KmDXEWPqhJpbM3Vihb8Rv7oVf5SXPIyjLn90BC6M0FkL/6++fmvz4R/3Bo
/s+O1v/PDGTzAfdXp+tDTdy9/sMJO9vG/vHHfrWN6b+AEWZNgW+M/gvD5tT5p21Ms1TaAyGqi7km
8LcjVjd/sSwhOJT5I44ALvLPI1aH3o4JzXTYeugq8dK/dcRytfzjQUTJpoEwzxcUgmUsZOE/HkTk
UoFymFpH8QJlUB0LdtL1zjYjrgzGYXhhfxXgBAtxQTbJCGer/Rx0/Tl2nBeaANSbXyG4W1X/0SJq
LRI66gD7iM5TFE0hxVPl90mpNgdbBmi5zph7k+RhNFXxVZQKcr+OyTInmL0IgvJsl4lOzRr4lbGw
XgoXgVB0460w1c+spEhhzCnOCtADoMDQipooH0gEOHxqHRFAqX6ycQuw+Mth246YIHgN4TJQqP4z
atKtMhXHOp15IG1P6WgmgkuAXcjjcFBWKicWeao4P5YQaA8tJ8K+VEpxDCmOHRalTfSBzfP45LvB
A4GV154wRqK2JB8kLtuTgv12FQ8DR2WB4BESBFyQMe9u2UjhKvG9Y8ljnToti7ifPxac6S7zXqUh
SzCzjUO/iC2t+9I699yMgVhptWFf2cSpS7cMV2HVJJuxIbuF7JSf7LhwCeQ2/ptRBcpWEKjdM2mV
QGQqKrjY4e+AkJd7NQ3EWyvGnzW1sEuDJsBl2ctm3h7yT7A93jrguCdfSKq4QEotImZPD1SceZqS
uiMUU3zGWttvMH3bd7VKdLQPDB6UMdBSTS0cbMc2ZpcwR850q3pfZYN+c5rpoywJ95GnqJj/u+TF
KMYXMjLhsidVQCyMkCr+WfyySUdlhhl65PeISsv0K8qdZGsX7k+3TRNPSP7zqU3HcN3j3qawQt0X
tuAN4CTpFmRKeIhIryOQPZA7iPcO1ZWsvYfoofHrxktsnamFKrxTXAXpjVnVWcLtIn+TuMaqj3C4
t6X5OLNf0MYV60RO4Jn3q/s5qDmoJiXPzhNJdy9rw2wly+bBp3YgHAeoJ0NGBqN5iicOfKlKd9Pk
rPcGxfyR4sjfxm0DV6Ec8KvY5Mljo1lnrMuf1ADzsSUcdpLuAwb4S05kbcHiFUJPiDmQ/mAkVleq
7gaGUOCfYoyN9SajSG2X+xESY0CW+WKKAYkSoI4X1kl650LpYa8R9Duqdso15oP6DguQ3NN6FW2D
hGtCCoaojtxmM1Gc0tGBRdIrrRm/8yK+NbHpbPQSmYaz90kLmuEe20ewB++hYoYI8AGY4lFTY32T
RDJ7SmOOQ35VNJpZIy7tJG45VzvF/4EzS678RK+OUdvgEx17gUKAj44qbuyiXufXn0VZc6ktAHkI
whZnkZnDNcAh45XcnlZMvcaybQQN4o5xxyajofbAQmp0e1oWNajnY8mmRY2nrGNLNb3Tu76NWoxr
Apv31lFjmPzlpF39pB28TiG8PLLSWreqixTTEKWUIgi9pO3ZFIqSHaYezmUoGcxo0HCq8Nxe6Z7H
xhWPBCLtbeWM/nOqsrBXVBsonUSlQ4MMdzFejUNlW9GjG5XVEX8Nd196o3UQF5pyxmEybTI3jZ/Z
GTyrBI7WhRiR8SmOK5vhUrZS/0QklreoJ0CqRE2DNUgKLsJDMe2dECqE25RvkdXB7TGa7M4m2YKN
SPTblqwutAH8rIqdJmuYLYCy0vKs1M7BVzKsJujrgepSfA0pjOhLgWetOgzS1/nkRkbsZUNCNZsM
7YOZZvGln/zy6GttfMdOhVyf2h07EUmcjm31jP8GimaR1Wdu9h3Qk1r1ukjDjtNAApDxFD9Kl79G
2o/TjfaN62CRLNBZw3vF2Ec7NL4r55CyY89YrRmNgre6yGi6TpWHYKhUjEfUqxfE2O6KBIIKQa7I
A63DKlWPjkwsya0KzOJqQXRcZJHZYf2yFWKTtr4wBsf3xkkj+6swmu4UC0shspQF2NPhilqzTBgU
tEklo5fVz1LuxLbBUziyPpkkc88VqbbE3X2FU/AOe3Rc+nFvLBASuNGppbFKJFggo2umlex8Hi8+
QeIi959UkzzP99+BSCaunKgnHNW6+rMj+TSn1CnRNTK5p2SmxS11aZnzPTLo35SgwzEZ5339oJfO
l9XEJzrfefpqW6cP0dJ1504ajsv4AIDFi52wx+sUdmvIUVgilfhmD1p5soH0P5Vw9VeVbiF2TuET
xPENGRmiR5wJxOgU9weBtWldueVHMfCGojzgQVYYd+Jh7L08Vc8TsA3QkyP2WxE/EobXd52iuMt6
/k07yeivDRnoCyfj0dPib8r16a2zi5/S1kEEKFQ0kguy8RY1RczWHgfM4AeXCLfUyVEJTwWGfo3Q
kpajLx1QNNigHObVmYQIVyO2jS05zPohQFD2piaoNgJn6NYYildV4SlER7tH6SQxDettzPVtb1of
WQeSzm81MqiG9fG/193/SRc291Yqhmah7d8vk86vwWv6mvOK/rZR+u3P/XrftX7R57o12+QarAtr
bsL49b5rfN+EAYEbqmuhe3HV/O/6DMGllgwFOfx/rJvM3+67FqUbKvdgoRv0Q/B3/Ds5CdYrf77v
AtM2kK+4RDtUJOh/uu9OTqOrEglvN0ZQHnP7NbAZpqMIYnBojv4xSjuAxkr2SMms8KykUzaVOqSv
g2nZp9hpNArtnU1sAVBFy+X05sJh5s5jYGaul4Lnw54Y2QjZyXzZMeVVskhGSDbIAdBfcN8QtVvG
bl1vndD8gXTJ6CxOY4NbybEQg2zaCFvpXzuWTgJv7Eplbsb54j8Ooe+ssYsAQsmsY2aM4tWm4Xkj
E3fVFCQKEsedTmk2ZeQS4a2lwDpwcDZbrJv9uifWCwiZUmsQuwTQO9h2gBTwk2u21wU1iTyW3lVo
cpt0P3qd7RDVQGQLQC3ptyizDkVdkvDtSEsV+pelRcMeyC/MpRqAyEYP6/uI1/YOrF2xlpNSbtgn
Pw4qZ7zSHzuLF9NtS+MYj/zIkZGcoZ1sKlC/i7ysToYFp9xRi2wTDe0795Dp7D81rsFdsYK/F1Yd
eNUwRYBrMfMBmqq6VYqXusrMaqk5+VdLlpEnebzWDODSDo0AY/xADn4XlhyGtY2JURIxpvYSHXGK
t8rYXRXdkit8DMNjF03WzrAzGib0ARRsgQ2EZc5ggy7OCuC4eVbfQkMywnPMBI2ZroeBLFpcZOad
hYK/SNF4FqNPumAMSKc7relzAjjWTsex+2Bkxc1IKjNkxDA7mILheK+moG9xeLXlplXi4G4QlJtb
j6xL2s0Ui/zS1wpwJClPZIfvwpiC40Q8B+mIQlOivnQD24S+Jt7W7GCZcBkNnvugrw9YNUdrBIXa
Nee6br+S/B7hlvJrfNlkWksgEAwlGMZXgJaWqkRhqlzASST26abWq/MItCqxUMNG1kmO46yLatwN
jfroZ0+InExDsH69QczfO95V5ArrtFQf9QgBlbWNRUQBqy8J1ZwOB6fXNhVe7dzSXqEjRYdJc7/Q
mE5GMrGyyOjZrS5GS+YQMC52wVs9hdoPiZEMjk0RrcwOiB+44nVOcpqvO9rUFWQ1pPvQsC5Y0AiF
EPvcAIixkLqr7tAiQLfLZrTEBdoZQE6/IfRo1s4r7hWY410eHIB7Ortcq7tdGvvpMzQWPLAcS9ER
+oe6C+Og3o7Uij00NnI3b9Vmh7o+/kAeLJZj1ReXUBhyZ9t5+pMj0sYBFk1kiedaqDIXh1AU7qHE
uLfWRN+vW03DjKdMwymTZvYwtdHw4JRZt4+xVT5mNVa+SuJDWNSlS3sR12Wv0kJ5NnvXAn5ilsdE
Ov2VEIRxtrSp2wM11n5ocdoxtuCXHgoAJ4Q3kl0dutbdVBfhJ1swYopNNtYgYykgxVrOq45IGp1i
+NNHy0/bQ+o7QLMLKdWLA3np1huyOmu+rtGQUoSPXKvcU+Vib+GtYh8NhaKOzCzaBnEq0pZdVtob
OubTs8sP6IUt8MI4DdV8+7tT5l/kB/6x6v9tXc4OBHgUuxNOATbXLmLAH7cUCUNUYTQT1qogSM8l
NGG5ixvZnCmqzpkpKPcutZ6MsY6zmtpNurqxyKLWYs8x2+5RyEZZp8aIaGbHc+gBZLcHM0Rdi9Bt
lpgvA2zYnT/wngusC6z6+NCq2ZmNObn9yp0ujO9cV3wnPY3BnGuuwkcLOxoeORrOG7TdJXsNaxGO
1kNdhyFRzz67oyyd2uh+7PyHsmfDt3EJWkzLxoYO6IU5X3jBvY6xROBhBfkMiZR9uy+HjZoFYcyO
2Cx+YKiugMbJoFhZk5Y/GiS0ftAFsWfnO60V3bl19px7bXMAdsIraYJcVgCOvUhNBbpyflQIvm/H
jAxO1xm3cmiPYVnf+7XtLMtCbVnvWISmooGMmB+tEo2lKJnhaWn3AE20MDs0kykPfl0c7YiPfxSN
GKewwPc5hd9xV48ruFnFoupF8B5Kq8e63ZtrBY8j20mUiALdlGcMyWg7TOJbSf2KV9J7B3W6t+e4
HW+lifmdELtQj305L+K7uDlG7MlPnaWGj1Au9GMQieqcUMd0KzShXsLE0LWlG8n2wO96OGJ6jE40
Bbknbpu837lKNx+UdEsTvcAIP7OUDPhQ+8O6nj8p4/yZceZPD2DDbgX2SPuRNg5OYH8wzuDvhmtZ
RdT6qDnnM7AQXE4clbmom1eMlVgiO9fEgjt/gt35s0wX+PDg20n+IOdPOhnSYFdKo+fyzXMATKl7
GCkYOJRmAQuuyuf3QeXc43VLf0bz02SanyvT/IQx52eNNT912vn5M81PIhCo9dZVSnWXOCTu80Dw
yBraOnsm701jcoJWULY9iPe2ozq9Fc5rnOrjofQVFkF49S8hiM526fJfH7iAiHfma8L9sWjXED/E
hf9auesqkAxaMZqrKBJsuUcWWflS9Wv25s3kckNJaDhr1sAJ8XDqlh33GDD8AYp6OYhsqQUGAM/M
JHh9zu3YWapWBVB4YpCdPN0dLHdLWonQVM5dv3xm/1oDPLSSsp0ZEEm7LYJaBkc9VRF7igZ33qJr
gbQRiMshNtcVNPKFGiiauSAVPgaeOw4g47PJmjivMTEQkgdEnfAxiIuNU7UGSCCpn5xgsK6DYmvr
1DWo8Y5N7dZMtZUQs/QzdVOJME1XSq1hiPDZrhEWKtmuSVH1cESw8lCpMYXKqstSbkBMvF0K0lGq
L1OaRvAUwlzj2QL+xOUtplXasTZa/Zag0ldlXgEBHUmyxnG/gjlRkivKtw36IC6P9rGVRwFWiFlR
PUEIL09mRIJCbxUfN6SBo7gGAafaSH6aj42pdIPBy4oSLIWJ1KfK+CeUkB6ye/+u5UYFjsog4jjq
F1+t+nPR8hnFpf0W2W/Ey9w9XZIoGfaoezQ/9EejACSFngGdrLgSBrzFBYuYIXUumg/0NsxsgTyJ
d6sj139oxSC2eISyZRQZe7DVN4IEnHmRZhzhQpLzmMr3lCqQ+XeErXssDRAQ/YXj/HHSyujLwqa/
a7pJgh0spgOOQpinxL+eoM6NXqxV45dbEBledgEo62VTtypYEzdCF/zfOe9vzHl/KWucXvNZ1/gX
Yx5/7Ncxz/yFlR06v2NaOu4Nkznr1zEPgYLxD83eMjEXoFP+NuZZv6AwoI5opqZjibGYDf87Dm/8
4hhijgkaBjKEwSD6N0pk6aP985iHgD4bFCzXwkVg/bmA1AJuXCrEybZxHWVbmo4Q2SN3b7YTrh+Y
K8GSaMdDQlRvY1KEtQzCaXjMmpbMqhY914FbnZTKmWh6yIYDnBN5a6R51SBkLpJJ4x7fs1fVh0Jl
R87SYhHW/pOpOxlYT3S8GnOaiRv9kCbNTckTcNrxEL5B2AZRK2M8ozK9xA4iCgjTLCHuIcZ2weWV
U5NxdPJKRIwHd2TEGPzWX0z9WJ54Zg0QqKqRfR49CxyWPnvIMrG3Su6a1tZtAH8z14UvUVl+knrN
bS9oDTK5AFx+Rnr8RsBT3RKOOMc5bdRJmCaHHkue1xgm5EVz/JoX3p7Z5dUZtz67aByXNwg31ckl
qzyCdgafM2eAI4u7Qg16CWaayheKXiTnyCImkZwulLzlB2p6KGtg51Stjp9i2yWnoQIYq3UO+4a3
SLJgRi1vah9/9FZjYu70/aURjgSLNbVnGGzUnxkQGL6Un8vNqM+wT9cM7mU/LFujV+5lZ6dXmcL8
SHuQch5AXPVKyAD4LotwBCtST4DUtHr+mnrPGcajNEFD/b6hRvNl1dcHhZiEmZFOJnLKsjgV+jYt
SXTvap7sh3KAaLL2J511t0lRhn+AM4ZLInQU9yCLpntu9dqvd00lmnDj0gq4R4uu9EXoTpXwpDVy
crALAfwUwxg2F2Zmqu+iMoanHPOwxNfW2Owa7YoFnKREAPOvMrqXFpAepbkYvOolvCeLx2U/uSAT
IBe9sBuvTxO+eRSAYi7qCjSfCTHIKfxoe4V0dEsleVSSwoIBK+8sEHPadUzIkS7duAHsq5p2aq96
k9qRhVtzcb7Fte2TnsT/UO15hxn4C7lqTx5XFP2sKD2m/DLKDnbdBcGqHcu63HA2NvzOkf32Lf12
7qLXaqRrMqrXRnJTT8Aus5eEJI9LolXbDC+CQVACiNvKNM4UEL2kjX0ZYjayKZR1br71NmwZkq2a
+o6SmRZT5k3OY3dp3mNmXY2aOZ6jeYzN8DD0XXWMA98zkgIX6UlgReW+SUN7GUwgJgt+ZXpveW02
ZrtATYxLNBrKJ29nr8C8gcRy0dtI8dDOr6pKlLXoh0XGI2rtZkhp/KhfxnTNkOQbhz8DeuolU/T4
2tDwQc4+8voa6WUR2iYrnFgwvCJHRmly75aKz9ajuTiChiQ677gZY1+WlhNsv/cE1CY8ZIYMSf+B
Je9TI9hWRDMXQpBpc0fCwHBcqcAh7o58VCivJmVWBPw3RJVCduVFv8DTOttD1Zz6BXiDhPEoe3CN
gmh1XpzUKBY/3TG419MM9DyZ403vpyUfmXidmJg9NMNul/g17ffJnLgOaeNKc4bmqOsx3gkfAlWe
+jtp2fc8+k5BbAULo6JwIYmcdYsLe4zTdG2OuthUlHdl6DEbU6gf2HcATAmIXQlwvrAnLT2ZcDQb
50FB9/3sWyd566bg66/nQ33GuvzOTjXPh8QBBIQS1bAd27bnf/87B2Fe0lskI83dKmBHF2EW62Qu
AJJ5wVBad2Eh+JQoU0d2g6qw5gRGMgLBVLBjGKQUEjEYPZfbtOBTJwrfvcR62c3W4KQeeV9GDtcY
SMoSN2cyPhV1rr2Dp+DzrNU9mEaWKmD0WL3VwhvR3nTwpbXcJ1rYhZswwIO6qzWLhwXZlwO3RCnX
1vfTRPl+slTfT5lmfuBgiA+RSdrR1rko9wT36hruVaeSU0UGiW9trLCCInFk7+oK2DmdTME7ID1q
yOcucxzlx5RkUI8RcN1F0Ryak0fwE/3BUvODHifhAVE8BrMJsJVocOgRdIEznBNTJFt8ozWI8CaP
s6PIfWtTVToKiWwthoKIiNbgb5i49T2hhvZTc4qcABuDKVT5lPdqU2X5pkk0iE6xLAB6iQn+YcOi
K/KEGkOkcqm2ZL4ptTi5jyAt9YcRe/AyjXtmZ2vQVwMA6qUKaM3D5Jw/hfPsLeYpvGEcj4o6PoAy
My+EJKcBwm+Q/+ChQECwsqe1VfSFR5ILQ1UGUv6O2K3zEZBVWEV5fK1pqd0LNQJNE2SxdmIXmJwZ
ibhatv+4ZrbZhCUJt8YhZFS4I4mrbGxU2XfHl8pGU9L2Qkgb148dBO8+7CtSbVHV/Rwtnl7SAcXv
W516paKZgKqmvZmpr23VocnYz1o4E/SsvqTsGhYRsIw0K8YNk8Ke067GAqBIptHK8cRQVytG13rZ
6F7EQLKo2vFIjc8LKLVhxSv3TJIf71CC8a4gOr0iiS4Xeqk9ZC5o4aQbtnBDYs65kiol4yNQtX4t
KuW9wt4QLnJT25Rhuwfi5+GyPqa6dmgy/9kPDCrRwh3e4zf0Gjh87lmVkq1m11nrYeo+snDQ6EUz
PhGaUbW60vQ0W63XzqA4W2rMXglGN3vw8XLZ0Hn0MWLI3kvhNNes0CkgahBx4xLveZYlzkbK5p3L
orWkivZDmmx5AQuJJWK942VaFB1Mgs0TudVNBoj0nFfuKQZftjQSjH45lSWeYWvF2mhLf1l1aHXS
qie2bx2ioUxB1fK0Mnv2nA6rz1Ssi7JpT1Op1YiFI1BOs5wbZvV7OmSGU6pp0U7PdHYl2ii4fGji
jCKtXRMrh+KWByvM/xEEPVTXgB1DCtYRu7RwMYct6E80PxtCxyu908qvRFKmwvFdrM1uKrysId9r
ZDr/dgavxUYSb6oe8h0Ofn0kB2BLLH/DqD/bY9eWC1ln6ktkRe1T1ZoqLc1RHH+RCiMlm/kBnTBd
0IKjoKy33Ch1FwaroqozRF/O6Ho+rZPvg7v8PsShvXKgG3YaRFvn+6CX34c+pTX/xd6ZLTeOpFn6
VeoFkIbVAVwO90ULRVHrDUxShADH6oBjf/r5GFk5lVnT1TN10zZj1jdpZZkVCpICfTn/Od/hAHDl
IDDj/HUwcH8dEsT1vIA41P73bev3EdhlUrTKf/woWDYkw1H51f7l2iSoWba9q0X6X4/VLj8ZqsUf
5ce/+JO/37gC6zfQXuJPxfR/3Lh8/zduU74bcOPhroOP63/duKzwtxDcHGgyrmlYaa+16n+/cV1t
3I4XEmZEwndM7Gb/zo2Ln/iXLdjH0ew5FuZpvPwwzbj6/XULlllARJPS+I0227PgnLor2hEzUozj
KTSK4WeK+wu/RhjuuqogJzjmetMjo++gsDsg6dPSXPcYnhimWIP3oKlcwNcQlXuOcsWCy8qIHBuL
WyeIfZJhIY4OfCE/GsbQG+zMKTCKUbWf6KcAmFJWdwAxoxSvgu7A51aV+rYmQ9esOk59EbgVMzj6
4xzs5TBgXhljuIa7NIUynDFF4XDkEkamvYja0blZT6ALg2zoXwUshqVXKWyofBwUkPa4lXcNNTgb
0oGKJvLGBSvFMPypLFhklmUtyMnb+Qjg0HADo8S8RrN6Nrou3FNKA1GCDWT+a0tQuR1ZEZ+IyvVv
gOhm9hcfRr8K0+hylRcpWGTEMKFIC8JoEAKrBXNCUC9t4sh7zGj9c3P1Pq/RjMwjyVtWxWG6syar
B1qrh6/KLIp3w8k1Kdlc63v6no1kNZR5v5xyy3uOTPpJW9ghlyTzzVc4bBkDPOzWoMT64aFnv103
NJz9uNYS+8tYjNcXnjsblfHaO1K4XhU0u6qzqxuTLjt60sa8/MSFS01EYqLm9Zz0eZFB6C9Mah+3
GaWc93ZBxhIv2TStIm40QBIM6DuxJ+SWsyDgxMlq9i7zz1WvBwxg2mSptTknc887d6Okt4a+OEaz
ABJuCsA50VKiLX/ElKQdhskHm+Y9dCmn8kAZWy4K7hqruc/hKlz1o65WmWn1K7qPxc43CvkMiggz
wohhhtxyfjYMv2CShZmNCUW8rdi5l0YLnD8JCYRTPB3vRFeAlXbpILANugALwKTv9NfMB/oXolPl
lOntlPKgNtXgf7ZZOW5o39T7rLKTXVHCVamHJch0ipHTLjll2UguK2zUE0CDaEO/q/shrW46SrMh
XocpfiOYAzt+o19ME9ZCIgnDU9y94NfE3LTvKKjo2tJdo9PIx2Icdg1WM4Ve3iXeQahN7AP0ysr8
Wu8QECboVEeNRsv80rRtykOUjuWF74F/q61CnLn/C6DP7QjtCsb8q/bN4OK2aZURcaPDmuIJISV5
qms7LgTO6dGuzXqHRgy+lY+PW0GLjoGOI4kvAFRbFJVwn8s0cO+gzjg7q6lzcMIFtJ7IH+Q3qBK1
gTbA2XcaI/1p5gVX4a4LwotfAnpLgcjx6yfohsPEE9OJY1XygJ9QrPw0MpGmQWWeFNqwvQKQIc8j
BH684RM+Pgfs05uSqbqTkhagySy9uyx2oC8x/pr5Sdz28r6zzqFd+7tgrjHk4bTqL0E42k9d4Q87
spHTZ5jLgvw6/sCdLVL3k+dbfieidxxG+VYdMIO2kw+LawLY3zHA9xclvn+fujV9QWZhe5zNCwcG
Dp2d2yGuAQQWdHZsFRGJe876zqUvGPNQ6GM/ZoV2bhqjtnmRmHxOiewsHFaipgOxoaBh26Gu3M9D
amE4iMlED7K9ATBefKU8wvxWI8d+1pVub5CkHHqhZph9tLAeGSIGd2VZMIvOm6ksFr4TmUcRKWi6
NdMEz+pTgpsZPdPkZqxp0RiWdTE8AcLHFznO2dTy78CUFg9kmc2za482yAVGMMlBMd4BVVeYzrJT
U/M1zNW8NAuTAhRTQVhtvHopuuCQ1hMzgiCtajodxp7aKqPKmFwNkGO5cSYHx8yT3RCWd9whqHgD
jWWslDOmyCyttRupe3gQKaBBjy/umouC3Db8Y8F0uHzUvQMIFxIbvI3wvof8fAuOJfjKnJBxEXb9
jWXjtqsJvxxjUdg7v/XMz2yus9u+R+dKy4imk8Lzj6CJ+B3asbiJQpL9eZcCBfd1eSynKZ1B4XfD
miKxT+IU1Tq3jIaoXyle6NzZiKB7SQUHcr764KczgaPXJkWSZv0Pt5I/EYf8tdDGtAR3xnyhMkDQ
OfVBGnDnvM7D+2nJe9tw/ZUXCePBQtzbTXNc7rEwH8y48ejpEBQotxA5Xq8cInhCVtw82JELKy6O
DbVuXHs1l/mF8r9xU0Dm3lSJes2Bae5pCbVWopGfqdEP+cEmF4ZMGnb4s2Nm0Ch387hpI7c/k59N
b7lsq03AzOause2jH3jv3ah2kA3RX/ScLfSoOzyH3BaCyr6BaTHDL0sI+ixEEyYof2GFgw7G5RHI
IhqoVjOomZGJ9JbRB/+zA9O05bpyaIhpplCQJ7qm5wQ0wcoKWvgkshrUrm/yj2LKi4PIRffm5IqM
TZRMzLcn+knLxCK6jLu2Ptdt3myZrgU549qAc0I/dsciibNiw5UsRqNBFZ47w/lJHqWXa7Z4JCtX
UV6sTSPOMU138sqn1OwD0tYVQVxb426Y81R8lciA975oh3uZJUzGS/QVf2ATC8MOvrhj31ZVcM/b
EhlLFbYUR5u1s4zCFn2EIcv4HEXJj5DH/W32BDC49tZLgm7DbTr9YEGsz1KQgIXWVjjLZtQjbwoW
v0lr/EPay/nNIKO9jv18PKROE15t6vi8zaHlrhQ2AzOlzPvUdkYPMH/xIibpCrLeQV4sDJ8uO9U8
VX5f7mKRrxHk9EE0RXdSaRQ/Q39XWI8H79sx/fx16F21sYn4YgvJS3CvectMcihDSpJ7JMGAN9+b
mJnd8sQeMGypzu3vAi+YD2CO3WdJidVh1MZ4qO0gXjl1jZJWeC0bku+BOSgrOkJseeWf81l5YTt/
2bVn7uja0CvHm6MNBQ092BULcBZI/7nNniaBpt56oM+8AU87NitbeysyUfSygB+AyEQioRsa/BA4
WryKRzEbxdo2UcBZiHF2D0jewlhBYn0wnNo5VCDn9pmavJ0souoDUUItNThRAhAFE66gNDcKPBw7
jI1S0gTBA/G2a069HjaF0tFtOVjpQk6RvVHgdlfUT1wpmfZd3HdHQDzflqUTiTML18LS41z9o8v1
2p09oNU2R627MKvcTRkP9bGd42RLbmFh6oFdBam2v7RR0z5NLvNH8Lw9tvjxzoxprGHCCsqOArYV
/gH6IzHqE7mCXAiPLtw4LGUkAJzxjT/U30iyzZ/MjeFAYanduIjHN1DknRc+76t+Ljr6ypSS5ICT
zF17sQmET7oJbh3ff1A9e3nUKRMgGqwdpsA4s2gyezAtoH6FWWY3fQJpAodc5p34hoZ4hlTS3HAP
KR7g0Ho/Z3OM6aWLaGwZbesOnIQ4dE3u/QwhZ9D+FF5zZYl8dBC5UK6ESz6iLiVmiKK9ZdnM9/Wc
DStd+19xR+LdL9N8FcNdv2sBIby5bks9R1piMbXY6DkXOam6VfjFOPlLR+6rAuMXipOaWD1ovkFa
KQnpVd0ubHyBidifzshkDK3JQRwq6UeYAsPy4Izof4Ojy/uRQUsl/OhkRip7G8yg3jm+kiTBnC1F
R9l6itOa2biw4MWMwD0TC5irn7LTqSgm9eBYaxDF1DeEQuJqzrwXk6sMH3NQ3NcdCx7nx+oVl4h3
TeJnBwsrA9K4dm8Cq1X+Yo47ylC0jJOH2M4NwnaiW9tqHr+iKb/OZNn3osDmb540DYc++/iI9n6s
/PpJtD2GcSPilFkIvNwciJom3s/QxRGRKKIqcDxSY3RiRx3R7Dnyrkw8egs6pwBIwf/hmoVjUQ1f
kmw6SXJVHNKGrFqPuLl3PMs6+BCn19DnzNVYZNFuIHsRmlD5mRGlez//MZBx+BHDCdmnFT+KIyz1
lkPefE1GMh1zTPp03aKnQ1Wt6KArBvghFbe+ch74+NzBvTe8gERSkjWnoQPEgulKfZo8MHddZuEP
oo4Z9FyKnd4iPYPZxti1/tTidoZEMMZyeowiAK3aTPOPzApn3ooiBoAN54vLmI383Vgr2kzcBQyE
+skw5uGc9TNxDljs1lvpV3Sw+mG3YQimQHxODLVkmKuQJsGCS08bWKeG+doy6jUzhKzCIwTNdROo
Cdd8OFSCeuW6l0ul+X15TC5ep3IceLIGsa2Mkg6oqLt1jGQp0AV9EDML0Qk0dRl8wyIgeBTejCV4
Bsool2NfYoBk1s/x1Dxkgok9HZY/UZp2Qxxegi7gx1i9PEm2RLTBctrpwI83k9vU+96p2j2dMC1w
k6r/QKpv1iHep2eDKetNNVXRl8GZ6aoFwr/G0UpBkojddVj09IXPuboRrVu8AXLoOBt53r6ipnTb
OYbBLjiNxhqTmDR34eyNzaIkMXtT02+EJ0gW4dYGu0N9SVVLjvpVsImaNPgySTm4hBw9cAY0L72H
wiAXAZ0ue1Ycka5p0PCuHeb8Fa6G3E6/sEm2M36IMinYO7LSOuXdRGkaQvFDbBio8d48PhgMJmmB
GbJ+CY3cJqniz/sZpeIcFljv4imSpDcH9arY365VLs7en9ziWt3T3AatbVKQ1Sqx7lrLpOSorh5a
rxUGJ5a++YkFs78YFDf5xHhcfSuotwNAOQGlo3oowF7k1Ftf298yK5lF06FNNAWPxymIQbIxB5LP
LBztsjF1l6yU4XW3ow/JsiG0sTGmqXjFR8vJdYZnUvJ1XyRtXtH5Cl8Uvi0G1FnPExXtJZQ2t7D1
KfNbdc/hGsKUE1fTrkltlpqaTfRMWIXiCbphcoZZRbDNrLl5TBVnWHw+WbGDP+iuQm4xN7SXUjKR
l/pJmHCWKwZ4y0ln8bObBnIbNREYkHDu0/1QCnJ4epgPBcezA806wysYNwbZnEIfrniMjZpT57mw
R3kIeyv9jKGV3MhomO8oeMMqQvQqhtGNOF/qnqG6VaJ0prm3N1U/0gMMDayiEEp4H71rJGoRZo75
AQssqxEP5vHFzehLw+UcaoQH1FNMNWHVHY0ZCrpTBdx2a3r/4JNk6pZ9XL0lY6Seex+I56xcLgYB
JrQpsKt7fA/Bk/Az/xBQEbawut5b0QlX3DF/54hFugvQGF7t/pVYGj5xM03uI3e0tw01QwC/h0y8
UXFFRoVx4aJVQX6kkJFTpwR4uDA6t177dUSfkIbZZ0zBB/0arGCpsZ0RrTbmxB2c92EtbWr9etsh
exywumaDkRF+u2oPFqbOndXSqwE9rXhycrM+VJnu+jVVreLTcLlfjHPKcSnMBIhg36gZc9MsRGMu
xZRL3jXHW0OMjzJK81tJidASVblceqOL7/q/1m3z/yB84/fgg/uf0jdWP/NE/kXV/ZWyuP6h30Vd
pFvHgdBE4E+Y7Ioe+uzvNhpfXCkb11IHi8AEiZ8/pSUCKBs+2q2wcNKYv/TeP2w0wW9XXEdIYsIh
cux4/1arxP+m6ZqBjRXDdbmtu9d4xpVi8aexqiw9quBRQbayoTydMXbdXro+Hl6Tvu05uQ2XzmiM
MyEIILNgEtRxcokLe8oCL+CBeXwrsqb/aOpK7qMs7NZlLjy6h0MAs5zQNpLuxYdRmOOZH48ZHoDn
KZZF/jMVAI+pnFrhejDWNYm+lajc6oRxObrUdkxLZG3pF+C/xUdF2+0KwiR1g1GWnUgOn7Mq7485
cd7F6Ijh2UmFiU4xY0VIQsjLzNQfqyp8HQ1gVdYAXKTMajKd+By2ZskWRcKZxjitMB9O9aNZkHFK
NGZfR7Uh/llyy13XQryCHrymTbRYx4MmItW03BkoXNsSNRxe7AnQO+UG+XcYqfIGDFDyGQgMRMEE
r64rA31JO7vYphH5W47cDhVQPfgN4gEjJg6ArtZ7BuBhKVwmmGYdhDcc9gcAhTMCOgWw7fgOzkwq
wJUeQ8Wa2sC3CiwLxAEFgphNBXgGm8Ot1/a/SMrZtV4215zaLdhTTjBzMJ5ZIIf/4m/7X8AC/z8h
AzAhBASYGH3862nPIflosuSfU1T/+JN/n/b4v4W41vD2hHztQATgaPh9YQiuMSrTZR7HCvALJ/BH
iIrkVYD7gYkOuxO+6n/MemzrNw4zgCtBzUBxFML9d2Y9vsVP+pPdglkP/VhACQDY8Bo9kpt/XReQ
8PDdGBPpVsudGwaZJho9ixXfE915Hd2CqFQvOqZFBNackMDhdUbaluhybPHFsl20UFX3j4M5hMD0
vdbboFwVt8HYMfQZkvYM96LkqFhB5vOKGdvrBDorgSp75AUVK1IIA4pgB3l/8oJhvBGV2RwVoWJ5
73VdTIQaBVKucsYUCe3MnLrWaYKWT5aDM+UMY3biyD07OA5qShW39OAgAsFwHqhpYmYFcixNg50Z
ll6/g06SnvvOq3f1ZPgZvN3yldz0GC47iGE/eHMQTAJGwAsRO90FKA1GKMrN8+hqmIu2g6f8dGmQ
8qXZjlDXhmt/jxnOqf1qI+fBraiWieSd5FSJLA9CuljFvprNA7INFG9EIjLNaZBF/i4lHWHu3JnL
7TpqXMlNQgxiXAKJN96rDjbcgmSFvKmYpHzURSdvSLy5zMKqypfH0fbNeRXkE2mBwvHxq2RNoymf
gsryGg9V95bb2eBy0WirnzbI3O/E9ckhGYwGaHmT0+04YP1HcQmZIXWA56BwqzHbWYY9UNBhQPtx
muLLKRL6CFm+4nxNXsZ41XB2jRVduJSuuRjHTqSvIrWy3TinCE73cwzrpM8vFX0tNKrjF2uW7ixU
tQROY30LZYaM3g0rfyMpAA2wM8ilMCuY8UBiPHaWTK3pjYVbj7e4i7DnWdggN4zX+pXd6PqkJkOd
kp7gndNW9TlJA/OuhoJnULmXFsMq97xgfRW8Pkzdoqn0qdMR9ZkYYSpkK6Np7bVwIfiEo+I6JwPc
ZvMEw6d162pTIY1vUBRHpvjRdGvGZYjDO9PPo6okSNyUi68zB+DwzSs5I2rnR6saxxM2fm65LUEs
bqDDfYrSvs4zD+uaQoDuLGwRHT9ri7qnr7UZ2Gt0G6ywv5ggeHlJw9zYeAYlCAos04uK8/jBAq65
s4uEhiYHyiEBiuK5sZhFVoHzxFaPFVPY+PlDbrL9sUfRQ1squFFiZsrOYY9tUya804EZKe4xqY91
ROI7auX0pOKSuErXjQenhZuT+HO/rOEiTQsxNeHSosqA8mObCLBFUunBsftgRc38eM+z7mwBzflq
lVRe+R3Qcv9AF6K9SjvPegSXOD9fHSC73L92JQ9p7fcLZ1Tlc54Qn8fRop6zqgU7leAo9emdF0MA
toQKzPvUjOSw1FkrTpNd1G+1XeiHsnCtD7IGEPtr2w8fbdmhBydYDZdp0QH2DVlTIOSnDlQ9Z5pX
Mei0j2FOactShnafbLuO73EHZ6tm6IvPMU79e8z14p3CGL1mJBBh6hO6PzuBH+0mJcG9F1X+w9dR
OC2qml6JRWt4033ql1zOQjNV3zZ0refrg3BxZn/+TvxhUKtgMPMnoJL+A+UwJ7+STJ7HpC2ape9Z
A+/TqKmp5oj45nCIMLYdfH9vFeZ5dOdcu/km1ohzBPb9Z5FkHFME+MOXDNEI2CZL884RYPgBH0bO
d9ZUBCVIVl6rBjJbXLqwtGwGa8TX4H7E56aIyw+Bgein3XcAP6sA8IopRW9TRkyhV4NP8MaD6m8t
41nOG0bunFvIl6DVROPaDkxKvwTPQNNM9SZ2bfJFoGWaw0wSBEBJ3ghrVVrdvMsn6Jbrckq6U2A5
3M2IXKAOCc4yS27a+oyqxcmT2HrF1LjTj2kKrl0IujwAkYijI/LoHOeu+xbRrn4ozTl6Nwb9SCBn
xBfakeFX5pQ+EHXhplQNtDb3eraLBQinbg8TCtqFZTD9sKzJuRHc/W7zGi/zwgLZfJ95Y3hHaNm0
WR8MhLYqd+eHQeh42NmYhx8jGL6XpI+9dzs1hnXfx/6RDmbzgVnvcJBuKLBW9cVBZl0RL2lIVWvG
uuF9wbRo11dErrK0MRq+ZD1TN7Bz0li3Gi1hE8haestB4EHnq2A/iURXD3GdUu3Z9uIwEZj6GIHm
fhi502HANHnNyMPND6ul0gh4q33pLUpgZrekjahOAnKajfoCpDp8gFtnQBM7HonLzMjQx+d+aHZi
koS1ZHu1MVrld6SrBjGa0wbhYUCtfe3gt7I97e1bQm836ZA5pEKvn+jkMGryBw83BraqfZL02YPh
04OGihEUaiPHjP02UGF9FyYsL5zbvcJC7+mHD4wIGJCTwo7OSTtht+29oru3MvqJee64zLN7+uVt
JN10U3ZyemgIrrKzN7p5KCu/CJe6CjVm2RQPLldfUlE9MRWef5HdkeuNyZsV1SHxNJgel87wH34B
8Gxh0EVBx6TjyCOBvCHc2HZvctvP5TN7NlZvsE9YvPyw6t9Lz/COeR7gpRNe+BQymlhaeIPLZYBT
AdOC3V37i6PZ3MtelxenpCAAjUinx7k2TPeYlJPzQh2mGFej1+ylFoIOZF1WB7wMSPyVb59HLmIH
l9HYJmLgRKCZ6RGz0uE0l8yWrJBF99qk1r54kHe/k6CfX8wBUFoOX2mv5yCnmBxCaxjV7o3fOHZG
nbsWV296ArRhIN268GLXi/Zpo4CJJom8y6M6e6kwDxGw4zPbRjVtgItah/lNOHXBWzjjHb3aZ0Cu
qi1TlhEuvMvjHLvojI1yLwZWtn0iihwPuaMgOpS+9p9S0XblWhHZ2SZU+76VsTk82yydCh5So45h
YoXrpJ1RRTLqRnY2vewHISuQ95NBR2Bbi20UGRuJSboG9JyCEZJD/z7ZGEUXMnMFIzU/ewumqy8W
rnuwayIzuHOmLrFJzZr9z8jToN3GdNlwMFqbSoKecfQ18xLssNFnJMoy72i1OBimiK5oGrMtv1cv
jcuYsHcZpy/8PmDFSnvP3I6Gxm9d5XH+KHlMXurRJAIZUcIiB6Mv1gTO5dmew348dABI0mVFAXO8
Lh3bfQ11O30qn5kW9c4S8tuQA4Vh+4l0t5u1gsFDAwl+V9woGtBTPC/GqPM0y7bK33D5DHyIYc/4
wmb73EYpBo45oakqnUq+qWE1YQGdDOMkKnkhMudze3ajC9YI6CiY55195w4EYtNqpILUrIyfyivM
S4u3YJfmRMBS4nab2EzcZQ6n9sLgK+IjhxHA/x3j4q0uTBK/5uCuh6JxQMiaGARQWPe0qJdL4gLx
SQetAodo3fmgh+4ER+VF3ZjDA9qovMnm3NpkhkTDbi322MUQ2Ym39OvBZy5W2ZuuCNM7agPJktcF
HRuGhsG+K7K4vW1IUEDs4zrz7PXetUmrrRJnZU+lQdiZA+Iz2AIRrJzRjZ+psoXWCxv8rPzBTldX
f7KzsWqcTYvIoKEbx2TI09nAGxqmKTnFfntt9Yonyrx6GmHQ+fr6VQtLPAW5mG4EpOareNyLZy0q
74HFjsxhAfz7jS+wuXGmgZFDYThU64Z5+Yj8GN8y7mpYUdvKxkykgoPNG//GbULGJhliv15lnDf3
yLMx4/25JHnsEns1d6po7Y2jHZ3Q0KmcklVzsoxVpz0c6nFuY+6fzYLfUhvHdOR0mnIS4EievWxm
1/gwDFc/lrBm4CZxZl8pCqLvEYm7t8oXzGpqOj5uOwbfNbA5ovGpwRFnQi64D7TI33Q2ckNLKJgo
qGNLTIo06jr3Vl7imu4iJJlDw0g/MlE1y0Q7u1FZLidNHuVd1NvhS+R3XHR6PwqLBR4uxMqiq3VF
pNhFKSGPjAovwMhrbbjxthUY78JpIMaT2rF8qoygmHAIN1O3cdPK/daNG1dbVROL30Qm7OqFSZVk
C/iNh+O+dVyuHHleuSgciTWz6eUIsmB7znxnhoXnFEzI22TmrMHqf2yTftd0RXkcMS2+sCx5Z1Gx
Hcg0Co9lP7WPI6H+jNPU/DLMsU8xWCJHoshVihCfMEtfsCTN4r8lkv8rQ6zvks8WAayZa5kuiucV
wPKvxZLVx4/m42+IJX+7smeav+0++p+5/Nv/4F+sPoqP8td/Wsnuzxrrf/hX/F1udYDT+DYxVpdY
oM/L+ENV8c3fcK56puc7PurKL73lD13FvEYdLZYHB+8bMRbknT/kVvM3lBiAKBZv5/oj/y0Yo+X8
s4fWw4nLiZgtQ7hMzcN/irEwEMDHKGZ3HQ1P3VTdhhdrE28SbB9kBjA00ADjbUx9dp7AZRGvgLul
a7mRxQvd1CvJuCHo3aWZFe9h1NPaRHwX8Kux8QM2NuwZkS72SfA5jTRjK4CMnXzphneOs2tjagQI
kcerNW+wJ8I7zcYxDtCpmnGZ7yJx6TEw/CAWBMnjhtbRRTncVk23jMQ3frRlRuYFvBTBgb2XAp8J
sez3RbmaBmOZJ9O2EKQcxUgxPWc5z9iaIm02oAVjtsv8bkzeS6p2RDl8Irg86dZ8KOo5WcnYD/hG
T2qt0U/c8qvN70UAb67rsxa2P3dqCFOUIy2Ilgy+fbLS9DHO5z2nYWYo9u56YiGHli9FceOM1E1p
pe51x+G2jnECG8b6WguQWzmBnTRdGACRPe7WmHbdN5NhDL+mdV9hsUfVTqOBJFPGxHRaNpDlUqp9
MdPdUiR6aoUDNsP5ynxxGiteK3uMhwvOfh65M1fMnLC4rmOXRQvLI8df4RccU/mpcSJPcUGjWI1/
Y+EG8q7WaF7j7Z++Nv8BQsP6hcj4B0Lj9y+F6Zumb1k+6uCvCNWftPysN/UoK8DD41w8Na1BCsfV
p7H3dgmnJApAMD364oBBbZure68Yt57lHtsCCBtRAiJS+mpgjMK9kPkuM0xOaMOG/rAItcU5OX0F
Esd7ZI7QLPBNrGoO13V5NDt326jyiDpicbwrp2sd0/zg4ecL/IHgGVNcfoV0V3+7lJJ42RumBPp/
vSVEpk2c0lprJcumaVf1AGIaKATO4RXB2xXIoh0K2anxmk3vuKfJDG8EM7wR8mY4FtsiaS8p2RAe
ye3MtNV6F8QoCe4fWM7vzAqdz6hihni0IBJLIhg3lRvVy5ugvPXrfGuQF8Wa+lm00y7PzR0SP8gH
Q9Ni2M03MxRnahw+JuVtKuiXBT+QlJbkcmFNB5aLF9uOydle7Ka5pRB6R9TpUo7vc+qNR0UbF75C
y3+rIweGYZK/cpheJ8ra4iMlESjcDZfQXc2dDp8MYGS6lWMoIgSeKi7+lIUcmcVwV57f//PHxP4n
PNav1dkBBIQKZZvXyvK/Krv/KJ4XVfYzNrqXiI8vaqz3ukmWc98cuPucMf3czV1/H+tmnw7j1Ua7
sLCrEaX1IQeF6Qo/IwHa8D6xqV2Q7VkHITb3loNr0n8rr/w/PN1o3/+sSLNyAwdhAectwNr9p0mV
xlSimChH69pvfG4awAkAcM1oP9Q6YPvL0QrzJNjC1iEeKnZGwSJVW92HzY1Z0dqU5JC0jdkDMTHM
SwXZ52jF9rqy5Q6jor2wBR4n2T+ysG6dfDzJtHtUhvU0O9caMPtH7AGrA/DHNLxlBE+CJpKkQxvR
Vmu8xyyNvf1tdtzH4rY1bgCUYB6bFTBoNZyTvj8hZh2VwBEgRXmbIDhj8Q7fibVZCyfrL8LK7+m2
mGlhVt+lkSZrz1GXoTW+Kd/Jl4EU38IALybSV1Js24ay6Y1nfaucexhWq7DkFcT1HvsQwOuQA5L3
jDS9dYIB/mzzOZA6nIhmVcWwhnHGpQ0yVLKEcP5SKnsBKhVA8Ajnpb01DXnSLbuHMrlABGQuabjj
JobDFWcaqhfruPtKOeVTLMd7WnLmVd+1lJm1OwfTbx2bOw8ssJcMO5MLD2nxr8hUjzmZtM528OHx
fU89epGDU1yae0gXp8ENVnYePBaWjbhLdXBnhuvQorU69jZxYm741d9QOr1GVWCXkS/5WO96HxQx
ncAecmx109LiDBNq0yIj5z4ij35N58cILiEO41XSHUOV7fH6vjR8hNuJxpRlGlmbuiy2QUYBNLL9
onGgaSV4h9AZSWSu6iZ9qyGzLkKdljsbaMmVCl4vUuG3L2nhP1RY9RdGXdNWCJwoVP1JeulXnbsU
o+MCCQquW+GLq4mTGdWPIDY2qiOzUVHCU5LuIKNcndo629mzt0kr9Ygx6JzF6dG1gTfOIPRrXINL
AxJLZLQrJnkbRqirKNYlO9Nrag9wFMdd0SXUqJQS5avFKJCUr7H2bsbGec6JhAOjffXm+jICa1/z
VO/ryP+ebecYdQnuFY3NJLdiSjPx35BLnVZNHORrz51vsphdS1AQXHO88BvzwyXCuqYD+1w500dW
kwYB//9KXx+8BIgDSxlOp8Ztn/o5OPS+ShaOKddGts9s75kGCCCz1ri0k/RiafHa2d3RHMfPAkQs
TIF8ZeXOzhhQUUzzBLx5lXnRM+5Nxq4QCdzwLDoqFrM3TCKIR90yjJI73csHqMfriafdRX2dJY2x
fGLjGHLsv7od5bZqZ8K59TmiUjfDWDWb7yPsGVofN1YXfqW4pnFLMrvyvHMU/iy4d/vh2jXumuBO
4Vx07svujA/31JBZ7RyuOs6ZUrFFmwZPBdXtGaeOaqb0XHDRVKgo6c9MAnsamDboVz+8DF4C8BVI
EYNimaws+62LH/242Ir/ydy5NTWKBXH8q8zTPq1WgFygpmqq1kSNjjoZza7uU+okYQIJBOUikk+/
v8NFQ25qSO1u3gRszunT9Ll0//uv+7CF/uRQnJJz8S2gGszlCGjT7YtK1NdaXNWIOJGeBLNo0rWb
9Qu/ddYgWWlGASeDegyPzR9KPCI7l6Qw7SGMdM7o+a5n6oNu9ACFtCmgUJsQ6sJX3j8NIE2O7EZn
Yg/jQFYr/gX5X9t9NIYvmuacwWk0pERo1/YnXfbC42dYiiBlsNjzeQaV+GbE/Y2Y7TkkNoanX0xB
EJ0cwdsKm4D7l51QietFTerjI19VwPfoAEda+llMEZiGP+9bk6dWZzFV+sbs6G8vSe4h6+7L8siL
ATSSJBfbbY36yheTcAaFoaPPAR/Mo85zPB950eJcX7S6lMU/abo2pyk6y6mJ9XJH8jyVumpwCrGP
daexCDlQiIASNeMBSBjwFotma+g+P18asWXqSdSHnBAejqkKEIzaQh6HvVAyubPTQQu0CQG9zvQ5
7DsarJAKOWGL+hVFan5BHNyeKueTsHkJAqijeP71DCYilk/X1lPjJknCc117UqGv1Ij51Ul0qMcA
GGLqQnXChn9EdrEREvU5Sk5+txYD1QEMbJw+NozejLRpKFQjTnTcB590f2AznI1OgsGtZimX6AZe
J3gRQP8OiDi0APW35pTqrQEJJgOseZeuDj5FobOZCqBCfk7+9o4IxWlawOZnZPrJrRlEThgUNWDk
3Z5nz8O+t99DuwXl9UzfBXOqymrdnLRRaYt3yXBEaIfRGKSoQt0cpVaH6ojllfyx/aXu2CS/TdaP
hGsqIEZBZvLLgKNLOtqmhd0dzNS5+5lSB/hq5qEchontzZd31+nGorRh36KCFQlvKoDBgJMpXSXb
Kesju9xlFRjHcAqpkNYZmYb+KxVsBfWSQK6S8fARJazIeFMCwFwQuTWJwM16uW4HNUAYHFVkP04K
eN+/bwcrHcjOeCSTFJwWzaxRZOtMTO/1C/3Mx6Ac15QmbFEyu2XZBGQWG+TfrOn/b91WKE5Vdegb
x60GUDndqOWDW+48kG1inHwc+dh/wv4/YB+vLrVt2c44daa2GWzyudseKLzI+v3cg0jzkG6i9KD0
rdm7MxuSf38rWVdq3Us3C2tP35P/e97B9VeX3lX0qrjYtU1f+COLes744SRv5o1wccgcJVocMfZ8
MTYDq+Tp0qF+a9AazP/VAeyUHwTCXRarKnJTXVUsmdnCL8Sk36OhcphZVWxX+MlqIQKtIasGVJZs
u2JkCWejpus1TabEpqOzcRL+kKovhetGX34T7uPXL99FYLHWK4SmJtnQ5HRa9S3fhT9nNTIThahU
djNdGlSWjZ06K4Jhbi3etL9qrsQssMQ4Ns3HQljabMnRV1zYX/q1GFvJ5m9IFgCs/oIfY5vmF3Jk
y1WOeQ4wmL1oHI0sk1yUknCZPF1c2F8tvWg+FcNCTtpqyh8eoNW3YiqCkBzSkmziGgeQfWfPZnbJ
YXEWKOfhqrbdF67tEMYZl4I1+TKiqvA/w5Do0AYnDplq/QAWfm8G4ZcTkyotTqEJOZ5aE+bM4sL+
hnItcOY4rLBMJZavM6vq5jyaIr1UlqaFGaraAeaLrfSiFV05s/JreO/GHnlDRvcikNwTQaFuqX92
SgogieLS/iPwBwk726cnKN2UNGBSdSiu7YXnl5cDiJYVUQ8ww/bJStpORldxQDYHYgvFy7FIO0Lw
tLi2/2C8QzNSsSe7i9tWFW5OWOOIpDRXoRmizhr7hqr2swtPVLHlW8PpWevrB5gP2xL1YBPGLy+z
M0jUAewGAlURhnaw9oYcXHGASSydZ8RW+MYBZpp34SEVx/ndYmMV5V+JMfopTD110nUACSppEyrn
OmRQkJJc3N7fR2z2R/skhuzs76b95usxzPoutDhm2/Rv5S22fGLkmML/9g8AAAD//w==</cx:binary>
              </cx:geoCache>
            </cx:geography>
          </cx:layoutPr>
        </cx:series>
        <cx:series layoutId="regionMap" hidden="1" uniqueId="{6B4DDB82-9F65-42E6-BD81-CCFCB32A785F}" formatIdx="1">
          <cx:tx>
            <cx:txData>
              <cx:f>_xlchart.v5.10</cx:f>
              <cx:v>ENTITY NAMES</cx:v>
            </cx:txData>
          </cx:tx>
          <cx:dataId val="1"/>
          <cx:layoutPr>
            <cx:geography cultureLanguage="en-US" cultureRegion="IN" attribution="Powered by Bing">
              <cx:geoCache provider="{E9337A44-BEBE-4D9F-B70C-5C5E7DAFC167}">
                <cx:binary>7Htrb9w4s+ZfCfJ5lRHv1IszBwilvvkWx3ESJ18Ej+2QkihRInX/9VudZOaNnUyyszhYnANsYMTo
ZquLZN2eeqr8H3fzv+7sw61/Nte2Cf+6m39/bvq+/ddvv4U781Dfhhd1ceddcJ/6F3eu/s19+lTc
Pfx272+notG/4RjR3+7Mre8f5uf/+R/wbfrBnbm7275wzevhwS9XD2GwffjJ2g+Xnt3e10WTFaH3
xV2Pfn9+/fL8cPbs4mX29vmzh6Yv+uV6aR9+f/7oc8+f/fb0276T/MzC5vrhHp5F6EWMOIpjKZ8/
s67RX98X8gWNRYxjJv4UdnFbwwPXt3Vhn13c3g9/vv+jTXzewu39vX8IAc7x+ffjZx9tGpYunj+7
c0PTH69Lw839/vzQ3Be3z58VwaVfFlJ33PEBPglH/O3xRX/3Bhz6yUe+0cXTG/rV0neqOH+5f3n1
8s3++urlz67hH+oieUEZjiVhSfz5H3qsEv4CxTIhmCZf/rE/RX/RzPktGOFtML2HW/t7+/ixah49
/EQ35/v/1rr5sdl8ewGPPvEPHQTjF4RhiRliX279iZ8kLwgnGOE/dUb+vPsvSvlqxH+/mx+r4+tj
jzb+39sjTl9eXby8fnn6X+kP9IVAMcWU4r/zBy4SxAj5opknV39665vb/rb6v/CGbx594gvH8/0P
0srLi2x/9fLZ5dXLbPMG3PhbO3x0sn/oFYi9EIwxJJP4azB6HKqSFwlnFFzma6x6opqXzb3xt88u
/e39QzA/29aP3ePp84+O8vvzl5f/b5X094nmr9SbgSVuPufsb3LNz1f/TFJPHv2ZDr+o93APeV0k
HCLVX1jg+CVfn/wSmM5uq2Bu76eHh/bP+//muYfb0P/+XNAXCJOYJ4ITdExL9Pmz6eHzCn4Rxyjm
MZVMkkRSWGmc781nRCHiY6wkghKZcArbCG44LskXmCOEYSXBAlMeJ38BpktnF+2av27k6+tnzVBf
uqLpw+/PCXr+rP3yseNOeQJuL5AQgF84ljFKwMjau9srAGXwafS/mJty40lDMz7VJ0kddskk7Zmu
/cc+FJOiIs4qPjWq9MMul3pImYjfmZzHZy6MN2QqPwytv+B+XXazGYd93/WXpW5ECqcoMjdERda1
gaae2ZteBqvipLqZmMuScTkhCceqGXibTm2U4ql89Y02fnA6/v3hJCGIxUQSgSR9crgytqZfF0ez
uS4zxIZtlX9qfHsZc5H+M0kUNMm4RAmCH0oTAHzfXqOOPBJjXdMsIKcK3aRlE50tvctQq7OfiyLJ
o1MJyikXFB1/EQa/MECYb2UtvJjqaOqirOHjncg7kYq6ed8vjVc+QYd8dDq1fKyyuONtJsYhpDGn
oxK6M7scTf1+HdodLcQH+NR109TnEcNrxpi/0dF06ri4xSajrOUZ4+4PP9dL2hKzqrnpzhaqvWpY
MW1zEp/UZAgHEkxI+7GaNzQupszkyy0f1w9dV3wknaiVrWL2i+tGR83922w/34FMWMww54wzhI9m
/Y3Z5kyYcSFRkjkpd6ZsFKrnLm1Nv21dvkvcTVvz20iOKTZWzUVeKDrW9zYyDz9XxmdBjzciECKY
iBiSrJToyUYWM8+61sxsbD8UCnXdko6RuJE6+GxG9s4O1SktF1VYe+qH9dqx5fWYl2JH2siqOsGv
yeDflHORzazbUS1u11J/rBe0XS27+sVm4ye3JjiXEIQo5rEQDELI41trSimjqp/NJo7XMmW9OxHx
dE3H+E0X8fO2L67D4A5lwvfrzHdFF7+LzOzVQIkys8n8WmYjWpXoEUlXa1LD+fXUeqp+vs/vtAv7
TJjEklNwJQaR7vE+me4ELwoRZWNh37Sy7LZTXU+qm+ZXExtOQx6QqsspVpT3VFV+/Th265ul9psh
6F9s5ngn3yr4yV7k8U6/sbSYt8haYfMsb4ya21hVCVJxThSVeBd+Ke5zTHoqjwNUoxQ0JaAwfixP
kLySqxVJRvq1VoNunZK9z4Z6Aqugb5C2eCuX2mWji0za1aK45GY50Nh8FAshqizzsNFTbVWTNDf5
wFIdkm1dhuu1sNUpNtymQ57M25wVr5M6HrK+TFRE1jPZB7oveT6rFjVd6kesFuzQZtLDqUySMo0a
Vm8o7c5sF+ltvliv2iSEfS/jZeNYtypWu1Jhr8mmJysAjL9S6y+DuaBHRXAcc36stQWFvPdIEQuJ
bXA9KGJd6Walelu2F3Mps6o+/7kg/L2biJgTSIqSgiDCnqQNtvIONzn4NCnFaTFWDw1DFei7Dema
kCFLgnlfztMb2q2HfliuyII/5LIOagz5R5/LtGHhXotVNXG19xZf970/n53d/Xyf9HvTfLxPwA+P
TDNPhMZtV23ylZ8taNqGSpRpXNY3OSRoJeJxzEw7FspEJig7N+d+bpdUtt2NXusmddMaXXAaos08
d2RPymI898HXWYmnas8ame90x+nJyn31bpioS9uuvxjdNCraDkG1/TirCLcUTA0E83hcMrMuVuUd
xSqall5FXVFvHO6HXUPd+7kvb3PTYvCjafm4sOEdXiXPVkAOn+p2tOmca7/Nh06fNtyt28rYdz+/
s8eI4GhEgHYYPRY7CP5nT7y56hOAG6RJMs3yi95VEATHtCBil7d4+3NR6EeyAHMIKH0JwHj0JE/P
ZdwNgbgkG/FKToZhfb8WLTlt/aLfmQlRZbtO8WY5D/qTFsWUOhJahRNIsFPvfLYuiINSmL9EyfKL
zR1lP44yghAGXpuAUwHOfWLithxRzWSVZ2VtTxa9FSw6Xbu3v7iBp0gFblvGCQQxATIQFk9uwONK
DyO3elMio+Qs5v3CiirLWb9bC+OyJQxXk27bW9uxt+W0vGaBbMrY0VTQZth0a92qzhfNRoT5Unpm
zmzUV8rngv4CUPxop1xSSIpgFhglT4JLX5LczqzIM8kdRJWi3o5lrZhpjdJxbBU3YhvH+anE/S/y
CyD5x5oQElCM5FwwyMrsabAZZd2vTrs8q1vxLp8EhBif1onLSIOvxmVIi7r7hUj0I5kcYcxpAhmW
sCd6SeolpqJiSZZ0+a7GEVK4aOeTlgqS4QKgfT3cmWp82xl6Wxb8Fq/YpHn0B5CsOjWRcxdybj6V
ghyQE2lRXv/cbuh3ARioIi4TALhCcAnI/XFgm6MOuRj3URbkkBWl3+Us3+YluMs6Ga58tdpTCkY0
zfhTyczJsPKPwfl52/P8g+/WVpWcXuFp/FQas63neKtH16moKi4nXu1aM0GqcoVKWnfHId9uxKC3
o46Sg4PltaXTSVmRTtVzyJZ56LYVCw9LHV8PC/2Ags7C0mxHX22pzqfNSHz1Cw2Jx2UZxCmJOZQt
AkAu+E7yFN82RdFDtWFEFkZxjWv2epVuL5oxUm0729Qmvd8EZs7bWdsU5fCOY43yiw2bXoer3k9X
1JeQDCIs06Ki6Yw9JHgRK1nHN6LjOquTMClE/JkOfa+SBYJ3N+mtnzhSoq7OhKZTVuT5rWSuUVzL
NyNJPiBcnCNNssrigy8hG5RLk00x92od1ntTjm024O7CD0U2wkZRXL+ydj6by/KsshVTc8dux77P
IkK0Kptp1/f83EXVroMaZDMnlVCo4euWNgRvZtJtXBQjFU9Iq76eswVV89bQkJKZRwqWTjBr7yav
Xzl7I9ZkU/QPPzfG75KsJACXwTWhtIsJUDGPbXHgTd6IjgAew2m37pnYj27fEYXcV6T5ldj4inC+
FOd3rl3AV8zXhsZfL//z2tXw85l1//ebx37Iv1/tHtyRfQhPP3SU89enQMxXuUfS4tGL7xiUv+FI
vnRc/mbx/5BAiSHIAIL65sa/41BScws9Cn3rzSMK5a8nv7Io/IWUMU6oSBIZU37stHxlUTgQnBLI
TShtjiUNxLKvJAqJX4DSgFtjFFiAL/zKVxIFlo5xJZEc2BV0RJT/hET5Lp7G4KcJBG9oOQCbQ596
62C4qOO6XHZ88t3bunPiphNIn0ucm16ViZ8/9FH8R14h/yCBbfk4DWFJ+WjMsKFhchsxOr+BHJzc
eDS6k7EG1gDJwt4zq4f3n6/3v9rMzv/s1z21s2/N7D//BxkjRkcA/VfF8Z0hvgzhtv7WBr888MX+
Eg4tPoLB9giFVA2o6U/7kwmwuIAaBBSrQAF8XvlqgFgAgysYAuoPHgbyDxDiVwPER1YwYWCAAEeh
wgXe4E9PexQooA369fW3LB7k7kcoQlKwvAQkQaZIgBsCyutxlHJGTLGJAtnnZnWTiufIoM2AclLu
YjcMTSrdai9lkRuTAusom3TUSy9U3pdtnZpejEF5FgtAna5H20bGK1OkZoPbz9GQFzu30GgvEz9u
MEL0YUE9mVTUiOKEMjtYpQdpU5qMxYE3gPdYEy5p0eDXSUD8QuOFp4AzmrMZJ8Uh6Hw+HzB9IymU
VHCDyy5ukc8cFArnZRDbINuspFO5YZyciLpORTsM2eqnNeXL2Cjct3m6eum2YqnWjFYD3hA2LKnr
kvNcR+hijILe0dV8bFBRnC7YyqyMRp6uMRTDjpH7NsEsncZw19SV3FVtIVUf2KqGOV8OZev612uS
TCdVEZv7pONjahcUThrU34o5knto+/ptObQ0mxKQKQv+kI8CXfTdfL8OA9vGM9RBtIT6qhPKlesf
SWcOESTOvs7fQ7V12nf2jIoy65fhpKZoV5gYCAbRRXfUSWDXZnJvbbsLFCrqii/7wS4OKFJyrRMz
KleU64ZVAFhr7ZzqUPneGjZveiFueBmflR5JJUU2hcmnxTB3m0R3MpNDNJ6iKXiFO3RS127ZLQXd
zREvFLTfLyvfeq3WOUCdr2u8n1r6xzJFNqs9j1+vhONXy8Bwaj0dPtYB14tyfNR3OOe5MuUM3zCQ
aNegid55P0Q7O3TyVV1rcQoJe/nkk34EOqkAbOXCvJ5WbT2deVO9ilFbfKJ+cmm1tJBcdaRVHVyk
WGH7+7YaqjSS0RXqkpNq6OsUaVRZtUaevML5lO8XKy8rB6zJxNcradzrSsS7SE/icq2L6cBGW5wW
Xc+diqscXyYAB7OCLXeWlfNWRvYjMJnjeRD8EGG7xmrEoboSYmAb0Xbl6RzLUXVcbknZTptmJmvq
aLOc9pV4hSLKrgB0BXQmRF4maWwa1GXNEhUkrWlVD9u+tkORRnbS0UYklneqHOGwmW0p+F3Jh2RK
+VDUdkPXvI53VVFyOHBU4isvZWJVSeowAhtGmiqzfI3jdBi7uFRtPHu9CUIuGmgRU/BUIJeLLLf5
NGx0iSiwd1FjZtVoP+qziBZ1vx9Q0vapwVWoVVnRon0fVaUvCvBn2a9AqEhmgT1wMsWjbMYLZsp+
2cum8stp3hk7beXMLFK68V6+qXHH3KFiNnKf2qoADKbLMgEPCMYmqcZRydWS5w1VQDtJvVkS7epU
jzFzO0P4ghVQRxPf9DguzDavIxnuHR5NnTponY0ZcoszqukS9jHGennfTOAxSV/ml157uWRljgqo
o5fZuH2OJxsrPEbAbvByHqCEc1azTFQWLktUkfIj3QywjbdVGYOH9BJcoViNqsqmfhNK3T9MeQcd
g8JMU5dWZYGqS+7KutyuA23kpu7HoC9M1YD26dKanR5n3G9wXnkLNLtcSbboqC139WAEOvDO9/au
89FQbBNRdVWKa5kHYKPRegusSZF282CukmaNN8xyEDi0VdajeoSDtkYMhyWfPVMdMC3WrSc8wvhj
xQtz3iS0v50aNwCPYObufHBhaJSRa3moZ74Cao9SZgJVMQ/XZS+uTT/fyKacs9B0ywfJpm67AsHy
mpRA6Q6F5lvdNP0bKoTbjmOQHzTuvFGkp+tHFK/3Ex/yzMdD8y6PfNYmTRaFclS1H/tTDt/rFe+h
SUIghE5jfdb7sSK7JMrhRsfF1ynXU+SUlVH3avEWbYBazoedntoeZ05UftrgprHTKUTtd2NPZ7Hl
puvflLWw5Cq33ZhvrRAym4fATwNuaKkW38fzFbNFsu4t7XQ2xrYyb6xA5j7iFjE1FXUwmfS0uPau
6ceP2q29P1nRLNatGYvAVaeNQkW17Ktp/mM2ZS4VB1tGSmqepFi36xbloUz9HMbLvl+KVzRqdDqS
eT6XZHi9VAM95IaXryWPh22wa/M2WmNxFiV2/hBm1r5uozgp1LgkyXVY7fJ6yX1tL8fEuT8aqM73
Q7VO0LepRaSmQda3PC/Q6ygkXgncJ6/mvh471aNS/qGxHN7boiq7zEMXBmphMuRVmvdEfpJ27c7a
ZZg+5WacgDhInLDXIYIGURDR4lNMuDEb4eLSfiok9zotIxNfVOPIr5xD/H09ReWuGAsstglduD0D
HhgYvmYxm6hJ/LXTXavTUE3NAxbSfRpFNN1MHR7arKMmyTirvVOo7KtCFfPavYpcQc61DVF9bquW
Xkcl6eqzpp1lta+Qo3yji2gsN0ls5I1wmsi0DMm8K9vc4ROOKnrvIj++5hWW17Fr7FlT9AU69X0u
3lqP2McViPGzYoGoCkXrom/4GMWv8Yx0o+xi53O3kDGTWPB9PiVkgzRDp0bj/jBSXI1KU91kbJji
CGKEg4peel936RotRwYzWcPb2aDoIm98Df0vHboBKmG7+vM6KtygVl03E0TJzi7Kx0mTDjHwnxtj
obUS+nnA25WQwF77crQ3dQBOeOu0JuOmHsccuBZgcMuTpPFkPch86PNDVODI72MaQ/7rtOTN65Hh
aHnFeG7w6yhewqJmV/bjNspJI1UgYmmz1sDRs2myulJ1VE1EFRJV0077hOmzook4dKWaaXyNcF7o
E9quLD6bynKtN3EStTJtg7tK3NwKtZbRMlzlXcHad3nN0rlm0My05ZGYJPGmqcDlE2OSdEJ8PK+g
NNtNfZdc53PNX5eAXHRa5xD3+dwV+4iuZA+dnjlrcYH3kM/qV2S19V6KIHcjNebIOzibRWVYz0JO
Za+aQKLTggTQQmu7dgKDGP3dLHnXqHlxAB9IfBGWqcgKn18BN1elPhT5pudA0wXbjjcSDd1pXRb6
bRm6Pq3CFMUqbrm+pkwbvQF004CG3XxYF9m1Z945We0IpWWy53MiQa1tz0ial4b2lxjb+JUMgpxD
95C8pVM/dztbRFOeAlkEYbnuOa+ytizrQyRz8nZBYwFqXhahN8kyDG9mUk7tAS2yOjF41feQ5iBY
5n5isxonQ/TeFnG+ObYZb1tUJ6cLje3lSt0lFJHzLhQDUjZprfLNys6cb2XWDOy0WxnZNLi/1ryo
kCqa/HSK2HoLCaN8owW29+3Qjruu6hD0z0hUHVDvc+iUUtHda90ABHMsP2gbT3s71pCg2tmIRtHC
l2gTB0K3HbQ9B1UQSATAtQFsP2emT3bBTThR0zyvryoafNr1i7trw3LXd1FF0h4VdZICgce67UBs
kmfI1mX5C4rs2Nz4N4P9fcVzZN+/6cuReWhi5/r5QJ3tekVY8CeNjX7JRf5ADJD4MIKBuRD4acNg
hD6Jy/NoOojZH8cgtC7Tbumo+MVxHlOyx+Mc9QvkM4mPDYrkSWMCJRHugQwcDuvQDLflMcPzfoWK
QC8SOq0zcJcPdlxNrWhfY/kL6fhxr+KLeOgICJpIAdXt02MWk66i1pP+QH3Rbs0RCGBZ8y09goNx
Cva17AjwoI4uH6rFzZkGNDHGyfUK6IJ+hhlIZ/YIPBoOuH+dL2fh3IGTbm5P4lj3wMmuvWihLVTY
V8F7CFVOrLlqS+O8YsnZN7X7j0ri7/QGlXAsoGSPgR3i7AmFvBJqhHVDe1iLEErVVYVu1eiKKd4M
fEwgx2sryeGfCiVHAgghCciUQ3PusU36PNd0rJIAQvV6RoBNr+r+Q+z1SSGW7vbnwo4l/WMHAGFH
egu4BQHR6UgJfOMAGoZcGwvdg8O0FtGGeXw/V9G2juf+F6f63tMImCVjkgEbD92CJ21GXAfUuq5o
DsVQ4/4VRW0OibOBeZr9z0/0pGN2tMLjfBRUkQATj1PTT5Smq4KWbGX20FPET80AkCIfZqPPgP2A
vmuFCYYBpbWAOg84/PCqmgZCLyViKSQicz98Rn8tGnXW+yFf9/NnfOg/Y8Wfb/W7O4ERLDCtBIgd
uBZGnu40orr3ThaHyphYHFo59Jezm6FY+sdygKGEKUFo1IGY4/DYt0rmnQmd1oM5NDkUA5kXuCky
nVt78lnO/ycFfzRY/5W8/jyqR2MCofbvWcF9Ud/CHybYp3OW3zz8laFOYJpPApWHE0yPFPVfDKFg
L8CqYZYgBvLwOFMIK39S1OQFhglQAg1S6PhAQ+7fDCFQ1J+7XwnhiInPS/+AIQQo/yhcwLyEgLYm
imGgNMEEYfpkrgQLu7YT1Lu7BmrxrBBh6VRIoCJro6W7oz3x0Hk1ybupY3LHo6lWNc37TExlfsAw
EHEf+7XZV2OAag2iwFAn9Y7WffnR+kps3cqPbf2+6u66Pm5VErqQ2mnRF1Ee5iuZmGgLf6DwudTq
/X3S5Md5wSCu2ghmyTYmbuldbl0NowSUmy0U8NslGc6LkkKnL05QNky8P3SrPnBeULWgJt4WbfIq
Hopu3yZ6uOG6S+6riA8wq2SWfOejfNiSBkFJYUs73+uC5h8Hlg8naygxTLbN0IQOzuwhGQMLhuNm
F+ZuyDS258lSyFcEOJTNgku3dyZGWbcMXE0djffFENZjH9FskhKqA1UDibHLbVOuas2L9u24OvdQ
dAU/7+OInHRyuF5DnLzHa5CXRHQU2q0MiFLMHYwRycJB19/23otNbsKyqqUux51cljntHa5uwrDE
J0TO/UlT4Tuf1+N5XhXFWWF42BZChje2bc2BLEGkUb7GTOlKFH8Y4Cnf41zL064I9EzLkP/RzmOr
1RxY9GlceH9eL3K8cYDKz0HhcE4YhoDZjSbVLKYXE8tDk0H32qWLs3aTx/LTTKsm49zAqJsdx/qk
q46w1JK7qZ5qIA6tHLYAF/MUDJ7CRUXNG1rjcmvXPMmMHOKbUXeQjbntoC4YXdYOFTonxoQ9VAhd
NpEEjq6xAKDVMzWObGyVnkh5yqL8nfTrlLEC1dcAkHuYtmmD6ldDPsxLW+0HLF06UlG/glm7UqRe
mknxsdfK46nOBIxFTZXAGZ6439TMPGC4khxwc8suEBrLA1CVCpQen7V9XJ9Nbk3uWUv123lEelAT
qd8tM7YnEqZfr6em6WI1z0l3JsdogPnVGL8OHYmbNEoimKZ11ANU80N7H2h4lVAfpQiGubZDW+KL
lSz1tpz4fGFmOxjFMVhtESf2LQx+4S6bAfptoxruLClRnEW+GT6uzLjTSMr2aoBJgVMYJZHbZYq9
InN539GgOAp+1y5CvKva2amqZqPykT5lfimziVVmN+dF8xbJJbkwcLo+ZdG4buJ8guGMzpQa5mFi
fUlWRLPeEGLAy9ZEq2by8S4QGPphebykw1IiGDhlzZ1cq5CkCYu6fcQ83Xogxjezry7Xwd0FNJ/A
fAkMjcVThuM+2no3ndcjafeyA+Yhifm1gRlWjRp8aJsj3wmjaVH2Taz+AQp8Mt78Oeph6MjF0BGB
oQ4qIfR+mz9zUYrJBQgHhdfYqJE5IHfbtmkMmGPTns3W4XSqoX0Qmhs7W2I2rvP+gq6oIErnzXDa
ryMwKrUZssY09jQZia5TKNOrM+ArmhvXWb8NYirIhhND603f+zhX/bJWV8lnf64++zYxUFEdGvAL
fgjHuDCxBToW00hosxloVH38+dHFcXz8G4B4bANBv/SIpxjMy0LyeRLxl6insax0vENMv0lsfezq
kzeRnD8Cv1BCA7s6TnPr7kz4QegUukdA7I4zjLx0vm2EijTzaMNW46xa1hxYGcymzJd2fKjIoK9N
PS8H0U17OttDR9ZuTvHgP8rQb53x3Q56QCfYwvxBVRV3XTe7FGyr/t/cnVuTnLq2pf9Qs0IIEOIV
yHtWVdbF5XK9EK5lG4RAiIuQ4Nf3oPbuc3zW3h07dsSJju5+dNhVmQnJ1JxjfGP65gwfTuhr+xwC
DZRcf6zOtAc7DWFp7ndykMFJzUPAMiLJtMN1pFlhJdBTNotDlLj2ZmKbvGNoV+/LTOa9ZY36oFDw
76Ny6e+bcqj2AKzaQzfZ+A0CUnFibVDcllbMT/hjvB9WI95qP6jObrZrniQT360tiw7W6PXQMRtc
KbfLqaz4BE0unIp9OdHyecGAOad2LccMb9tmQS2rvQwT/4Bpnu0lDtldE8ChwBlkxG4Yi+F1Qiwq
L4NEv9ZBneR9o8JfoPrLXExSXoytR+BwUX3R8HpZZkYavXpTRB+SlXvPwWjpsSySEmcLJ93Pvu7c
K/M69hrFnbpVRT/cuIzmM1lb/xj4YXUtejIc6Rye2oHn01zxPEboIOv56KY0Nr57pNbaR2dbeT9b
Zfq0anxxqMJZ4Y4Yl9dLPzwbChGH0BUafefTj1AHxUtXhF2SFc2Xaqot5vw1AkczjWv73hJt79aA
TtcV+YYDqUZ3UZCvri2XwZ6zRlzh8sF2GmIe7Ae/Xoq0bHmVkWHW11jb4mH0rH5ksY37A9S75Ri1
rMlB8qndMMDLSOZV3oytujvm1imvRgXpuQz02cGtfay2KtL0BdqV+ATlN4PY+7BQSMGJATbctPCC
ljs3Mu9Q8xiaEo6JbEGpGreaVTJUr2KrY0HpV4/t6nm/+Fbh5q3WNQPEDDtQaPZik6ea6LB+Fkbz
WSRRKcLcbJVz2GooHyrUmUYAZpmmikwZ3ertslVet9XggYburGyHmqtpv7ypYuZ7ahdUdL/rn+a4
7y4r8c17ZBnJOyjeufQGum8/D4Z6OyPi7bTwG3+Ca7GdIT3mJu8Y01WJbPo8gkiiqzJNvGWyufT7
+GUhXfQw6iYscreda2KoginlnS+jw0j4cPZmrffjdk6aoV7z+vMEVbrkH1bXEY4KfKcDnFNCX3TT
zqihU9sfuwIiY1HxWuTD55EOexU3dvGguUOdnvd+28cgg0bcoviza1i2BsJDJ7FuLQX/bC6QL6kz
ZeIor7a+g6B9LJKqz1hbTSotGs53hWfcpW18nTeJ505FpNp0Um170Gh9cjB09ak2Bmye4VWY+3MS
Zsp1xqVJI+VdRMf6FEwdzGWYml+rjoX3MHv5k1r8ok0H5Bf2tBqSnyDH6M01Nvpzbsx8E+Mivnim
np6LQAAFK4mJT1NZeblXDJ7LWxKKB9BblqdCVME98wJzHLxe3qGnWwTqBgUXhd4+urWwis660O39
ZGZ4AdrGw4cb5jfCtM4T7i1VJgMS7duC+wfu5uolLvHBa0wNp8HTpYW9irRGmXAowHqE9BfI0LtF
axecYubC57bu2A3qZZSJGEeX34ruRXemFGlHhuYUeKKe8lZA2kmrmdc4eLUBR+bq8Y5pWPZstskR
jSX5cMlq/gw6pXGNV+gmaEjLYG8tROOUsTLu09LHZVxiER3gV+Ephu4jzjHT8mIH7p2TfrbHtnbu
XMce+1QUMbCDOXsUpUe++Y7fVuhHL0EDW8h1XnOAeCnO1eqPDheNs8dqofK9Dhhgb0KiIA2Gdvoo
o7l812YadyQOm13SyeKAf/JBIATv8I6i3dQqdqE6wZffi6cGRzkRj17f9KkKmm6E0YguMLULC28C
H6OA6ZdFrAYcodlm0v8k1PNcOnUCRhUaAC/XpO72XEz9blMs3rpRhucZ2OpdFCAdVfqx2Vm4Mfjh
eD3FtJL4AIr3O46GfTdgBoByy84JCX+1NvlYXAdLDBF6DEhFp07xEHE87RZNuar78qlqg+WAyoPG
upDkdUuFMNm1r36o6VvY++Y4m0Z/tVFUfy1GMvyUeN7zBOr5cZ7Wd5WQ14A1DH5xHbFTFHZ3lNmH
OokDNP3OZMY5tpNgO1o8VtXY7cjskiAzScfIZdChPnE24dwtZHROgiY4rpOud/4QLd+Eh+8pWUN6
cdYzkF9Y8ScdwA6UjNc2i7utrV+VQ6PszJq5KvxhTIUoTth7e+Yv9CqGVlz0Agv3YpTXPTFvpi8V
5heXic5NP2ep0S4GcuRX1StUm7kM6melLRuBfSI5Vrey3cd1qA9DF0RojTXcYa+ImMjjZGD4rbP4
3og5TItYD2cqVIvnZ8Rnn5viBGOtvgBMmMC/hxqBnNqD3Y5x5EGysTqqIV53NmnGgy5Wh8EJUQqo
2cvJJQk9iAiv70gTv7XoBAWA+yW5axO17CMddPvAN/F71Qv/QGdRpwVSNiZtEdazQDIJwxgKBz3V
3Xiqm/FbUpi7NSa/tqTjbvYL//uEyNADWFwcj/oFEH9YphTs4BMth6U9WCHWH3Ww4jGo+Gs7KTTV
Bmf7SpWf23mwB076MV2qwB2IYXUuXENepxKoZVosKMX9MA8oSfOUlyGFGxkXLc1wlOD73cDxf4E8
sb4wuAU6k4SbDAL1lUgkB9IOn/nWqI7e1RjZU68o2V0QlvTRWACqeTgNXB2SOPGeIxzVt8BX9lco
P4pxzZXVjqW0XCv2AP8pPA5Coi3y1F3L6zRENi0fxqaIU9XUByZMjypCMWO40cvb6MfC2qbeJ/Bs
gRktjcoscoy5novrZOv1Hg3hZaJAE4h54/K9W5+WqsxoOPlpr2gNKri8l7JV8PM0eYyjov+G7xcO
L7ZMD3aNy0tTKf2GhIQtkc2CCpF5OGcPCZ7ob2s02i+sTYJvBZHRV1azPpvIGJ5Gj9RnnATVlTWF
l/Gq9gE1NO1OeSOairo8TUMNrDgWMVxwUz2KWrOnhRTLO1DyNfV42Z6GNQS8BEA5ixWoiSMH2L7i
PI3dm0HJy7TqEK+CfVIdyzBqT41Y+l3o1ys8q8Q9U1PoQ+R162Fp4nAPlb0+hjByUhALa740xbKb
he+O6CEJQisdQlYwiUlxixqlT2Fv3L5sTLiT1K++DAKd30ynKBsS0x95OCTHsmkqIEtigadUwNDG
e6B5X7brbtZT/dbPSwQW15VlpkT7VMIRVClInXU/bwcuh2l/8H35pfEWfYY9ZA6y0GjIZLXuTVxj
5key8SUZ1Lhbje7ONWrGnI5Lo3eR6GKaTY1nQYuNEk+gVAQFG+DXvPExNfJFtMumpMVPzFM7ZUuh
gtdFiTGD1Rj/qUsVHCuJClEAmMnHCb4nyIv2qCjFe1ZISPpc1kVad6hmADxsVsooX4wsLtQvijvl
K2RZqo8IwkwtyamENeFXxWVoC5lS6YKd6aq3qeVhthF3uyZaFxDIkcrRPjxhLs9o0lhc29bJlHlF
e1dJOmWtneMcOsG6Ey6qMCaJGLM5l82lgrqMS1D4Jzt0PtCxuUbDMKpfVWFdyiwUZh4sXtZ7ha/T
oICvrFQtf9Cmk9+UCIcG1gYtnkJvTu4UGu0bZpXpEgo4SWRhUJYiNgavtRfO2VQK/a1lQZtR3XQX
eP/IAMa6PmpL+JEEojmE89BfVaDG44g8inYqI66OmxTrNNb9Gtf+AU9Y8GXCuHabvBpYzhwPO9FC
+6gSkvqkDNKplpeORmc3HheO62lU8g2+eVb3FX+iak4OtY3rV9i14amXTXONBTB/yJDRqbD1rQyY
Nf/K3vpno3AUIpHnxyShJPmLXG9rRYsiDPjBW5ZxF4U1+3MoZ0BvPVJOSZoMmH+DxpXwUpVCwEQm
tsurSnuPjZXLB4tXPeyaEJGwBeAdyKdNr4SmAwbSJMT4mV+toYco86ZwEmYihPYcBMKlY/wsoi7U
6YgJ0ftbauW/W7X/fwjSRbQPdwm6xG9ixz+Qul+mCUta5AaO/87r/vazf5PkOfbybKFc/Ea2xQYj
aOJ/h8bjP6IYKjhMVxAKvzPj/h9IV8Pagefrb64v3sj/Qnb5H/gLzuCQBhuBjp/6NwR55M7+QZ6B
1QtpH2Fz6FIh+Quyi5i0HiJ4YYeyjtrmEDcMeCugOO+QFHH0HaIVffQxuKW9lgR1Cs0VFJGF0X0Q
QmKxUWyvyRiITM7EpkWNE7TSX8yqcjXPaxYj4JNXrG9O8aTnj0qY6URqEbC0nkpPZMmqgjqdebSe
vAVjesZjQcBZ+cFeTf36QAOoq00fTsdaGbwLhkZ/QxXdjkh79JQefgIpXLIplqZIk1YkmM18fk+Q
g4baTP1NOxe5FyM+01LoavCtxW6can6pAx+6YbWCHPBrD/HtIPlRt8wHrdcvZO8DBAFvbMhzvArx
IDXrD7gzcd4GDvGQcLLr2fMFzQnCp3u6xori4S2R56no8L2BN1ultkRX0fI+bNNyXqTNIG/QFJYl
f7RNXeas191tBn/8Qdqmvw8luYYIEU0JuVvB1qYybI4gea7zjMEcke0KY2AWheaGM/sOJxvC3WE8
7YNBHFZWDifLAb/uO0gPTVZ6rb7T3FnIFBJa8YSIj0u7Zi5I7ofikXb1ZZCOp5pjYUChoqnHKA7l
HBRPgpkrGciMUkK7717gLXfLMBTvcBqiU71yfVtH33TZSj320oR1fx7qZTwiDEPuXFU1fUamoMwX
PklwkIkvoXw5RFbGPj4iSjB/mYMI+R5dRrJN3Qr6NPD8K4m5d+oo2OMxmIrMyAiEAb5pI4q3jb/a
htGLosZCcamQ/Ga4IrsibMUPgcADwuSA55KqAzvSRZUCcB6pd2BL7CHuOMEgReqPQXffJr7E35Jk
jQ9xq+RTK8P5Ni4xe4Ur36RaVAR0Vx9f68aUee8zBM5Hdy06V15n4tR+6APvmBArD7DZ6WPsNUQg
2992Og0lvtHRxrP6hbnnqpJ3jQtHMGCSOvSzrX9d1qFb0siv49cJgxrNxsRWJ/jay7MTpTu1dvRv
1N9aozLS83ekJ+25kGjTAhhGh1mu07ttC3stVDIewR4EL1BOPOQabWcfAq8e3hsGOQ4I5zr22ey8
qL9PiGxcWmBfw5DDGhzTWEpvJwOLEbGwXKNLk+6gVg8voyJmbzNj7WsIjdKmo4db0UsXV7sRjgic
sTmANlQCjApGeC9xTYudJwh/QLlAmlQKKu7rKkpSvobNzU7rdJ1ZQm7On7lLkc5cnpO188+hnMYp
xTjZ/YnDsnwg04IlCdSv6R7H/4geJd5sBT/2Lmh7cHJbH3oVXlTVD0iyqrti0+JwnpndVDi1mxq/
QVoldMf4U76bNiWPb5oej0N9rTadD62jK1KAylADP4XAZNMEaV3Qfdwt7OpviiH51A43FVFtemLV
Nu17pJtNZCy6Ocjo8kV/SpAYuooXf2jph78plIXtE3DjUC0joIW52JRMsWmasfDxbC2b0lmUjX3k
m/q5RJHdtC9oojrZ5LWF7fx4Onqbbhp3c3WVMDqOyaaqTrHX33yWtDcBCuAVWxLsK9l0WBvoTZJ1
HT0Wm04bL4Y+wBuNXv2ixzDha1tfMKmMqZhiuFeb3turIPilZMHzzrf6NergKnraDa9i04rlp2yM
TQPrLvAXtq83VZlu+jLZlOZ505x7ZPrm1BuhREPALPbVpzwdbEp1J1WAtS0CY8GmY/NN0fbrYYXO
U/snbG9J3tSmfPcjNU99MhQ3/LE46U0hF5tW3m6q+URVf0/ZaO4R21UfSwzQMPRp+06NSN4TjrYP
9Iw4UIe9Lm5T5mXNJtCMm1zPvRha1abh+59yfgQW9yw3jV/PIby9TfeHWtre9OYF1DAF6OB4xmAT
6M0viHGqtUX3rj+thMXET2UvsnJzGXgVly/95jyoEX4SGzDqTuCxAH0ibejv2LK2cYp1LzAvhtDa
vbcErMymIdBXHXtTtm6Ox2C2zSh8wBNJqDpGNUIfrYjSMHgbluEcGeHd+d18bEuu0liUd84bhiNK
9c5fgAy2NSTPRGPLxDT4Q+Y7DFQQpyexoPGNguYsg2kkQLCnFmKdUcDnK0xbcqqbU2Xq7bMAS91h
nwrEvGF4B9qDymy6uM+4DZxO4d3a52Fcl9yE0I9pb6O9Str5KfAGbF4wZZccna+XXcs5gyznAOHV
T/HqTWnTmvGGEVV/aBPIY5FQ/dFjTcTZaVwehe/8CxJqAb6xOryrRg1KvSt07o/A2H1LD1jXsB7Z
7NaDsrR5813xQ+LQatrie+Xi8Yh9EjtcFe84dfBcwzID81+cEIvqMhd6wdMIgfgc1h15Dhew4zAe
a/cAmhArACiPoFdHFYErqpy/B2kIhZwS75crBnb2aTe84vmADcW1OQYrAt5tabofLajnI6c6Pk9U
r9+HKpIpohW3LUWXNs2y7sq5LZ5xA1pcU9BqmIQG/p3TZUKorq/u/dLVOf5hkJej8w+arN2tCRS5
jkK0bxbO0W6uSk0y4s2z3lsKGY2yyZEU2E/yq0VEFaFnL9lbKcMeQ/TAsNqHW7HzuWLhgSkBLidU
3lNcylLsKhfOR+WcIfDSFGsOXqK6J/QXQt01pedVudc2QF5RBrLqREZ/5Tnt+9o+JM4NZ5sMzSNA
bvGzRcVZ0ipkFpoITOkxYOJL0Lb1rka7m3Hp+y9jPDd7RxVsXC7j4NgWlUA6Bc45mGuyCxKCaAGn
4khaQXcwzPTTaC2A7DZVCNjgBcfT0LkuN26WKSeYVye0FtnYyxJArXU/rHDul9X0xyii4T1u5u9M
z5AUorDsHhKvZEezGuwSioXIVBfYaxxs06gm8wUyIdJcxYLNRCNyHLbB8TQSE5yDnr/Q1bYXWA1y
R43H8wJKAOycGIyrRrI6aiK1r0YjLrVS9mHyC+9QdNZ7noDSHWzksyykit0xWEg/eNAHezyj5UFV
a4DbYNoXTFvsTgS8vJG2Aj27ztPeq1s/Y1XDwMWWwzVQODqzmmKdTRROEGPpnJTnxYtnGLlTeRpc
3H/49ex23NPFrRWD2RGLpPuAEpV2Yx3dm04goNMUwa7ELhTkbQIEfCxXSVoJzPi7tUF0OZKzh8yW
sPGuKki1r6e4KNFdWe+EgH94iTnidP7gwiMSG/5zMSXVDnJVdGc8WhwjeCUHuVj/dRpKYDp0DI4S
Kv1JNEV3iy0CaalhKx0wjXriLRLDdOyt1E8kCKbcUVE+IIEXIwW2hq846Bo8f5DrciUY3YUWNLLw
W36Mi8mgtGj1CwEffsfGqPkyS9Ue2KTIrgdWdFxlGJ2SfgmhvhYE5qz2kbkrEhw1C+wEdANBLohy
15FMjxEZ9+hTyVXGa73jzfDVKzoky8Pqfl68bwrEcxqUXfQlUA1LGR+GXHQYWjSLx0xT4s4akPEO
pHI7pC4EHGSw9gXyTwtWCV8MqNvt1NgnKHPshYQr5JtyKvAJXIzFEGPxNzAOIdZ/Hq2k/7Blxd+Q
3N/mtL9AnUAu1tqC2T46i5yjF0Qyh9gSn+G1iD2N6i5HjN370ifUvXAkNN8A1egHWq3lhS+0/1YI
BBnDGQ1+ij1b5aEyi35xAQQVAssxl7EUeTsk3g2mN9Ys9FxQ6Ha4AyRLwk2XLKh4A27meWhq1JwV
dFIHPcfhLlTywrnw/ixZV+aB57oHDwLzEWG9V9OP/smbdLQr+sR/o8bEl8mHk1f32C0R471nUB+j
+xAG2b6JgiHK256vp6GK43d06uUhotCi/Np+7+boZibzHKJDSReJCBok8SUHGLA8zkZdCyHXK9bk
xOjAwSqnxB+SElNpVbF944YVZbscoh906uElbeCky5YWTeFu9vzu60rbhubIX0qU2IrN1yKOl1PV
o9tNp5Kyxw6L5h6Qqqm9vUM5uFsgqf2MDBE/oNTPuQ69eGenij51q1ywyajCloiCIavQLTO7hJPx
jhHFppOxXrsedqwRK3QZ4n7Oo3sbq7Xfg6YXe/A6zT5yfYNFEJidmP60nVZxV9iIz3nfDojLmmhF
VqqbRwiyq3hYpcIJXSl6LjC/3gQZsDwpcLN4woOewDpw9kS7cD6tBB22L5bxF1aUoRVsrXXgJzZF
yKBfsBnvYYBm3Pe6K9S/+mH+bLmbz/YbopZ3wSmMphzpw3GHC0mxjKQWWKZnq+oh2Dr54LOp51t/
D/kenT6pE4f6gP7feny6JttMILfpAN60uDfNTKELlx5/GGvrY2taMr6Azuku4GQwazB0ZihG2wgS
fE4jZhtM2m1EgT2OaaXYBheL6GbaMkshhS9JvwtM7+3gj45p8jny8M/xx48HpbEYMHYZH5h/dkOU
7JZQ17jhEl/cROoayJkff9eK0DThEJShE0630A31YeHLuKKIYd5aseQL28ZY3nj6yaNCHLWHCxZ4
untqjR9mHTTwzFtg6qcdWuFzjI11lxnbj0BiFRNLTW10VnG0YSnHfciqkvhfEV+MMoMNAreE2/i1
xz1YUrKNjHIbHuXnHIl8pISWO0EpwJAZKqzWQLQMkyf7nEKTbSDVfoA1FtuQarZx1fisvPaYYPU2
yoptqG238RZvcht0MfIO2/DbbGMw2wZivo3GkVfybyrsv7mxlh9sG6ARuGUP6zZUq228RroVk/a6
Dd3VNn4n2yC+fM7kzTaet9ugPm8j+7QN724b46fPiR58f5Gpbcxft4G/RpFuiwl/i/wSVo19KgPb
xp4vZpMLok04wOam5F8wWZ9g+n+C69vqQiiwALixzMtHmP6vTNaI/DmGhN47LBMPATWK00QLvosW
L9lRij4dSaPoRsIJe2n8RNAsEiaCSxH730ZeVQpwR1z+WGZjz20TLoDi/BEQeJC8oTHoXgOur0bA
XjAkWaG7BvYJ7rGAIedpiXtaB3O6IDd+JBOGzi0B78c5K734PPJSdbtpwbsKEjqjsypW9R2sEAxk
pHzgKq9bIZOfNa3+rG/rZ60LP+tetZXAZCuGv4mb/wRi87dlTP/lgn2eQGim6SZzIR2Cv/+N9E+G
sVxCt/ADEK7n9S146797b/2TvR8fRTqqB6/5V9T5hsX95RWxNBiOGvbvoVTGf3lFC4GlZZMoDjPj
xQesczFlA9YY3ksnVpqhk9aXYUGeGkFsWX340TrtdFjIX6sfuSBdFlHsFRY64V7G6Kh3axHgDKed
Rip7jQrv6zhp9gJyB0cdU531MxnGXO4muQxH13f9NWgHeWZqdSd0MqhPkFNSMNRPxq1IjqH9hNiA
UG4TIty0jLa/8C5a30GSFKfRFs1p3jDmCbzWF+S/h6uZlHys2rm80Mb462VGQ/xcJYirhFbUCFVb
Z3P47cNrWAZb/Wpp839478bmCvzftt9lWyD125f5H5T6y08Irsi1/LZT928/8jeBPo7/CKAJYxcb
4RhZsZDlPwT6EPteAqx8AfyO7Wm/r3Xx6R8x4eDosY2Kx1gUicfl7xI9duOGEZbYJtg1hq0bUP3/
HYmesn/YQ4XUBfa2EWyXwS6qgP3lMUhM7WH28+UOxtuOFR02a5gOwlUGdsJcVd0MGRxSemHB2mHQ
Qnyqw9e2yXibaJwW3vQ1tFjMmCo4xW9MwwHKCFHdqSl8bCJIuOQxyNtJ7YG28AdSTYyfoABacR2i
vvsTzS2WXSrADWcDU2nIMHWYeV+GxSgyxKQZHhgvIbBfhUauuw4JyyGalT+ANEctDEesv8l5UENM
nEC2QgmbnVNICcr4C1nqWu6UX7lrtGKxGTTLwYBtJuxrv1r6tYiRuB0rzz6AFIaqMq+jh0eVlOfZ
5wyhQFlhzOeNSc7Ul+v9qKyCXuARMHJzqML5TIeiIjs7AJU6s6Wiz0RZLMaQMhENaPq1Z6ks/aRO
LfaOKAwUyINDMhgNFltUSMFlSAOg2R+B79kHhnD0eKUsnMaMFrA9M92hZEBn8R0ioZjqCPaQtfoX
doSihcLaYVBCYhmu3VKTCAQ/4NuMIeSEVsDWy7NF2xkAAKJYOTBNrplgZk+gM20CXhm+q5Z/Snjs
+rT4ptkW1Um8QAjW5Y2IsX6QXpEccWfCF8Lr+Yj1Bst90S3JDTvH1JSKpB7cbhxJ94UGmAyRqm1d
cYBRIM96cKTMYLS6V6Jl/Ch7wv4kjgcCwTQTIXZhHC4NLzkoHVuzZmeikX7tjTBfeRmFwF2bcIQK
QLC7M0Nav7/UrQFnX7WIQdYcggJgAh+JxdBN1ZIVbenAOuMV8mgiM2QkEwRPdRt2R+xZFY9jG05d
OvuwRH1SgVfrK4rBXSbU3kNwqy5JGTR5iW7mZ6gq7Dst1gj8djEnDpegWJNTOHs1dodFghY5hAYf
/85n731sApy5jAQys2vSOvB8oQ73FlBpdFych+zfYkAY5IaF6OPNbOJvPfzTISUBG3EYr07moUZd
T3uuIdMRPZhfzF9dmONXqCITRAdJ1moJNp3y3uwLmIv1ngSqeGxnB4hGw/rZS4cPltoqGfx0UYsW
KfLfw7VvmPxhRFiSE289kmHjpxly1tSdQtAjrDha22Bqn5NE8HyMDcABtFUt9Wg6Qod91Wty38Tw
w5QZbDzB9k30hdA+wdeRHZsFyZkjGUn9qqglB2wLWXexCNdrmYzNZalmuu8dLXpsZ7OxvVsSNfmP
/iC618GC6Zox7fvRFuNPAkBY5zBp1XNZ1VDbx2U+YOnFuILwxTell3V0RwwXQzpxRSxeABw6VtR6
Qn8gR71e6QwiMkOX3ZozlAW5vGJjVg+oYAE+XabB4pjcz0jPDQB05xp4Ygt19qPw+urJGsU+ZGN7
0F/lhB02FjDO+iBk4y+Zj0fG7JNIA1W1vHTekgKlDviJASFcH4LSLOudhz0mr9MCnzDtgwlLuI0L
FwuWo6ImhgGyoMynxVhxbwuugLbz+v47sugXNfJ6J4jMEfvuU4InKdORATYTwcYT6f+IdLIQow2Y
8dbp24iO7eBrLfefJ9Z/t8n+/92+LNjlOI7/98m4v/7/Ab+d8Z8/+XcPHv//BIuwmyqJkG6Gqw5D
/T8XtzHo4gBkA471WZs7//dYnJ/8gfEAM91/2PN/P+Bx9jO6LW/Fr0Mi+9/bfe//9XjfXgJSKvoF
joAw9oj/176ajY03+8B794Mp7fhcGc5f1hjWdh51CXsI44qPOTQKKATEdfuQTDXWfGOdzG+X7Z/0
9+jh/9rh421sK+SwKhbrxQL++U5/6/BJBBbFWxK66/xxfJV8MXnBkuI0g1d+MVIkV8dYuoKlhUHi
cPaZIwcJDYfHRZB+O7H3fNkdOlnBMfuf1J3JjqTKmq1fpR6gKNGZAVNwvI/w6DMyJyiyA4y+N3j6
+/nRGdQ9pdLVHdSgtCdb2pmROyMc7Ld/rfWtDEh1neEaC0so2gCiEm5T45qcNpvwHhCS6TFTOUly
1Ykixp9pP2dDb4Q51GOUlqqPjM5grwxaEoGxL5adI7w1rlP4Fpk5LZ+kCz17P0pR469cg4tEMObJ
t+cCoEhfrOEyaevUJ1J/NQbi/KTcxwo37dGXCrLQNozOlynMEhNtmfDW6soJuIbZXcg9RTkkn59s
MLffVtGLt7ubBzOAgxZXLMMTCGt4WCorcOimS/NzxD96QpLqb7AarLNJVmEnCZrtJXicp1Q6yc6t
7TU2lXMum/aoc0Nxwsr0fXUDrnXKXYeIkLv8tKATQXQw7feMIYCcFjEUVTtJuM2Ofe2y1NjzS8yD
9hK5a5asPw4EE68pHqATLgprB3xzX68pJ6HbTZd1NNiycLrELe/OGBeEXUQTEuCeg4Gl3Oiu6Mxy
fBOdiQE8b5wdURwCC/UiAFn6SdyTl4id3jSP7eBs/NW6JxZcK0eqsTykVaHepoWIHy62eQ8kODna
rmuGfWPncdewUXG2fv7dVcqPZVXUz27FiBEm0pgeFjSsc546OOVxkwx6eXAzzH+1cfE7dna8x+V+
Nr2b56iMVQhTWrSZiH5VDRNF9DCxijo4FA7izjBQMeBma3mU2OLrZCuiQVXxIIcnkFe4n0mooNER
JFyqPj86MD927dh3j21RjJ85Kb9DPYz4GdIUN19tGD+9rWPvPtfrYyXw9wb4r+5e3X7vTkMRtxxo
93+Tv9MeEsWi25QNomHXoWHN6wPIUjR/EivPpnasp4kp4Ga2xhZ17ax3y8bZj2v3HhDsw6yatkOb
juNzWQp5KEt3e8Y8p8AOYyYg1EmaUG75U7Hm9Q0vURo7di447ZVkPWm70JUgDvWsrKIZi82xWdr2
o0Tc4aeJubxG/YxR7/46C8wRawmqt8T1ltBbe2/H12jY/HXyiAF7u2qkoxPpS8K5dUoWrV6Dhg0W
prTKCIK4T00/0hq9DrJ6fuxHMitFupr64CEiD2GBgxTShpjBt0iyDXgn5V1ZxvZdV2t1VFPpnNfM
S9jxaHnLBwS7WS+RWQ+Put22Azg08eA37npQbJh37iyth9TPbgEvmdj23Zs5VVGZLTpKTRJxs+Xk
v9amz/4yWzKglGMdWcGW3Bnk5m3zHPjivPWPzlTKc4+29lAToTpt9Sz2hufJ28D/dtQRxsU+6jpf
duvnZ6lGcRyXafrVu2X3wpvZP5Ve0/+wO6w3FspDFKREQqI2h2d4V6FkcfJdCDV8+PHye9O0HsTW
VTRQpAow3dDeJ8KMAVAMgd8+1tikauItqXqYcNzj2DTUXqX4CrLGxyoCvCGLLHzgI6qc6XCLm2Zn
hJC7yN2cJx+OayQ3dm3NFtkiaOywzUp+ziyoRvG9svzp2bC5HKJsDv3H0LVbVFhJepNjX505/Ejt
Otm65522HoZ1qs/LWmXfIe3Pc+SnPc91NiPkIgwUe5LaEKbIc2vnmrWY8Qn/JW7stMGftZBFSmCy
7uKFpcbZLwfx6eYBQpy6x6fnO5ex5t4McN3TG5fMoP2bN1D1MK33419v8IcQA8f4WVnBdGxlc6sz
41unl+FY31G74FJF6GPtxZNcWviRVhmgn2P9/156hQxAYafNp1uRKQkUaWUMOR7Gzdy/L/XrUwaO
D56PnWg6QbqkfLKyZbYOGGdcfUK0m4NrWyVW8UcaYpheLC4ir3QcOLCbW6P9GngUvpLErj+aMjMe
OvyYWZg0HNAIZfxpVbAt7626x2mNLnE/0nn+LKrAuKy+0MnFdMFccYHeZCTGHGU3dwiqyfvnPwVv
8lJrv4IEWddDpPNV/iWXIF44Cgf/hCe1VM/jMDSn0bPy16nvGAmsScudY3W2eJyroPubVgPKQpZ7
8htoLOfXuvjraWxbAUcRtQE6pf8nqNirhQmbzCOrSXFNlKszSPhL92pnQj7Umu9qUZTeYbY6N3Qh
dMkXjGLddy683YvL2/p1rboO453BbR/zj9i3RebLkICrfnBYph1dkaexNzC7LC4e+nFmcz1kZsk6
3yL0ep6LFyOYsdohaoeuW6S49hD8IxWYnfmtCfr8+yLUZId9m28DWYV0dGKIVuKHNNFebmojaRiP
eb0poEo+TmfL6HFiYyl7tmqn4XVrpM/ZIpbPsm+td8dYnFfIoXQIWYPY2w5aVFIa6XstA1xW1lCw
Kp/5Esxai4Jt3s/QYvLl0AETuNDC4IMl9Y1nQePEweqorKmXrfnj5Zq2i9kwVkBsyfzea6tWO+hn
pP9kXejHtQBJEm/bauNtyGaAVWnV6KOylmm3pOkpGRpNFN5Ydk2/Zt9SYCYP3j3Aa2SZFdWV60Tw
/Oxomzk/K9WR3tb+KatAG01jSUShC4Y2cszKYBbzD1orBC6QodUwREUCfujSJrWBy7BcJvvowbRc
zkOjyJWaHWsDTFXZG2ODfMMIj/HbbznfD4HyrKeiK7d7FImPwtbIIVL4C174XXuh1vzQA9FbIzKI
XEhN77KkwxpnzZpWu3roh882kRuWT7GecG2Ne+CDKceRE+zrTqB9WF6JaL6lt3lbxX50+Yy6We9f
JTc6LAw9dDY3bN0/mXnSff0pzemLRh0ok8XZ9j77eYF1jV1xCl1tDD+ZL5s92iHWqlqv8zcjW7un
ss8VEbSkZHeKWfaxga6K9+gf+ZOhCA5EYMiYFUHJVVVQK5Km8iBMbtLQvefusQGOHWEMYcM/VW2s
E9NanwZt2s25aTbxgOVqfspEZvTh7JTqkhdB8TZPCcaR0jQPYh7KkxqEemIL7wwxwNb1z4yS6EVp
s6hv/gh1qjZw+BATGjyHtItzb5mynIY6isq3daxxEpEEEDPEOhROLzv5g84jlSOxRQlbk6PQi3va
4G3tZdfX19qbzEes653NfFt86CZz7POczsYOAc1LjkGSdOVRoV5dfVTGNrTYc/BXBu05W8Zxdmbr
5zSkzpO72ANz9bCar7xtMsEHd4Kgl1FTtANsh5sqmc9FGlz7AuAo6ErC6VV7IIyeXhchhtCeSuNr
W5Bu2M+PxtlX6gvZKbjB68oMstp2+WeqvfRW8Fbk9B9BM+Ay4PYwrcm6K1yzfvBKFnWDMZsfrZkH
Txxw3aUxF/cSBMa4x1ZN8EPjJlG6Sf5CpizjAgzRjY4EmwHaw+3QLJ7FW7Q1Pgy58Q5ZdZLoKEDD
A6dbDbFXiu5lW6SbwAWxncc+MQOYhJv+EqpMnlfe4gebPCDSimAss2p6acrhT+8CJJap2e08YbWc
nCm5I7FZO2Etj0nPUJAvzsXhJxSrtfDiWbJla9EsY8lBg4mkU3GVJx46cZl9WFP/2GHqoRqlGQ6E
/VF8Bi43LFjT4iKLniCGRBI4NtwxdkGa2SfTFeuzqwU447K+lE35Lu3qj5H4t3H24SpYWQG0s4A/
ktULwD58dr0aosbD3imtcbtR61ERHe6nW8P0BbcxSa8ZqM2j9NPl7Fk/iwWzzTi6ezx/kZnq9egY
bsZdCrzFmoGGsDiQUvJvKwmNPE2PxKNY5NlL2GQnnYtzhmOyr9NLsQEZwdJiXer7+gdpaymirRXE
ZK3ZYGSsfvtLl1rhMC9vLQ8TWP20iaS/tpEJEou94Fw8pysTbdKn7sUfJ/fZxRVyns12jiFOBjvP
8PNDwtN+mVb01NBpeosRtMZePJUi8sBExobuy10j9DEppTwUfQ76YSQFvmALJQ3u3XmHoA5qAUgY
Re+cVBY8TVvpSw9xbbcScuSe1TTT6W7V3SswkZAZRU8RRtG7kG310YXz0pnMEJs7+xGK6BCmEmNd
slW8/+aZH3XSNkaEh9qIGxbXUB674NOE4HEYktX61hM7iIIuLc+t3qadZcBnLw3hxmIJ5uM2K/sH
goTz7Z71eGECVqcxyeePok6ak1O3sIfnSbwUW1fwrhRYzN26z679qDKMqh0cDYa2X5ZlcYW2Wpz1
bFV/s3MXOB7Gq4YhPFQJXhWTvKrm7HNW4lwFwnNuYGycjIuNWyFsF7zFxN08VK8peFjkErz6CcHd
GmwKPFwG2NmrnXhwLNa5Xnu9s4YjK292EuZEhpCy88zqBetSwZxQ91+WpNoPJ1sSAeozToNjH3Wx
GWfSPqTWSEM+jsE4nL2geBFNFgmMbYR9+seGjbOpH6bCjDeHgPoovxfZcqsX0zqyqH/1A7XH5/6y
Vj2hYet+LOFITHBPRoyG3/o0+KyqYEcc8qtnsUGIvuh2GAizlzuV9xiMLJo5ZuqrWyw2n+O+OSGH
XHyRVedUu9tF9hmsZOGXxzuf210LyNAqK4+JWeenZSzTgzNPr6x689BfccXYJRe8bSZ8zYejkSdT
cLkCl1f8ckD4XAuiZ1uUL7XcqYl3JPbDY9Yoh514aR7SADNtU3jJRZcYLY0gxeFtcdMP60551zy1
k3t9zW4b/PnUlwWBZe9kTdmF1PFxc6oubq1cvLetN15NZKt3uEVkevt5DGIB+3w7FFVVoXckK/FK
XyGDbGg2HwaBUwQariibRHSsNjbIWWPOr61XPRXErdUq+PWzjDNbnceq+1NrAXu0WA1yDb5Zx7zg
zyZAyK63yMYy658U1JWoIymxs4t+fdhsa96ReDFxiPD3SZupGAkeavcT8113mqmEg8iBjSUxZ2uH
1hQOKVG8uaM0BXhONDkJlWdW8+kQMXihuY4grK2D9bkyoVaFviH7/UiXGynVugmXxeRbj6Up8uYl
iBfDSNOQmMu1ql3sZ63EJbgm/hWjyUOaA9DZUAtA9YXD5p2D4FWz7SVJ/7Tm5QnN/ifVY3/WtJcO
y/+GQdzudBkKmXbHweqbPcemES2iRPuyDQw/RrU8TgXemdAz8iMnF5BZccR3v1vcebdAQwm5h5O4
bHigPGyjY/IH98ojxWZQLT3aPQzrgttnC5m19t08f5/sJe0j7TjFqeM4eO0tc310kuz75NgbRgTj
w8kDcSPsPn4ZArgN/z2sC8YWjwvECX8iXowsM17JWT80TrdDqDNJS7fy2iGQhUrYn7zA01Canfhw
nApLeCbXnb9aHxXi507hkIs2rNnM0FHfFrCYxj+TOdjhzNFM1BRee4GzmpC+/Ave6CSz/FQVOsqW
6q2TOeOlWKK8m+HJcoBjsG6xiDiHsl4/Ib+6PD1GEedLQpaidMvxlUv2gKyeP6gEo3dgjU9LXzLq
OXn2hIr2rppgjTwNVdcqTeZFi40R3U9T6Az5HugrymRul6zyLPeRuPmw80vs+EWvkp2oZWwPZiwh
rvaRsGaiCFCSzUtLxJnHsX6dFD6UuT4nwRAcc2zocgt0vxsmXChTA/gp7Rr9iVRyJmRRQM0iM1S1
+kjMCUN4m9t1XKIWnPJxmPZGIbHAWZl9LAZrfuo28AEp5mFEM+eLK/8bftVoebLbcLK63x57rreF
IvWTxeh7ytgMAXqfr0R6uFBLKmlM7flH1y6BVSzTLa1Yt0xT0344ZHOPhVonksSGD2O4bVUIa7rf
de3aXm1S/jHXhmQ/e5t83bIlRzXe9EOzuZpdJnA1oGYKuJ9B3r8O9NUgH4ODSml+UGZ6aIH2xp7t
YW7rWid/n4V2H/mc4Z9dr6tMhqtK3A0EgcnW67Qp24/5vcPnMLjGCcE8jxvHXHf8mSRktwRWQLC8
Bol6JUybHcgPE6gP2uLDqNl8d6J/mjDIhio3CSV0IBgM6BtxyjnPnDwbLF9dlym8fZGkp8ONOWHd
7ol10+jq09YWbdQty3fRgMZdeYufZJ66D6VpF7sUKxYrYkjQXcj6hml50Y5P0VBLXpK9UOvthOLX
QTamuK7Gy8VD8dtj1RUOxWo/1VLpZzWknbUr7vtwKlkWNqlY7In3fis2UVwHv6nPtSN1Gw+5ovYT
/ByBzmTV6rAUWfGjV8t4GAtH7BsmTQaqYtpVLidyvpk9EQGvtQ3eC2tpPQTCA5k/y/VSC2V8JLjQ
MeBx9YgHw7LeoDZaK7pjUZCTayp11QMjmZe01nFeLPOivRRKSVVX0OX1Kr1HDxv3JYEhfeS3OLFp
5+ByEsf+yINSAOeV3d8haxkdE3e4UmnECsdwzGe7FikJesgRXYYfroN840eWxNafQgaudnNbEdcn
3N8z/JGswxCs2FJcg17YrxA703O52vYbL/76NoGoOsxpB1fF7LuOfEkF1VWbwDPI+rUEDLOu5ejz
tmh1O5o2RDexCWtA6Xz5kvdFmIuleLct/2EKKJzy1qV+Ul2DD0i7fxL4nj9Nx2qyne07ye+kzKs3
xpDv1AEg/hX9sz0Nb3ZQUGVwX3hN23Kkn7fdF8zOF61NPq6CxRfY6/mIQFx/tSL3jn7rqqhNEzOe
m5FPEevBXUrvx5M5zTpCRxjhU+EeAmdP1jrBE0z5MKJ71cAlzFX7CINoorpQe4cxG9/nNQN7bfff
cquj5TKv6kNhC/m4kY9+AV3T/XDTe67LTLzl4CA4dtHkQkNrBRebNHkDfh2cwL8y7kzEIv3ponNF
RYTU6rza3t+c8T90VDXuClZQvAm0aKN58oM3MMgcJsNW6N00WvVVbgkoq+1JphKEkeeTVJvLdt+M
9q8aqE7YC+jpumI2hsnjXAa1Gl+zTNM4aQjjjJZ/lC1dIExJbrQiTfPyoFUWiahUJz3b1pFTl6ux
fUZlr98VPPxH2+LjV3tGep60jzGW0CnItvJ5zKURaoSpvdeNV4tBffDH+eBsbCVj+guHUzHUBg5u
Hdz5GW9ZK/njigp5pUcXzwyJgm8rVvhg75yyBQLt3IytM68ksrFvJkKdLT/lUoz/g82QBN9Q6xfL
pjqNBIAXestCl1cSvK56dC9Qal5NHqKQRMy+n70g1mP51pTqcR03k95ZOic18VIr3ArarSMxbeZR
1v24t5lweBeyGnXjMZh5Jy+A3S9B44wZW4Aek+i60M+MJzPZW0Hfvq+BIX9DhmFr2cA1Z7AAxh6I
4dTwMSRJ2dI+AYSs3be8Fh/wDFI8sW3becWt80DOqrwr6+8ilc9yUMF+coMvqawLafIriSjv4ApM
E/3qPAfMRReyXhFcmF1e9R/rpD6BILJoHVqM3w3ZjeI5GeZsh7E4eO3FPapvNOWLYzb9pcMGv5tT
mX0IW8kjhQmMNHpodkA4dumGibHLWjcmRWMcqjGgkedZozU9pEumzopn7QsPSp5Epdcydo89u5dJ
8ASktbhaEzUdIWlZM/bb8ZzOLj0LFpg2yfs0dMWWA6REEpxypoVQeSvHSVUm4AGEa7JylPUBsH/A
j9Gv7A+T3sD7ANSKk09I6qfFroHnh0TrlS+qzrW/vo8+K6rSsPcN7zeAm3dio0Fo8tdWMJhxHi7P
+bLNJ4IJBZR4QL73hIPxxr3fuW58lD90Xc6RZsee7YopG268FwbQRJNb/pA6mH9l3si9jqVBAOWM
favY8FJRP8n21p0+BPXmt9nQ9xwVST9Ku9WSPSYb5qBwGyGosElwgrfSksMpg5nF64pY7vfF9MT7
lFn4cEuPPVWdUo7HJtMlCIX0Vt5S4Rv1nSVAeQNZTbKLnp+7LaEVL3+fyqU/IUcxxpHvzffcqN2j
N2FVDmXT2vxau5qjAD/Lp/LqX+CAjAjnxC+u5Qb9M3mjdmZn/yoZ+BDcNhZWIblT/zRMpn+ZbQyb
6H/8s5vaenhYZZMxUpriE2IEzxL/2RweDMw1P50SBEU02Emzb6dZ/FYM5PttBk3o3xEvqKz6cerJ
CokZTbiXC73aeSmeserwRiOMxwel8/jpUX3mHA1wWOhPmI0UDen3TReMqcEhrJdi96hHbVNLo4gi
6f5FahcZEgMcrQIu9neVqPJhNKR+ZbOW7TuqYbZtDkzShF014tCSUBrWTcF09iQd1J6ViJ9N041z
7JZmdx6Msnq3RwixNlvZowfC8VbicBsiLyEXGS62Ezm4ZKbZtSLTSUkJ9jrfoygeuoUPcLr5X3Vm
pnu/S4BPEFSMwaxMp8Zu7Js5Z18BLpQavpddhtMyf3fbcYoGN8V04m5PUzaXO7ut8PyY2xTS0UCt
21ht+Ns+23xXDGYXOnbziCIIRHHqrPe07XYE0iHN5P72Uc+ZudNQRmKs6ctOa8uDzNSfnVpw6/C2
/sgtMNtTiZC8TCSreKjkD53g64rVHTNlBpB9FDHbWLMCeyGUQyuSqoX7hthEwQltJs9LveT7URv6
ezJaf8qNpUMRJO6N8p7qo845OxqQUCHFezlYn8A5zEKWFUCYLstDVBS5RQp8K0XICRH6uVDqLZvM
8cWzEXxiu8rTOaro7rmIYGUkSAEhgzvkTBbYoZPN0a96LawjRJL54OqAC1pzV9Xy0+rC3uTD4sX3
k9rj4kE5EjnLFkNA2Fq0j+upJQM0QTxzx7m8C7PWTuXLTNl0+8bNjClldPsD+C7nQS1q3ldrme/W
wv6B/pZcGETUlYwW0c2OC82aV/IiAMZFs1JlvKL9PZQEpr95gFmq1Fz24BHW4zCO3rFo2/7SAgHd
F9NgvmSLPR8QGVhzju1ChzJTS3fAX5+8ZrOm4IzHkq+KKOh1tUs9SWA98V11mQ8oCXoglC4i1DUc
ks0GwhtQg79dMTd7f9e1Bv6A+sIdENVNn5c+yCPf3fj0sEt9Szd3ujlT+2SkMJXY5j10epQnt/Ro
7TalaC5pnbKM60yiKTtklYlebKsA79DghZTwVxaJpOI1zvS7xDqwH0mtwTks+fMAD9sHi0EBxLI+
ltU6fhXk9i1gi8bihamo8w9+vj9IMakDnEWbowtdHXKjxbVNJzuphk/TVRnwyJzKF0Cyog9d1nQs
d9DvzB3lswZ1Gs4kYe9KJMXemi/rpgkLE3j5Pq7O+gS/gB1B56lwzLgY9GRQPAq0qZeWgsMGzZz5
v1uz/GXs/I51sRocrGW8oeHVPqE17POFz28l1nerFMXvzajyN7pzvN8ocMFVTNY5B6xEyq8nSRX6
9tLXvAstmETaaD6J1q63xuroIKhroBXKMnZm4bQ/loDWq1AncwHYOpesgpkZfrED5eZhd84ttU36
N+DjwHqpqxvCvz41WR0QOdCueSGLzaOtRgQmSABxPRrfk173P4KMeSOSzWxe2D5z2sxKqF8Jy0qu
Ce4iD85iKZCfAvRuM3XfWAx9z7Pt56KDkmNc9u+OnZWnvBMEqzhO80+L++e3cTWRdSbTXI9Lz5zO
XWPgNkUnSuFzZ9mlQT7HRaHrZ1LBW5TACrqNVeXFsICW41YXIEPY9I3QN9LG3YNdw5OxhCpZuImO
RrSWTvSPC07BWgIUUA8ZhwkCv6LFFiMd9NE3KAXZMgPIDsbG58Y15yuMBuc88j56weRhRBubfoye
Wj+VInUJl4zpJ/Zn570rxgKvA64V1B4MzQa8osMw3ffjRtFbjxSSs3cy+8pH8MICvPTFrsnFvaYs
5STI65VF+5zDtLAW4P+GZV/NCWjYWNt3+N8m7XbX+LTtyU7Wse8Nf5WVj7uxSSj0GRR2BmzbJK4d
681jtx/lphUcJG/TGH23uhql/STmetsPEjeqLTbvce07CmCJyP6ciXoCsPIX/9lF/O65IuEMNQlX
viDSBq+24eonBGz50/az+mKsuKfd2pzPqvfWLUqhcZGxynyS06iMqzN+DuyhgRBN/fYAd5J43pT3
B45S/C75Ot0mu3rBvFdcNTPXUcGA2bmL/0FCLSPk1uX3DKFW7x1+nadl1kKH5uSqD91taASGv2Fu
yuc2Imb/QLa9JgeYkLWrVu80ZMWBVFp2FlXOOjLx/bMiI9gmBVxQh7Bo3aw1DLtsjuBPVzwRejlb
LcaZTfXsN3syGVHir+YnhUm4PhzH+WZI58Xvk/dAt8tT1lO3ROK0YCFE2JcAXLartHrO0Alz3FBH
1/d4foJgvayqZfNKaf1j0cx9VPcFiHNveaZykr0Bl6hrQPyU+Agmr4fWC5oje79f/tC+ueZ6SVME
I98Q57qrEG1MP52OKtHmJ6AB+iXLKjjAi6reAffx4hrRpE+1qs9WI6cLOwE8Ia6AJGHZHQEtvlGg
wnH4UnVHtB2h2kR8GO6vdKOLOrmU+7RL1dE2cmwdMDejyuwIlBcgSjm+Vhtcaooum4Etf+Y1PdMM
6UIV4ORo9miS5mWy5z9tb7HrGVJxJDHKaq9EinzkvSVoZ3LWM34CF3U61W8gzTWMk2Q5BpO/vWCx
LOMtT1hJBVb90jFcvCzjahPEq9rvazmD6YJDMF90ZQ5RRh7jr9RO8jEPwCqzjUspG+mkK3jyaexC
Xgq+1Xm5Esls2BpkjbEraruIBeGzk1qo+qsyz362cpk/AgpjUb5l5CCCxRmf2A1kv0rAteQD2hpy
CotI7A50eYAicz+ppNK8zzaw0JYWlwmIYh+thS7xbeXoCcINfnVJ4J4ZVNJfLAmZIdR9FeV06jnn
El5xEZjE2R8/76ugb2aCKysMGnP8TuLT/mC7kX/Hn7bd2G2QzA4SI976QP3JDNd6weWMcpA05Vui
kixGFuB6X2NZBs3svRIrMYnmdoKEqMxeZnri0qh1p/I8Zqr4C5JvfoUfNyPMrMmtCwgN4p2gyooK
BDc2VJKcp8px4Gtw1nB5rs0n0APLd9Ys8gHJCtgtCeCCjzw4eBQDgK0TF3CyhsVr0Rg/1dD7e9lz
fk5lcs5SPSDniP6Wdtr6EoRhY27OODDqZjQ5E3MDYxD0VEhN9mkolAF4z5hftg25OLQXjOxl7bX7
rWeR0aoAlltgW39t5ScXHDptDW5totxvTabsSTIc7BHjknPV8BwuPfQOmJkrKFOPbQFqlP0CRD15
UUHQxClGgDdwra+crsw8grs0x69z7CvPQ0vListQlPpdLtl2XO89ra5RkjG0GWvhh07Ft0C1K8to
I8k+Z9dj5xaUamHtwH6bZhd0ISM3ir1HlwaUgHufUJtLQo+od8NYOVHAlTMKVMdxhdb3yjZsPArh
3d199917a07DX8w1K1DXVLxunbWd5nUqI35u4IzsPDiTF5DsNFBieFTp1XOrhfXJ4LFXWCWZQ2x5
OR9LFOxKP8J8BghtjTjjYKFMQeLvcZMxc1Jcd6iRbl4HkOncmAdxNN3O5lblW4vgUrkCOTak4KTY
6vcCnCez4ODs81I2p2ZeksdeTf2NLA+1YBb//ynd9uzyPdfnW2794YVjPMzwO0kelXSfhqIseQf9
O14xpZRdrtQXLgI8td/8ISyUxFok5fdyXFMkFCzD77JE/xC4r57mOlE/qCWaH6HWmjiRasywsAlK
3kiqfv4fscv/L2LSOeTIsIb/9074t68qL//t8ev39J+Tbv/8bf+0wdPmIujX8il99oN/scHblklv
NDlL//8uMLec/6ASKTBNExIdeStBxdM/jfD+f7BoAFNH6bTn0QtE1dT/B4zuX+OeXuDY2M8dxPaA
sJv9L00Bfef4k9TUYlCS9QQSew4Lo/uBOQoUyDaGQKrOLtamIw7c7P+BZpT/paLBN03M/5TmMNVY
/I0o6f7P6VZtwAdbvLaMrdLYjskIt8fggst0znpjnEjWbKUCH8xe7MAdOL+OjWX+wiJLvV6r2eVm
Ix3qYYBL4HEWuBv1xuFS95v+xwL13PUB9/d+CBimBn839TQOHvFPpSticgt/pPWeWTiI4qGtoCJ0
Ur45WKkiL7X5gh5R13DTi3VzGwQvwkoDymV1L7hESMWzu+1L6bQjj+fgPHruZrxZZndndFfO9tyv
qU2TwGC8AeEgAeU3wW1xIEd5NHo9wBmoDznmtneVdy4LlQRIgMK0CalkOtirKS7syplUQIrge+Ay
FeneMHJCtQgpRxcrElj9Do2tN/IJLwpQHufSkdtpD2hcySHNyfJQhEO5RpOt/g8/cZUTFXZrv5DL
TNtoqP4Pe2ey5ThyJdFf0ek96gCOedEbzoxgzHNscGJKzKM7HMPX90VkSZ1VakmtvbZVlUUmSQD+
7JldC1Hm8BNLctLTYdKZPKm4Mw5D3iblTWnH+quMJvOlcpYWNYAV1UT6t+KPkg8bnrHYQQAwgqG8
q2z5RPzf3eoIvE+Iqy9gEg7ZKR3irGPp1OEjyVrj1evNkLySg7GyIOq2KnqJD5FcNswXL7NHnKzl
iPzUtDNfFhUJ0MvKfUHacS9IxS0g0aA+VYJdZ1KMJZ7yZLiP7TqDm8jhH1gL53QZ8Ojv+bqllZtv
ReWxdawaiYeYm/o+xytVTi38RPDmu7zhrEo/4r6GkcbKY8D07hsyOFhKZtuQK8fdjKoHIZcOSbMG
zw0JJhsiFGGj4OunGnQX9o1zjJHwVxVj0E7Db9p4qpdPXmwFT36emxdN1vCbjt3zwGrtFWxa+FRx
WqxbwvIX9tSF99pbGIZlrzaDrOXWNmHOu0RJafRpqXDmG5T3YP6LcOW6XX4XxBLZC7XGtajoCQ1I
z3ndWgw0wFtfs6C3yU17AafPojcrSCNSY/pIeDrlO2eeOa/bgyBPWMKX5jzp2+8VjU+3i6eCIvJM
FfsJpfZusCP/a45Fd+cPMoTNKQVJ0qQ3XrNUjCdK4Zx7Owe/SbXA2PqXTpKHeEtGjQ4ZaTcadhbH
5D1B3gWaYOJnWo15G2OzzePhvZlGovm4b8TSWd5ZrwGA+/0MwoJmGSvAXz172btkR3E9kEoDRNwX
9zIVLrNIe5RV6pKEGX7MymhQaEfSfkwdP+Labz4BNWeHKXbTixaB+Ij7Od9gEprRqFpbX2JMJa/n
pg0X9WgpTiwi/MgimxLW2ps3hlsY6wpmUrKOZekecrOldDe1pLwg9A/aFQ/rk00v8bboB+vSxLX4
Bo8E7sNQpz+EZ1lblLfqFg9vcFcPofVWxrN3bQFNojKBVMQ0BvKBjtF6X2hpntQYl89J5raP2FLs
B7wczjGRQ7hqmkmxO881FMseeBAzgiwQtKsCi3VKU3D3AdKD1WNidzFTW1YEzoMAYT+AVFDRczdH
+yibkh9RZHv+wcGjOW9Raur5IAZjdtBCsmlbM4oEU2KT43HnxSPddxgV0LWqGCb35K2kZYRQLzMc
PfzSRlwOUTJxQ/JDdA4j5W5MxQE21AQvV7aj0mOqNmRfyZv6rR+eVAOMbLYnS+5aJ18AHIYIjlEb
WK+u4YbXDLv62Jp+9CRthJpNZugBZyXapbGNIs1lo1MDGJnHcRRmQzicx5M7PPZZpbCfQ6KPNm2W
zzcWlDjKWWzWVlGcjm8UUzeXqkukOANEGG61Mb3QaF8RhIr5YCpdGHdVbzdfbTTpo5zrZDv4QgN8
ImUABFNPqt14U1k98+Of4205EyxdD1OOUJqDY86WJcqE/jZocF0l2zO57lULxMwZGutlbLS90SrJ
4Z4lJh3oXt+qF6MaJJuavHGeyMSaz4BxUnbds/iA0grM1JlpflJztzOLWF4Noxd+EgGqL812DDN2
kgqJxGJ7OK8p1qr3Uzxqd81/lp63DAT1Om58+56dt0fs1eGiX9WO4iCfdbyBMp/zmLAB/lEEu0zR
r5VnpbHKJZon90xSd0yFGHBIk01kmSOEB9ZQRNzHXZAPy3IJKgkOquW5E9hu/cijJwI5mmU+J2oa
xh7yVM2IWyzD+MoYDzJkJYeh4IQoywOPHBnSZeurMw1JZ8nr2BD6yhq5oo0knUQOl0NDSH1t5ZN7
jXuP1mpM9fZVprV3aTmMmzFZtVM5dQN30zk5x5o/7FnlI3D4hMwqVsjEu1ZhYye3BrV4HuafmQC7
owdzudDZdVIDzogMKvozm0p+t/2UAsypOSb/6CagmjNUqxqa6mjsJFhrGqtqlTyXjnY2ACDVjUHe
zlbeeJ0MVng750P8aCmXJoglPR11JGYIiOAbcypM6QkZ/pNM4uRK4hEnwu4ZzkNRtxqfKCAx4myd
jyctZubCT2POpLttc2U7mL2COTlNVEQVneaBDNZp75g1TgQYpvd6zIZLDZuaILzT5peiNqzrIi3s
S4ehm6IibFC3o2JinBxlnoMc3s4Y0RZx9rY3WB0TcbfWnMl2qYkwwwH2gzC3uxm8Du9wjKg6RcBV
s4bX4w+SCotKcHz1UO/n3BNEr5tk5zT2IFcsSYJr6nnI83vSskvKOh2Bs9pr6nOUcHLzIeImlcM5
vXYeB6EfpU7my0k2lEfBsJpvPbaalMfbdICuBs0bOoqkREkW+JVXqey7L9LEgdo71HF8ACPupl2p
MH6udNc0B18LkGOkl8SqDYqUpEPpTy63VreC5mGRPzkCPsOYw9aA01r+HZl3pvZcslHu1/o7U+8j
QWg2YkTt1RK6H1qz2NLDMuPv/07lq++EPjALJ91mS3CfVZ5/A1xoeLTA4oJFRIQ8iwMbk5Vi1lwq
oLAnQ8+XQCS/2QAwfsPrVjbzZW52+sDu27nPFpyAKUSGrg1iYPymDYzf5IE8wMtyjMbUyXnTHu9E
cwNv1nHICg98ed59hd8UA/1NNLAXuIH7k3MgR2bm6pt/QHwVBopBH9l2iuv6lCyoBPVNTYi/CQp8
L9AUSGFjibK+KQsp06U8dd/0BXISuH+gRUFloP2H1jgnNpBBYqgC1Sb7pjg030SH7JvugHyu3J07
AX3Q3/yHPvJjc5tpIfRZ6LVUHlERwKGjLsKzXvtFwLHHHDkBe7gNLcB3dOUgbHJag0LRzIN48hcy
BRd1ps8sp7PPy4VcMXPTybmlw7OYKKWtMGHkYC7w3LfDKh9Bh2yCNOw4sjbkyWfqod9YK6bjJjKg
Rq98k2PUdhAVOA3B5KB3yvTAbPCdgNygRDJ6KpDPHkl26vQ0f+M5XDXEx4JA0g4l0fgyrSw6y79x
HiZPleM0DtyK64X3YQ8L+iNdKCB8280FxLCsWM8LJcRdeCGRLASkRBwhoRupU1lngEXcb8gIf/Xt
xJvo16PnjJeNdgs2n0kcSQAPhMc2DfrTvQI2gMv0l8n1/wgj/10omikzNIkj2zaTKvyfP4WiwTyr
vkgdtY0sszjWKn6v0uqutZpnOyzv8OfwYPUp5uWQ+SozPf+UD/4hb29BqvxKHlpe3jPNwOF0Rw2d
+SfkSh5J9riDsQAA2eazKq9OfPjF+T//W35PtH9+GXpQmThNXod8+h+HTpBiWgys1rY6VsyEum/i
tQ9uG4NfMgcael1TCkBUVfJZ8XhaWiMXRhb+HOLP4+QeJ6PqT15TqtucOuKL5SNbsxwXl8CPp2ch
GBTS3EMc63kuqmvbpOzzP2CCnwyBf9XZi3UUs77Jd/aPNZl1krwplcr4rUt+VWWs//3DfwMULD8z
04U3xKHa9BBZfgIKAvM38bN4mUrvpT2Af/M7oEA4v6HZWEv5NsqA71m8l9+VGcv/DYmOHYBH067n
M8j/O8qMHy7ay6+/VI8GEIeop0A6gnywNCP8Ko+YUaap0dTjznfqROxGS3brQWbYGkCGzGJlN+DJ
t11ucVrVcQRyy/ebft6Q3hmNlfKUsx5CT5yqwaJxHb8qKaCobE8uRNC7PB2MexcLzTEe628MXULX
iY8donP9ci/HPNz6dpOvZCWTT21zGFnj1QmSpSE0OUSjVzzOccUKgf7b4JwyT3zWifAwKA7RdOON
NVdRN9/F/XfegR0zqvdKkNPbclbrqD+BKTAGril2U81ws45GAtlrv5iMYQ83pb1M64kjYl/M5l3k
psWzPY7xHeYMgnGmyN5hHMcXU9GWWAANPb+DSHZfKZ8iEqn67m1g2bteKPj4ShcpxC68dZ1ZcKuJ
IFXXI5PUVTPnGQU+fDqVGM9jUzWUicGHT21q97gHAuvp02ZDSM96D1K0CDT4PhLAVtIcLoCXvw/g
TkZgRkX4GddkHgUyBmYzH5fFKsUlgx9C4IFWrjlsYd/BZmGtR0dXLM5wM4CAzGtnrbyMFU2NK4wy
NIoMxZjmBA4ofSiyyiQhP7bVNnEW1io3E/+ih3X2llZO+WUKklX7Tk94/whGQks0w0me5tBih+4S
9l6V5Sz4HJbFEbjtWK1iw2a5IrwhvlDBEMIyrZoXnG2Sc3hfMM54YwpzxQaxte6wxT2DYsfiay+l
RLbkdSzGX80SbwgAy8SqrVaTSyJpVUddyAItjNID+//+s+mqIdlhgRkPJF3Cvd9zKiPL6eFebnoM
RsBf8gbTtiUflGOL65zoxCny8IliAK7fYtNOOFGqqg3PVcxPcY3G0ny0bPtfJJ0DbPmou8tXYdY1
rxauP8Q6Asz5Psuq7s7y7fDacSyDHjmiNaeMENh1mbQthQtVYol1OAbdDXbT8RGvdNmtotI0vqjo
dd1NYFnds+Pn5Ts743ofjEwJHO7D4V5WFZuomBYgFEbyP2zcF0FupQ3Wuyoj6DoUYtgbCnErTobh
MYQndeuqej5SkLVct3l78IPEICvTwLVdsWw2ETbcscW9KvL3mItr+aOUcaxAXdGVvECnui2ppOCo
3dS7JrhEAkQ4xWg+xYyfzxjmbCgXLbVQYVTyBQY9E/3eJh+yCuwWyg91cYOFPSWID7NMSE9F3ldU
iPlliDmaRpSzloP9UesQDdQEd/nOTqUkA2c548uos2rTLgHW2JDDPSBcsP44fHEnOeIMAwsGO3fh
usYsZ7ftNMqnWfqgHmKpHAACQ02OkOoirKCegjdEFBMOU7XLobSj1wbRYZqSPe97prIP86geRuL1
dtLte5KXpI796DHEq7ymFs4P6cQLvbVh9YQgJtU17XqgFGGTzBWTA8YZ06JwCdvsFtSRw+iatOkX
4M/kYfaT5NyE5xZvW2Vj6DIcMTwbXCjWrhV216/ytu1fSrAXQJWNhT+Zp8jKzD5ue93gH5pgxWbM
/OVMGNYyGCQU5Bt8F6C7Ltt2wXNMVY20RT74WaJmrLEXf+alxt5fddyndVF450mYJ9Y26MEBr+aw
fTCVyC7mgALPVZiM+smJYiDVUZK8WJpU+qpyKd/CoelyIB4pl0NmKBe8d4uhX1ZYAeNSfZjtYjMM
Kl2f8Shx83WcFe2nY8QwJ4yuZ19GldpwATwB0kZIUa6LNpoRXDQkw9QaKloNDR812T/0YZFAHedc
b29ySla+JgfvKQKDj32p4Snj6JJ9X9eeRR5sjJJPigmtwSXKerMg+SekTaVeXSqxc1JPmYdypjRj
nTFGpzSXem5LZsUucAaFpkNPF0vSH+SdgzNT1WKDxCZ7SixGbk4hmRtc8CUBIURwMI1t+5L60iS+
HAbBjWo68Tj5JNtXHj1YxOFq8RB2un0m1hAQjC0opMIIagBUa2L7qoGQdeWJ0H9oJyAm3DY8fj6+
xMOxm7BNlRuZ6gtqDzC9OaMTP4ZWb5YIm771w2xNKzjnHSb2xuNELlZJMAUvakQO4AEl2AuoxC0P
kSOwXHQDeGruTd0JbkB2yd6Z3p4Ak+6IPA60wsBDDC4vNWjPxM66M9o6PcE0958Y2AYCBWN5lZPW
Xxcc8rHg1Ok1IA6cY7Nl4bgHH4K7rX3sYzN/aLB9b6ypf2lMdB/afpxrFqBi0xMIPbRuad63Zm18
kYOjg0PEgvnBru1jZmY+gcnUiegGiP1rv07v69o0riHZRRvEH78lu5Tl10YmrHXsNDVVIFPlqhXP
uzkBzVVVE344K0/WE72MS6lkMC6/hMJu3lIcCjs6WGOX3AtN00hrwyGB2kiDKkcHDtLzR5FYNASB
GsDfQbHaFfgMeSphW2+bwUtfU9W9lPRs7Mc+HPdRyvTpe2X6FvWTg51nyG/p8q2wG7kkt3RS7Vpj
CLCWBUQ4qqENKHZLMP8JKUV34btl+YpzZS5WgSXGYGsWuQWxpzOdYxHDRltju3GOfZKq+3YeamgY
XXIRMqRvlUTSgcZCtV9e58aangV773ADWtf4de9dHi03bLnRiJCLc3KYDO1bwtTybYafjXfEhirD
HSE56jpKMAtqcWc6ePqsnnkWyrXrn8xYe3e2S7R+XaCP7gdkULqKx+BymgGvAUNbElohHGnQ937x
1kxh9NJPeX6rfCv80bWF7fNU5ijBqqehHtbCUzXwTyiPXbtxXxXX6QgwfOXafMXUww7RoZMKDoBy
6ukJoB5KM5SQ67ypwJA40m9TIl2W/eaxHPM2KouTRxbYSbcbwqA2Lke3S86dmLJg6Q4RTawJqSXi
8/00HCmwkvVBkSt+goAvHqqleBu8EZbJvLSuBup3aFR0pYJIY3B78Air772yUC/kOupla2aQHY37
9KxvwUJ5Sc61ips6Iz1oT6fOQ21dM631Nxxgh3bVhjp5Tiw4+ati0GoEn57Y92Y2tk/YPJrrEJby
lv0mikPvxWw38f6MG7ft+Ea7LkVUmUr/s3aInmNCFNOloaPqDPulue8IoOl1hwUO3IaP4IMEZW2C
zpneCJPgBJVlZWwxeep3lvJZsAttomf4YEKC9/Nwo3PFRub7b9k6PuZWYjUvofbv7UwBEpgH94mL
03Zwd1fNNYs0pLy2fHDz4rZISkpWUIBPYUmrMZ03Dj9ABLo9kiKEdWqoCAbbgi8+ghb21JBcAGPT
DHHOKIpxE40wsB8zWolOoVXXt2Fde7e69JoLhpfiBFW4eDaWaMbaI3D+kU9zgq4H4QnZwXcvx8Aj
4CULNb4G6WROZ/Vo6+mQh5bGslDRlYT5ii2qQm76iGhd30eViU5UGQOHSzTopsZzGYSXVRvPBypF
gi/Dkt5XHEcUKmjUesTz2QyALlL4gddY26nYizok4hZKsSP5kD3PBtKgST7X3umpDnm2JfrRysPk
1p9EAdSnn6/n1FZf9vfDtyOguuKDh900xBGloJN8H8n6XfgsIu+JTJxbLSgK5CbtvSV1CmtqcIKE
NFZEjSm67MQyahb2FaUaw8Zc9ps0Okwt33Ph0iWOhJ/nh77P5uOoW8lNA8d6hjoo3GcztlqQ62wA
QFimQFdb02w+HKNVh6Hu0osaR/1NWg7tU4dn6lO2bngoqtx61BhXqMydxvhIYoUWHAv/Fwiqii4K
I2SlfMyr1jyQIBiR1dmhrJDW1GvCkEwrbaf6E5lZCBG5F6iAsK7MTowE6cHrKI9vYIqAG0BO21qg
4W7dadFMk76iAdNuyrnFgu+iApt4Nck51vKMopHIW+mRs9xGEOm+hpPH7p/IOqcbu8/geLBYC9yK
yMiA1fI25pd5GAiBvAc1ZfDLlE3TK4bBYoNpy7gz+66/pr27e8rHdjoCkiCABXFoWrs2O4wGYgz/
RpscMUAonUuT1GQdxpBWUjupo3Vd1NlbWRddciDjEF+JGu2YjXEDqD53suymB7PVKRva7UjV+5JX
vTa6dGmuLuhK62bXPY8TarBWzJXmfeZG4S3pIVTMYEYipfSeOFLW0vlNwtGWZxSeBGDk2LhPqxjA
GZbw1sTqVKUGo2mSLQ/llJVgpyRfDcd4s8SwqN2hO1M8kd4QfnA4VyltFKSUBFyICiKLs0mUiiCV
uiQW50GRKsilhwjfZT6JYzP3tqPhJOdSQA+gRmn+LAMLq+04UnTKMRJMit8nXbAmPJUeQxYVX2Oc
k6Pucu4kRhyFN63lmw9A+pkpVECGiyz4REYnsPAZ9ZZ9gukN5sbU1UHnvjxW/ZS0O1KK46MjPGHu
S7BkuAh09EqmKG2XprfiogqxNR3trpvjJ3CnLIw0i+Dpp+74H8rmvxKz8BX6NiLRP9GyNm+f3dtf
aLvEY4Se9ZfDm/4q0j+oWn/7v/wUtXz7N2F7AfxMx3coK/qFuil+CxeqO6/pOpyEAvSmv4paeJRs
F+WK/cCidqH8/q5pCfM3EzvTIpPxxMDXbv07mtZSmPKrouVyXiDNu2hnFm/EXLCcv8AuMx58+E9h
Sw6sY7Js3HtOgvlUEOp19r98Ttc//6d/qfryuk4rJf/7vxYd7g+vBWAUwKcV8IIUAPBR/PG1Yjzl
NRpIhH215hyqbwFrHWTu76oaBkMIcst012p4CukR8mdC3Uu60H4uYsRf7rYjcUyvEod/8a4WDf3X
T+D7XdnCYT3K22Pb9cd3FWGtDb2yjbYNQR6Vt0dimNz8hL+z4m47Mx77BhCczmPjypASE0OMluN1
TPOzIkrW/AvRHZ7537+jADncWnCsSO9/Vhmx9DYE8eNoK+c+IRaMmWVx7dNBF13RK4mB2TWQygrd
E8jx5rO0rjCfzm5PTbKGkpRUr0ZXufRXWcW53WMzdZz02PjVrhkxo9rV8OqPHwWeAK2YH+rqgvVk
mg8M/7QxVJjqSWqGngHqyGRih0KxWLFqglQMS5UAcNwam7DJdo3DwqlwOJgDEk7ABhq3g6hv56jk
wOhsOF0BMZm2hgn/qw9X0BnPYi9CR6hP0hMH7qOrtntenPYUxaxn/W5U555PsY8z2GfUwhfC4YTz
qHv9pPu8IbgpQQ6O/tFRj9HQH4NJg8ZCWenUppSUO6r4ZnbOUj+7LAJ34eSBtaKhzY/OqDGCtUQ3
alSc8CrclYANsAjuRmkfgPiV6x50TQtBdWcMiDkUnAovBEwGZN7pLjRcBWn/GDmGBJQ3F9RKN7Xe
2W294nFJq8ZZxmKZOlJ4BS7zZ0+/DLQ44qiZW3O0p9q6kHw8vEzI4bEdbuvOveH7XGWGfegV4LGZ
BKnPrCqybmO174l/Rf0fsSQA5uD8WMKsTBO7rMOVqZmXGJGM9C5nNDK6y6nxYawmbzqLto7zTqPf
q5QfGKQJgDHdx+EVAwta8XXaVYfAIiIW+LsUCjhLrP7ShBl9l6roNfZL42Jq+eb8Pr8iADLcCloV
FX0w/UqoKLyOIJV/xHZLlr9p+NBK3WBoJ/z5JacquRFzXL+FNsbhlY0mtvY4uqSLoO0Pzp1PrvXB
ywXGDkgiL+xfmdTtMN4Pg489ALRa/Ag+nKXmBOjViqq5Zd1MR+sKFnh5x9Oz3xEA9YnYzsio1TBO
He8Crq3LTvCALtOTQ4atcZHoJj3ZvX3ldtK7wcvi3ypRtv/Z+Py/Nj7Cxx36yz3273ombt+yN6ko
hP71ofj7n/r9iUg3hO9RGuEszzgefn/d8njhb9yHEbJd06J5PnDYOP7+QLTN3ywcqSAyPdZN1FDw
r/76RLSplnZ4WOKJ4Pxkuv9WGXSwrJL+8ESw2PD4JjzqBQKNReVPz6maBbXB3C13ZskcvDeiUUYX
onAZi2QIzqgK6PhayVFLbx9mGUUUrYdeCNopLy8l7WFYekQcnMNgtneUSdonr8XcuC6nho2+TyQM
v/zgVpz2QUL0TJTjDiSSzSzc+hAxps5GddK6oVWRqApOM2Shi74blnq2soJ4G0oq0Pu+ZM7wpix/
mdORyhRr2cdsA8RD8GMcyyVQWXBn3NW9d7tt4Yb44bAfUZWBF1vzRYuTfVuyclmHSBVbEK35rRZN
+4F9w3ibKs7vD2YRee8l4ZlnHgqsxyexYGFKF0GU7gsZf8Imzp6KoFRM/qbQLtgsH0iUr8vxTppm
v09ZRiAG+oi5E8aATTNP4wvqzjisBqplL1PQyuamrCzUF69SM3UHbGzNTaEMG99mFhNA1dT+RXhL
LGqw48pursoOSWVFH0T40hAHid/MKkAKZkEFQAe/LA+w1um6S/aC7gsiAed7NSQ43ZywMs6ktAua
MUrmVTqxQ22fB5rN1l4iF1sAMiuwNKrqn/qeulDufLgsT7RngSghNV3ymKiyd1v1+WkGLYXHp3M+
E8saH8LeNQHYTDQVrQZWRKQbAMGyFRzGbVQMzWMpq2Kv5wBGR+lSlLGqppbxnCiG+5igBT+29IvH
m3YOU/gys1Pf0luVtVvewfioIW1dV02b3CxTZbeLJhUeUMjkHnNq/JzFo+9aTDSpH2zSqh/xW/j9
/NSjQXZnnjVYxppVl2HtcBtN4kCqL3tzpWY+Ces8tgF/NhXBy27xQU8g61YlZvh72Wq2HVHgTfAi
6LjWAM8XrYiqANwZITZYoj5w2uAFDuNL5qnglKVhmNO70UUoCyoqG36wEyWPkJCxUJKSrOz9UNa0
zEYDmaqtaktyEqiiZJLpMDjRgiFuejkED3km3RUCPa9qVLIsWZuV8zUMNru4HcEPrXoCd4e09WzQ
trM6Z25lT1GAFsAeQDHoCw6K/Nz3oeZsrLrzPhpl+lAvy8CAfWorYBwT/WnmSAy+cys2glXtvYTY
cJDfLZgk67o34mbT6J7Yjt2IAvyk6I4BzugMaE3S78za7Dku8kia1vWg4lsHLmtPcUcG8G5I2ydi
n8G7pwMqJpHDYL0Y/M+pY8rXTh089ToNYLrgT2F9YjlvPhslE3xCXHtbVjkFB7Gx6K/aah6ARfa9
A8PZQVqb4SJlO7tr+mdYcfI9yWJKVwt/AuXQcR/IdiKfe0oqJzFhWfZMXhmqGC0gGND95ByzCgU4
der39N/iP4fe4IWksUcXFXub5jbNam1K8fNExQd5/kZQ0RwGPMxZKwZc5gkUe/QNM8x5CvODfasd
I33LjcZgqg2T4nNqe+iBFJacKq5wPHJUJ390nldfshN396Npzo9J2EMUEJHtfHR9mV1RSu455+Ps
pd0ltbP6Fe6MTYbewUVq1uEpsLL4gV/UIpKF/CoJFtQ7HibTS95PxWULhm0gFo24B+EmFnvXUhXU
N19/ZJ0z7n14P+sF6ritknEBv2Tsrc5LZWnvFBfefMfNxi3v8zCI3oLMCC4F9khewG+7Mxk3+XPK
0YRtCMLCUnBcgmo2x/6SWID5oydjtTjvWPevMH5ijOX6PplAVD+V3YY29/aUqZ6tQx48gnLNFAFh
mBK7XqNo7wEYcpkNDnIOQdnZFhcEUtXBj2r3PoiswtpA0V0wPVwp2P9VtZVZnZzbbvoaKwvjPbbj
lWKN+1YQ1L/rB+2gtbN7dEfXuHO4nVH96rS+Xg85ubTVYlnb4uHTby5ga++QjnZ1HeYGwCI4tfpo
Vco9+kU7Pyt6VdjC1wNsTVYV1YH2PidFMy9Hl/82Sh9b6c004yVBQf1IaB/zUSDDgWRouB0BKfzs
o8a/qhGtXg1Dl9dismrOzmP/WMRjkLIEViU3FBG7y7lxqF6zohwPNJKO9rofmvTT672E3UhXB1sW
FOG41mws/HsscJozeSrKDfuE9tXtiLCtlJRdso6ymEIeo+T0mo6Ry0m4BmVSaDaaaJsTuAZ3Af50
ejZpgomY6gIFeHHFJsF7kp5HNw5A3YM5m+ZOlCG7VwINd3noj+fCEOIQ9zq5r8ueRJ8V6G0Twf6L
ctW/yInKM1L59VJ06JRsOJbrkEhg4Vcnl27uKwVhui8Imdle+1TH8DkinAq0J6EXkqOOzjE7AFUf
pfM5om8d4ySkvdplN6Z0M22cKX3NK8WxuPW/3DF9V7Fj7K2UZiQVxWW/7mVq0egCufFJ5WkbbOuG
O/EqcWVI9K9mtjo6bOXZfTtt1hxhVjPluEaN78EmI0c8nRM4KBqfJojd2AVUdI9J8AnnA/iOsJT1
mDSBASjHVBj+h5w90+XMz+czAsxWrwfNUcdJCphLJtVc0G2yiekeAHceZ8ZWaHYZfVLoc+SrYONz
QUgInGmGva2A5o1D6zZ3WQa5OirILIT5B0kg8SNII/VSBLak6hwd2WgxBOez56S4ibOaFLcbeZe+
V3urKhxgB2DJR9I2uyr3TlNWG8aDk6TkzyPsrPU6yKl/AC2f6vmyBfUgtiU/GELQzDN0QUTKtra6
i8djkxr2ZWvpOV0XI1W5lIL09jMWgzw7hrMtv0CViFXpFWBkHYjSx7KUIZiB0NT+zh6/vcuItSv4
nyBE5yY8sWCeJpBMffJeEiY+g6wKWSHSiXpvQHtyUAnr6dUUvso2k6MIPwGHZAzs44hKysqz2CUo
E0fBMfaKeV9ObjQy2qrswgKrimk3t5m/xOid5WUXrRvBcg7rr5CPHKJmlhahJT5kO3XPPSbqs6J0
cRBVrKlhRpD/vYy7ECtIEXYmAqvlRgBrgepd9b5FXbbtuYp2YCOZN1auOu+kyV8d3c6CkNVzs9sN
Q7c8/Wa/LXismryeKMr5wi24TNe09AabEs7VzQAS4xGNeMFFBWl9XOBMz9lAu8CBGrT2RmdNXG8C
gi7TYk7iUJDW/pRedfB7L0byucT0heT84oXtjWhK7zaS4OIAvYP4X8V6BjFR9oLfiV4sATn7bXOn
ZbbpgiFaMgApi3gOpjdu7A7nMMEFnOkE9zrVVLP7iLUeoENcJ1OzZ7Oat9sgcYLyKaZh+Et0pUhv
c4V1hNqT5XSUJXhK9xGQ8jcOCmw69DgBnGoaGuih44DKZ+KIS6qRUpyuU5sJ4rzamdSGyIl6zCMH
OTziGX3Vs+09r3qtt1wC3VfZu9btkOtEbqwmLG6SeTQeBCGlRwFLYC90GH71tjYfJmJfAFtd4wWo
LTn4qM3mm6HOmLNNi+OC0yrE9TKQ2R4OGbuDoTSDo1nF01OdTsDPe54xWHpNtlhO7oAviwszI4Wl
UkClTmiT44jpvio4KZu5czSNglOMxB3VEfkJKFXwtdWi2Cf2MZXCK3atmcOXQFJHnXaSpJ32UHDi
9GxW6Ptuj9v72Dv452A9FchJ2BzCH7rS5QfZ64C969BXYiuZpR6pukwSGsOHsbPgGNcI//x6E3Qe
Gx8+96wMKcqdh0HbK6uqQ+Ot7qRPwkIQx92Ec+Fmx6TKZiwxs2bc2Tj4P4Nndh5WAGiXc8k+5JcG
xYxysoW8HvWEvEFTT0CNdywbm5UaC38bC6c29mMFmMnmevof9s6sx3Eky9J/pZ7mjQkaSeOCadSD
JGqXS74vL4S7hzv3feevn4+emVURUdnRXS+NGWCAQhaqIhWSKNLs2r3nfIcbc1Ls9BiYDay+Vjc6
/WoqfApWPbdsKAfyTmW/mVAkj9517FATEMMi8OuxIzhYEUG1K96MeGgTN4WJ4NLrVU0ISYi6Oakk
YIfGkPAgFFKnYGKydS6IHCRvTRSpcdVEJKvtpcCJeSYqtzXPZuiBIYiIB11hQcmuGysulaMtqUnu
RpiPqJHKUepkzExgSSUQqOgJj2mVbgmsGUdiDeyxfkmnUX11iOEEgDySCvIyC2e9hTX4wqJIanQP
+VLYY/JZdNgQ11o1lOFSaKSMIjEaNfVFNzuka1VTkZdWeoW28kI5Oke277LfxrZo98A1ROVqshbb
HI3VpkGuRNeRjKLbIAOEshtDM1IRdRekkWVG60enHPSMhWBb5A1NWg3jEpYJZdX4QFrGVHe8vV7l
Q7suIhRWSyfz6PllZTsCiA8bDS86O0MauwoE0fp5iCm3ixIV2SnR6fURXxFgtEIr1tjFPlPxs249
28F62OAvDB7YpCCPEeEH26dV+/7Y9bqN7CXEB5veY4MyojfBM5xf+20zrjKzwLQX0CXjaFebHRIR
x3mOKO5IecaGb61qvg6qiSocmcX6ttUdoCJMYAkg/xuLSbGataUBK1hMdqUccLg+O9gSqMhF4V+C
mEDE1PCKF0UfANUk6nQBxAlouqTRWoUxCJ/EQfYG66eLNtA5CyKPvbY8aE3KNkXEiPc5oYXXIHxH
nIxoMTDCa5JgfIfvq+s06ARSnVjt6n1ZQnZuRWkuGdYDXtTkmO46vVQM3EwYV3zka6AO6/hA+gyR
RLRKwnIFdkSa6NP87q22bAz/QrVVDCcmelY4B5xrAMoC1VzW3eg/wOH3+T2Idgd8GfriPJp6op0c
NQM0xqvRWhgExiiYynLsw3nK+HDZVETuDH5mfcOnVIXuUGr1fY0ficcrKqrXVDGzncK0lBGd5R2t
IsHNBA1MkIPkSxDp6MjoEKJJuoHlZmxI7Ux3ET7f6U0XXA4T382B+7L53RBiOD4Jjw3ao9ztITAW
8KNe/Zqe5TiGzSNd0ybaiEiQQqALa9dmziiWrS2SZz/urGIZg8uZWcMCBROuBHyO0KzJCnbatmRd
0u3UWSt8sYeSnIaDbU4wdIZ4DjnNbK8HVcxhf1VXBJMgXQ2RxE1hpMIcpLvPil06pvvVsvsfGwHO
b/R/W0Cu1J1fNi73ryie//a/XtPif//t8Fqj6Ki+b2Eyj5lf/0cL0/zNwvc1z+5mXwZm+T97mIz7
QAAwz6OFyH+ZNgOlP3uY8jcGX1LYtBWJU3bmTL8/epi6NrdEYbWi4WSVpy/170z1qNd/6GEiY2YB
scAS/GTZoN/hi7atqQuxvYFu8tCZBlBYkQCE3VVhxGbuzuEYSP8USp1FWxuxCy24PIwDpOXc94lw
DhCcoMMNVuoIaD0BWLNN5rAOEuhp+heKz/mNyqRbebUKxdvT60WZN+Mu1Ui5SupgfISPVW+shszZ
ulRn9WFVnun/x48+FiQ3smAdpwDvl+x9MaGmjrOjwaEv9DBL3TQLqj0iJcDG5BO82k5lHqgerZBq
qSCFrM51FMF03jYxlEGUKCB88qJHvNr7enSblwhTcR4K+zi1vhKRKDU0H9jBa/i0SqfdNZmS3zRj
GY4HVrfwMFI2HwsE+mvPzr3NGBjfjGiaAASYQ7tQsgYfYaxh+AU6bGzywPTeQZt1JCEY2qGMumIF
i2t6VuIucnEyEhXqkRJFk2W8azkwqofarz1YKQmnIZysqUpvykzBVVYGpzJtFjoovXeQkVW8GfGE
Bg1RN7WvIpZRUxKEgSTzI4+y+NGSY/EIR6DdqkahPXEIGSyon0G2D1Mdo3bi0IoqmrB6b/WWHZGc
WG0DyzZW0bLWctcTMYIMKCLmQFFSazhNhuXxupbaaxTTtE2GCYhPmCjVwVT94lUpwpiN2SCxVEmb
BpUh1AVvivhbwgIqN2VP1bh1NSjbuWfhBpMpVlMCM534I5UDrjZSI4ethqGwTT/Lnl9hpVV68RCH
xhAvbIc+1H2t97h80k4rcTYy4YGjoqYIvI3Y9s8p7qidk5bBRWqpthScZWlBFXmvcdmqfCS6LBgv
nu9RsFWQBA3+Su1S8RFfW+INhCsRta3os0rsqMjAcRf0+ZqjFPtjxrvsAkPBvBgI73NkmIS7InVk
4nYCNBwJZOjtXdZf7cYya+/VUdvYXpCZzj8GoWHgDGW0oruJa1MvoQh7tGNXKklp17mmkWs3OQXY
wnYCpqZpU3gTsj99ynJutHl54Y5aSPqHpOOM87ZCPET3fKp1gsKSFkaWrajfPKmMrxNK03udt5Ur
XKX6p+r0No80vFMAllMKcQPpPkpCoBqFtyg68DgnJpy2vkpiUntpPmh5PleFxtaRRNqsNcWyjUsQ
EsJHwhwgMFh7s0O5DFr8vQkZdreM8RgJ64WCR7WRNdV4JHBzcrJs1Y+evvVOAdwHyTSdfOjq7MSg
4lRP7sVInw1lsePcJMPwjsTF2NHxke9GNiVbVU0aereyOA5zL2sidevCRXGMpbCL4YHGmP8KnQRu
vgllrBi9ZlNpyJfIz2ycs0UU8m1S1Hik9SnAd5P25M9zMROCqyKUois5ViFTbBMIhNtXU7t1AsW/
deiMrbSOzLZKywUpto3SPDhWGLyFU9S/+Zh66OwSHE0F31/CrFb2zSjTC7BsiUMD20W/MPBCMlgf
debMls7sGn1Cfkz4kchTzMHZexEEuEBVL3UkDLptDn2a2U+RETAAZwwjdAt9PoQ/dQS2KF9swwe0
mLXosEkPKyHkeW3oFhZrT0jSXIflWoTjssMYtSMwMt+nOnJeuvrzr9ZYmnekWTJsR5PYm6BKVaKb
Cts7UlYTvVQpKoOTsrJqwuaSRn2VheHcmzoQALWunZt8Sq7HLGMyPQyoiAw7W0uF9I4FHeDijjaQ
c0iLhBEx2oH3XOO41coJV0PXqhvdwCfcQepzZc1wGgNlvNVCvMqJDAAdlGW/4lGv3Hxe0zOCgVZl
Yyh7k5bUMxLKhBDJAFSo7GluxFBCrxTWvVOqmuLs1Eq1CqTXMQ+o6hsOL8al9DsCpOj+0fhrY+gV
fWBczNaI70StBB/CyqiCsW53botv6wCxhLBnB80dURo4l7DH7gsnkFsDd2lOG6ceqKcAWJx8ST3s
Eio4vSFyrbcRB/SbVAmiXT8017QoSARhtUTY50SO9sy+jZ+miqEfSjma15PKOIrEsh7unKOmextt
cgZEqhkeiIMIPvHD+jcQyLw7rRhAgSlq77z5+MWQ+VekBtDdeO1xcj+2IUN/miXkroVERNKtnayF
kwllnZmWIRbYf63rdNCtY1JNkFr0iSNIpRhXZhlYGp5w4e19n0kT6mQEv1oYrv1g0neN0gH4oAnO
cUKJkhtp1akbclAD1Q0f4kMFQRVcaSjeXslKwKHUxJOqoX7L5RL4y3AMCAVd+qNHjhUu0eNkp92z
VvvEehtUwxO72KZz0nxe4+2gWHAAjZfIoLJ9iev4akIJhAXIKbUPvcuzq8Bm+Y1rlKPI4FDcl61d
v3tMwxacirV115fKfrKn9oPxzDhnbHS3pG3CKbcMTEQ63u89aL/4FS83VvTM0fyzHwdqCg+zCtdA
4PTlHE+ya1sUxYu6sFpGLkIculTtV2TJt5tCj8INqFtWOoXX7ELhx8e89IZLZAfmBpx5tK9Nu+Rq
NuW91zMITNlOwHKP+GuGvL7pZTWt0elad3XkkIrGSRBEzsh+TUv2QALLVaASO1R3ChjgqWZkbEWm
dXTYV9/+f4Wuor+jLP6VuuAUkvL2mv5QmP/jZb/X5g6oLkQEkhjp78UFzlxiI5kz8IH+IZz7szDH
QmrMEr2Z7oUHGUj/PwpzTfyGVA0mlmrbgtea/xbcS/zkILURs9tIAE3NtIRA5fCTtgBrHXhXkXbb
rANILOOs2PSyTDdVJK50uFi70Oueo1wMNPDbD1oi3rxK6YvvLtlfSPFQTfxwPrC+PoemcUCwLDJ9
TJ2Dzfe6P3Q3Si5yr0P8VCdbbAtrQ4/XxKma7RFjlkHAl4ncZ45NJh5+lPQUCH08RcHQsKnody1w
oZq8pfphAj2pZgcdtssytBsJEMZe9aZ1KGhW0OYk8lI21yOBsGJ2kcuCfHq1vWcZnIVYpA0SXJ3W
F+ZxZ/wae00vKLrNtVenj0ZK2EaEDyCS8V3LWMStGfXjA8ypsVpzJc2OvUv1K3Y+3mgFgXM0mKGQ
tlLc6SNZJN5I2qF+IclLnzGfwYILW+tgXQOTTghcSTIWfCrJgU52RtqZDHwkDqdcYepX0sa3H5V4
uvGj6LY00SL7wxaF/z4LMFcAbkHUcDsMs8CAcd84xFcoXphE+FAHBoa7W6ZzjzTTryp72puD/MiD
cGurL0qt3ls+b99Yp0qCYffERmtyVwzKqtcAOjFe8Jemoy2xkLjEn7zlSfctLBnTtZNOMFRsfmpE
/O5qqQW7lMyrLVClcgWj/NCI/qTYbU2AdZDAlAFgM5q3RIruKvWmzqylSfjiajL623LwL0I11oQi
0SAk6ZaO4+iGuEvMfl9G+n1KH5ZpNZic+rbMhs8O4O9Qq89Tzay6UJ1F0BdPPjzzUYYHrSTFJR2Y
oHhElVrOPbcX1o41DU1SVUmSo+QinEbtrnzFewL8dOhM/aay6OcMVntPFuRKiG95ioBGZTQETAWn
r7/KhwnfTIOFpoLUTcLlyhmal0hvlhqbJHKM5Mni1sT5ex8iV2DEnX3LS7Qi5Iqs8hqpiqaicYmw
5DUF4bWqh2pk3DNmcS3RLzEqPUapuDPSRwtN9TkiDfCRghpspnHtDV23sUckC5XJtooqe2V1qAky
TI9ltoUj9GS23kes5AzJz4W8rxn3LUQ5M+EK9VprLJJZ+2lX+NGjIbJ+23b5CgDsZfKsY0cN4pvY
sWhCGeN1ZRcni0hGRpcSQNDI2Ix6pG2Fv2L2eWkocF0/arY67YNFQ7cUhYeMt3Zw6XxxzAD1Vw4A
LgxW0sShZjuXEM42vtLhsZiAuMXmmzeBSekz5pGKqE6lIzBG+HFCxrvukvMBJjV8k4m9LuMLDvxl
X4hr8DTIJow1HcYH1U63HTbNqmFaOE3mo0J8BUarDbeGxaRPS+mKo8DDP9EuPdBAeSv2gWadM226
D6lh8axazyFSkWVMcrc5yeU46us2Hc6WVm80bVhmk20dOlQYENbeTYxzwovmx0k7c+5CZNXIM2ir
3RA7L4xkdmErv+Wx2IEfvR5VHNEwbtI12JmtzNT+yFQBiYY1kHJaRTc+zM/l5CGt0K2QsL1LhatQ
rVWufMl1Iu3GLsJTGmb9yvR0EK1Vt2bSCgDVlBf649dpEoEJw7eCl27TBZ6xDCV1FCvNWy4dprLm
QypoIfN/UDPCia5lvBoHgDtBdU94wNnLGjxiaYHvrkXFatkPSDrAuIHJG5zTYDWH3EfjlFZ3KkS8
SS+fm0S+aNg229w7qjgKoQk/xiMogKbge5ARMyq5i9XcnWiP3IyGcsMcYzekgnGVle2b1gixszN9
KoH747ysIpzO/a5X7a2m6ZupKj71ON3gon21fSZ1/ejtMjhJp9Ljyc9Kxhqc+D5okD8Arp67IHAR
e7LYgPTCZE5qlwMJB2aBqBQBiNYy1iprmOtOo24SM0A8HDGuynXSmEYIruixmlE8lk72NlpW6Rpw
f7Br1K8RJ4SO53ARNP1z53iXTLHvsA/OSUpXEwdI/K8WSd1VfNJyfzf5xkfpK5Lprp+sRIi9nsuq
eN4p7kioiZGUGDlhH2OFUAR6ub2EhSaX1eCB8QNhOJQ7xq+Z2xrKpSqYGo2BzzEgUk6QKTJCPsNv
VV5s6im5UZuEMFXSleuk3ZQW90MFHseK3Wp2/aN1IDds39c9RKi9GTTLmICRbT6LdUdvb0qS6eJ7
j/xV3JMbBKwLLJIoqVmEVAgkTeBtispcFflLUGdXRLY8InHbDYmzahLj0NfNtu+KNZkJK+F0ZKDb
5PmhZqDBDTTJui09zlmNsR3DK9pvj2PK9JLOusOdbifiqU2as9Z323natLCcDRLfeIX8fjvN49uh
q+5Mr3mt4haTJM2YvVk90mtbSRpS5nxuc7Rtn7RkBh2HSSeXi7mzklXXyqSfxoGVqxhI/Yp45BVp
XeQQfBSgvrGLMlE7B8NnymgdQ8A6ikgaUPXPxstLF8fSqk3IONCtZdeHn7DyvgW+cdbN5ko3q21I
7ps69rTJwO/KynmyI/IE288GuC6xA5cJW2MtqytZDjyEOeIU+cBQa28lL50dP0dd9kLLbwWE+diq
7ZnaG5y7ZHnxgpNk0ZpEd13VmN97oJYOEUlFekby85L6SrIaFePNscqrjvTofBhPFrNtvJYEFjvE
N+mQ7kX7CjLwCW2Xm+BzjUX0PlXZG803Bjgnm95LhlneloDpzaA41Wa9xGqF2dpe9OGtlu51FgWS
WA2WZbSH6F4QGrZuA1Oz109TZO96YmtUJ/zoEJXoiU93Bm6FkTcbE8N1h34hgF6Z+wxlE6c8+kZ8
XWUm8jMkJaTVBPgpw7R5Dk5ZcmQeEhnxilnNuqijqyKqtwKW5ULvwgcrtAhDnTSEUHyt6GIRV9Fa
m2To6dXW3wxnOARhvB1KLiDqTSPVBBgKUubL0OUAfyAsb2Va5gMhCm9O2Xpug9ZlkZD8KkulXsq4
wUMXpfcD/KrrHlM/89vaXghVpbDJ83CDtwtRe7WPwTBhmcoZ88lLEZjPfjS+a177iA18o4yo0Cyj
eqjiYkuU9ENEU0FKQpxJAEHuuDSnuw6/FclrxHnSiJDpTVmgdPLqzSika5G7q/kn4FnOsgdR5Tjc
6tAVnP4TPyey2uumdPZ9irC9Cc9RvVfCkYxvazncMCNd5/U6MLNz6eX1CmEUKosgYP8IZ0PDTctW
tIKTgpRvMzn3vqU9+r16E7Yq64ENWO8uDpls6hLWhoHe1l4XVXsc1PS6ExcGli4TdVQlLwpcqqH8
wsEAqo7e+r7Zmj2I3YKxPeEN4EBqsexL89PJHgKezTH398znFlEFtoq0XBSha8LrQgHIO7HvwIis
baN5DaGnqqrTriTuQzK/ErdVrMe4IS5+LB9K6IlTqexa7UDS+5IEHmzGlKSDZ+7L1LwV6V0nXT8f
DdTHdVw6C8/CD0Fb9t5XMapnXRTuwbceW6JiKC3raW95GdRe20zfFRk4buZP+Q7KZUUNWTnNEzj6
/KFsaG9PpM8saVGOn1nT2BcnUm2yD/TuW9fnsWvEDpHiEv0HvWCvW3ot4idbDm4upfpuZklwbetk
x6gwOojyIshkS3Mvfsgtx3YTkYL/63SuJNjiF5R9/Rb+nMdQX5HCbRCV7CPHJjslUGP6nHrGA5uE
zEFHf2tVhvrBW9rvVjJNb0pqwkqA2rnx1EjcMrvU14KEi7MdjNVezaL0oCpWdct5j/qYwmxAoJzV
12Ua63c2n5iAANiyYxT0O1XUxSHvDH/XKqO2JieUPW5SYJ+Nwt75paLFi7RLnA1IoPKU5ZGPKK0q
UGM6E67Toj5pGQPtpGrrvdNaHSmwkPsfBryrewus36kx6Jpn2njKba2jnhlVBiEo2h7USh3fizwr
D1FjemsfLt7ZGKb8edAJxkBDUN5z0OH5sWs/fbMjs33CPC8RhEEbOBtdI++kEwU3jq6O1xBQiyvR
V/KmM6LhXOVOcBiNhy6UWIQ6YpTQWNx4uTDuFeya3SILR+2Z5IeeLNK50TwNyXXVWe1VH04WaZmz
bxa58jbNW5v2LfkdEa7pC0pi4gtEU5/RS0S7lB45Z0hkRY4/z9VB96/FmPkbPOjYl/SCLN9uQjro
aWKZG1G6cQLMWel8wM7iMRxplKPRipOedGY9kI96S949Etn0JYIccYUpSt8akSUOyjQRGTUrNNIk
vOQD8CIIxyGup65JxrOmjeykRTp2tzV35ggvoR7TDZrxbAXT410mEdL/vm7lCgDenaeY93Y2nYFh
PJthsjVkugOJsTSYt7Dsh1uCtg5lGLnIbE1EqnKpqLa/MhQHViz7r2o99QqpwCMe11YY30x4SboW
vRLy54456Sx+vEbW6ZK63LMxkJFBkgD2iSvbN9QNypzHQcvvtMzYhap9lRjtCurdMoh0PnG76SBU
qtWDEMQiF0r9BESCJqofUlGm5l1ndPeeIs7FnDSqsBKFQXwcB2Xn2+PZJmVqV9C4RzmgkQmddUSI
TNqZPOXFbIOG6pS5JFadyrCv13lEUV6HiP40Y92RCkhzXVsVbo2+np5hk9cHB8JJ6NhrP8k+CUu7
/3WzQ5/Hqt8ZOmymo/DcVclZk7EsoLCfmi6mHVExSbPfmskjx/zwMA3tcB76AquuSMa9ambl1ZD7
0zXrU3DTh6a8E1EdnSuvNPtFbWbdkx136Zv19ajE81Mzzs+PnJ+kYH6m4vnpKufnTHw9cfOzR2pF
fNtjt/sCkZ7a+RlF+l+cxvm5xcddP3hfD/PgY3RmEqrsfY9nfZyfejLkQVQ7OZRbfOGn1KlJnGkR
paIW9exd5MUITUTlXTRdamswI/5OzKvMNK83vsfKozbesCyRe94xN2RdwtU5ADIKmlsEk/Wtmtfp
wdbMal9MVXP2J05jqDTFreZJ1rx59UNfOL3Ri7ffFT8XH9q8SiJgCXcBNAEHJ4KLVJrFFGBfzt7p
o6L8WmyZJ/bbMbaDl6ygzijU0bkxoFG6ga7FD50ecGDoe5ZvUunNQzn2wbXh5OLdc5TBTUtnqeM9
W5pfmwBRqQA45p2hnvcIb94t8nnfwGUwfqrzXlLNuwr9nPxBzDuN8rXp8GvmKCTZicp5T7Ln3ame
9ykP1/huGPJjPu9hwbybCbY14M2MPu2pnr7RJDzM5qBqUWqifugZrTzZIz4KhgyJ9jhKi6YW6sLx
uXcGmASjbuOF9GlAxdybbmuSYAi2uXNpVMOEIzXHAhJ9FQRBCGhLC2BIcufpSbkuOLRtUVPC4zEq
y3s1cIXk29xWJw43eSPWtVQtTD/N1zuicEqXFiI+i31agV9BHiTKuJpslkueRearXWraIY1YJJiR
2JxX8ZdSKaQNjOMFyvr4TVeLa1KdHGw4qibLdQDKoag4LSzbUkESDJACc0JD216VxeB2ZXkTcNrc
9orxXGW0cloVBn44UVdO3L5Y+oFvjYPrKN5dFJV3SUMGgNIzzpiULL3q1axxbQ7sHxxiHhVblSe9
dRy3Loz7LqT07BQN3EPaxaywgU00tp/c2L2JbC0cYpeNviYqOQ7vLBU0vgkCfh+Y5h365jubbCU4
AU5MgiplNmP1va8LYqK7YAjW5tBR9DRJvOp084UxJb0SERLwRuYxovaAqjhGcCfgl1B/oIbkX++5
MQDFdU+yFfk+k6rO+GUwkO7k2qZkxrASDDuAHxkkoIDfSbIe1TapyGuaqbRV1OoVlek1dSEjFBPe
GNXHfZEPD4BpstseQNVZs5NgY7RtZ5ONGYN+tZBmJbGfbxq8US4AB7HRwSCtmfER1Gp09brTeNZy
m76mV0OkV/yRMLihfumzzmKsGodP4ZS9oBalgpAF5hfLbjapowMAmQizMirCo8oUr2claoTDBcwv
/EnlUiWEZtlESNIC30kpLQqV4/xFlqNNYiAV0xhw5A9sL3/ImWi5zsipFVkpmi2nA9tgyJ2vI+Vd
6Hj17mu4bYe8kd5OKxx1C7wGxIZnfROMau9ijUw/e2BBUQBwcYr5jHTzLkhNsRxECGtZ8Y2rImdG
nptcu8SBx+FQUyRRzdZe1umKqkAsnDF8G0ftqU+eVRnByoOMB9eXmFvrMglYVWOcfZr1dMOwGZGX
jYaetJtEJxLB0lwOHT7mPK1b6RGLIzkXyZIJOZtVblS3ndDUe1J5ak6v4n3ISZOTZXRvVclWVCxc
im73nIxJQCRDIDj6ln4g/yqYpdEQ9Cs2Ceby4YqG9FXnSUjTrZWX27Dp8l2gKcHWh3T8xDyfQ6av
I4cfYjLgh9qCBBY13fTiEZe2wjMfLLE/K0tD0vRCAF68IkfXd75iAozunWiXNCQWebnVXLoaZiJK
hOHNY/05CK20tkzwm5durq3KucqCEp5c91+V11yDaQp0dsQPysr7qs5YcY17lOXDTTUXby1X/Gvj
/R/TkH0vIfv7/0MZNUIV9MRQcP0SI5G+Zl8YCQKAfhpm/fHiP4RmMyNC469kyPmlJ6O4+R2Jaqm/
IST7DizxT7MsjAj+hGEXOANNEIrBZ/lDaMYfoasHXippvgjJw/nvCM0cZG7flVZ8JkitdL4F/zEE
bNB53vUdP6KolLI3MmHQPgs/WwsLRiU3hencRR6kUsoJNxktTkbsD9QH18VkPnP62bTOS4D2CxGa
f/CC6SFuzU0Ryjmdwo2wVQJv6RmiWHS9ve4U9OoDTMBN3PjrYpKbiCxWtYCthd09Kai4lmZLYFfP
a0sQxVG1NcpkF5v6tVnJK4rDTV8a14YnrjgSaKb/xq69HgvHtZPy1laK24nWoIf02ggwlaRkdDRv
U3I7+iWjqWkjBxPga3+yCnvX+umRkL2rzBgeCt1AbZVdMKC5xThuiPTkVN6s8DreTYBZV0S83NUm
NVMfnVPPAHIdzBuIrLYTNhSSGsn69q2tTnuGbnIH6MW5A8H0FBlcMl81Nrpn7tiXXey170qjr8oi
PRqInL678/5iGvjzUPL3HxG1IGgS7jPQdT/+iMA0tTpg0uMmJVOJzFzANDwiazjLcTxblUL8WRDj
trFchexU2inLX38A42cyyEwhIXhIpVC3DFWXM6Xku7soLKGYIVvwXAW0WIF7H6XMelBBbnajlG4c
aMgqYnPTekidy+mhy0L9KIVUUAlh3bQWH0Q1VuvJrMwlputwTTJxSjL7dBySatuWMRAuBHU7lSiI
dIJqYUgsDpusH50FkZb49vrERY1CxCg7Wp575P45+qEcSEQLLMLuwVu+j1B0sfVO160abiZMVkue
vUe91A4eUjo7ag9ZGZT7HEnb74Tsf2shPRF7mdf5Z/MfP0hrv4Km/iG0/ft/+m/98KL6719/if+R
z+b9H/4H2adhM163H9V481HTIv4zyWr+N/+7f/i3/xZIwHJUagMWlP8cHL1h9FC9Nt+vj/941R/L
I5N7y5xpMpj/MUj8U4dr2r8JFjkwuOIfwIA/4TrGb5bQkPPOSyS3yUwA+OfyKMQslhOGpgkBFOff
WR7nB+d7tozKOwDYAhnLGm4BfPrxvuaW7ky4JJbbyACCFu2F8REi83D13UX5iwf4Z4gPwRgw5MAm
OEiI+V4/vU3NgxX1PLcuJX73glLeXqNd9rFyNjGNUiCO/xXKZ4bi/PjF2FrwIsySCUcX9k8PrJPS
0Gxjj5BoMbCkFalK7YyvPEWvbjGvAJwQ3tpADbaNZ9+0veqAQ+ZVL9moY+IpnVlnE+h7UXaaq01t
tIdk3Z9I5ZmOYoiL068vkPhRDs2awhXiJzckDHGVle6nFQ62Zjz2Q2a5sZen33pCv5foTPlnTP7J
Cm8FDXrfoowL7Zzhjzp9awe7fxj9CMpPmxufPkDs+wwl8d7nzP/564+n/et9wscDXmEh/ka5Ys+7
7Hfrn+WUahE5o+m27C0oYEQ8sCHk+sqqe1ps0cAoOROkd+C/GZBrq/628TVweciat8FgWI/a6Kfn
cQgOQhQ7NVCu8etggve61ubgVHbxMyoQe9N5RnVJQHa/oROPMQ+Wxc2vv4vxY7Pl90uN/1nHa6gj
gp9pV99/FzucerVpdekWbUJaigSS1g+DxpSzsIN9X4WQxVNUOK6S1/23zOxzZhlphv4gSxtJDeso
1+0wNM8mjirgmKhqUziIT4OI13UtT1YVaiuCZzvwb4pP1HPb7eDABm7lR8+FLAHVefLJkY1+1Sjt
EiwqtvKw29LKSndxlZhXIoWsYyge+FwtgMMBXUp46wCyxiJCO4Qt2kZ7njCR4VAUfLPNipA4bJ/F
QZrldGoiotgwzWvqgc4AsfaRpjjNKp+G6OnX1/IvLuWcBOjMS9FcZs139Xe3RZX0pL1opXQzqWsH
XUmnbxMA7COZG+qNNtTcr1neO4x0VBX3Ni2/1a8/wNfK8dNzbrEfM44TutBNxE8/fILCSutY1qME
Sq2n51yNM/p5vXqEZbbBGfGpRP1wJq2HGJ10sIN02/KhP80yqd6MomxOpd93aDBKzdrBoUxWFuUi
Dt2MThhtmuJCpC1pdGgogb3TWP3mtL24bQsvPzjJoDwJPfaP1Iy+v0yKkOQcXx2OeHejddOa6n9x
57K0/8uixtIw70lkQkqexZ++rK0WnTU/hQw80KmAZoHPpCnGrmBfuZAV7axLIbQFVknSBIF3H/RC
QmoB7VZsxWTY97KW40fV++r7r3+Hv1jg7XkN0/gFTNX+cnt8dyMk/sh0QPbS7aFJL+kDfQbdCAUL
hoE1dPtfv9lfXAYSPzSSR1QgZOwpP14Ggg1oHo2NdMextp7UfMznZSQ6//pd/mJF/uFdflomEjsK
zVpHD025Fn7QjMyPY5vhtQRVMK5//V5/8Y0c/DAOsjdJbvFX+fnd5cNegXs+oJBMaKQ9CA4DNNDI
Df/1u2j/UsUiEKSFJWeCkaba1k9nIY0l1x6TiDxbRF1Frc3R0+MmCrvrIb2DpHoeAM7rQ/9tpm1i
gVfOBD5DpZxyIt50+B6YwaA/BEZ+bdZFD64CPJscbmqtKNFJY6YpQh9LIfl5BYkSc1jyVK1gmH5E
RJb9+sv8/PNwrkOqyF5pCGeuq/4PdWfW2ziTZun/MtcTBe5BDjA32mVZsuUt7bwhnGknd0aQwf3X
z6Nvvgaqaxrd6MsBCoWsrPQim4p4l3Oe8y/6wIVsg6YPWrnFcqhYwmXhKpix4y0B84P//Ev9Pz+2
G4KQiw8zCnhARJv//nlLl9gBMcHWQ5ZBchfPhTjAph9OSVuXO9fE/YEfdfRffFFKwX99U9FN83an
XOJgkz7l2b//uqPT4SghGgMO/AgdHAKSmxAmHMXT+A7ZjWbOnsyTSLJjm4wfKNVI0htn55OoCBsH
fnqi9lnNMpRsnoJHo/H0cbY0ewb3+/IWfoAV8iN2zIcabFzkcPfDsCDbs2IZ1ZSdQgwyHTESYQqV
xnqMglGvb9kZaMARPwgiD1eZNVs7PO/+GWfStElastgcUe7kxOwpiolOgxp77RsYfXB9NffAEyh1
EAzcdF74nESqf1iCT08vX7W1mIca0+Om9v3k3SjRPwic6LsR7+jN02OvqgaEDNbpfF9mAVbXqinz
j3kRhEn2WU3YyGSGLwcywN5LCX9irux6H1PmwFm2qheth8c23JO4iKU7YZif+SzrY3wSmUgA0fp+
tmAy9dudTz/G1irSh6n0yQRAp3MBRVE82lMQQ5rLm45xAp41u+2db+MW4bmqpNmh1rYxExcjyaH2
EG8XVKbVJuaS+FkYZGMZAR31Kp/XugyefbiOG+xTFZAlBOGEPTXpfGrdFGFfOsCZz+bt5FrbiDQM
ldbL3ildkmhf+gGF4ORtCG3HFDW698XYvzRD/51TXb5ljip27sLWLQqHH6RX3JlqMjvTY7iJncZ+
a/LchTPd+iEaSVXxuUra52iJVpHbXKtoeZuSPjwPhfQOAPNbfHl/DY8Zj65t0Q0P7bRMexvT+mM3
hNVXbfi19W2I2zhOkz/h0EV7shLNwWpCjSoptN8RapU/xszd13mnul2WT+GjUpUmFa/sIUQmFgvM
ymnmDRFR82uZLN3Vjef+VTt5tG5wtLyINNZ7rURxEbohk2JqxVNBoXXp84aZuOVYG7upJF850Jd4
Ef22GCe6YrZtnyK22yP5Fv7FaTXJD/z2Dktedde0L3+x7Z1/5bdXOFq+2Lfx8Ggl3n5RL5Zt00BX
M/KK+cw2w+xzooePmHPU7zi2gaswPFo1bp9RgIdQvpvCvhNs5jdd13SbBV8/st3Ev8pmTC/FDU9p
aTy3am7rP6zkp50YvPmu0m31UPvhd9r4H7UFWXplbIVQpwUp+gOKuDp4CXP8eYZBmMJqwxGZsn0b
IYb1bfKj1eaHjka0lEiQ2l+lsru3JCyCAymHLJrdGW5aXDtrOh9zTwyDv2nxKx5y4uh3rQiTre/y
TdlsGN+8thbnjO9qo1FC37dF/cQJOx2aqhmPducGW/5VsnfkeB+b4dv1kxPJA4R95hFUkNpyp9su
mn8gkvR5gKWxHaZB7Ao3DB9io1GwKRE+u/38y6BAeirbMXjwe04F3oNAD9xsOAL7eFy05V77tOJ3
4vRE95BriiPfhlEZ2V26S6MRyQcIE5bH+l7mWKHZamVsedKcRLQlfe3gQPN3SHgtRBhbPGhmPfuc
jr5nZi6IpsJyksII7EnlIix0vGRLXF79WY3nzhfshzRDsrSEXe1lH01aGWQJZJogJmVnYrUALnF5
TqLKL4oAWaQck/ObLL1+NaLV3DQRcDh0Ys2jIyr28TGtHe67yntz48bnDCTheJumaOYkEMsOqQ5B
TCck95gVzZF8oZcYgj2vWBdX18JJXs6Z82UxK3/SQ06lH5JFts+NA8SBvUO+Ybz/0DqBt0EbuRya
yX22Waz6tYfwqIchLWW/rxfdb6PW+VUPzSm1cUKxbKszD/4lQv/9qDFitsJ6VoXeENg6nGvwNvdj
r1jSwYwz7x1ogxsYtAbDSXs2oFOq5G7O547uemnRdXfJ2qncLXmEyaVfTLjuHAQN6eguDr5yjIui
gYqCLKkmnt7U3i6I0H+qMb6j7FB7hRvppFwxPLKoQDFEXsR9qpS+8wOjnryguaaFPa8IARSfmdeq
z6W1CiT7MnuL69BDo+Zl91ncuu9814rtfeEDfCeZlNieZZ/CGPiMbJHfNaGFzDHg5mwd8hPSSkeH
Iet7JqU57WDJeskkqjpqxPEc/T5RyC2StnLU/a5rOLzzrL229p8iZY6wCpCAvbBLR/Vnp/rRGcv5
KUiK8ARJcT7JReYnyyNsxyu7+Ee9RDOqx+KWh13aTwDimj3gXO7ClI2o13bZz1D5MM490+yGJpTv
OrGsY5ZGqILchOsWJ6lFauFmKtzkkclOt7V4tfcjAS2nbjD+fez2/jaNB+vFsdLsWmadewTvGiLX
BuBhRTlqsyrkTyzJLo3Mv3TV5C8kkVjrzEusA4/otunNr7Dy010NQ2VeSTgZOf7cFA1YqSm7FxnM
R+O5Wxd9nO4ffCsjsAIh2lhmJBHpKeywwQYMS/tQnl3iR546NFVfftZU79Kp0ZEI7w1IMWbRlLCh
uukGvHZDG626BUqBBQNxJbyguoN2DMHS9dqdJ4W7ySwSaKRom2fhD+R8ThiKh53UfnpsXKl31ux5
q9JuFP6Bigc/7siz2Ex14B1zkDtwMa0fSM/kY8jHr/pJiGsd5eV5yZqvwDj21gKYTwVctuTItP1F
wO6TxvtTh+1dUizJo0+W0GaakZMkIya8AbLNCylG/rpxZxRJ0jtDYSMlMF5TqMW7Nq5GoIT2nBI7
aUcPox31D11nklc6vMBe1WVm7yKvxu0lzdBePDAhb7KV9lNVddbZ6UZ95ybJdJ6myXwZP8OZPTRp
+jLWfDPC8vxvCE7R7zDDYV1kKHWclI+zSf3ZtEHdYsyj6NuR2QC6k3Nh/nQiI+8Bb85iRQh6vW0j
WT9pnLHHFKP4N4TEAMGgKzQI/HDYG6XhFElAg68ipibJU/QUG+XfBEeMfxRcqdjae6P2uCr7Jn7x
NLFaa6y1lJFjlexnXBcldWaD6L9JnWUFe6d8Q48+vbdyKZNNa0p4SDpN43ib924aYNTPo0uRFgOA
QDFuXJqhicNG+B8JBpOt1HH5EThoQSNfiHlVQBNdjUgkz1HZ4MzJEdkAjFxydzto0ZgVMvvlYSJk
hZKpNRrFUGrO+ZA/kY/6y4MNSiQ5+ZwQJ+9QvSV4Gpb3fsHMYZbqBuMrmM9jIN06+JXB53HdWI6U
VLft0txGRNOmroBeaPa598RC2UgW+nQnXaI+KzQQSACreDoSO7+LK3eTV2W043YFb+ASYgzDp85P
Ysr0Wz0tcJ6+Fk8iMHBeWHl+2k0KQjr56RfmPXU874AKuLo2A/p4Y2GV8awKxyW64m5TKqTAChkf
sWMLwh/Mti245mg5VKXobUZRDnUSMQznyG+7Z2EK4s1V6GJ+0g6EwDqDcGIC3/+cxhqaNt9CT8Cy
n1zLaHqOp8o9KK+uPyaY1Yq8Iss9MFoavyE6d89LJZs9VgKCdLSWh1rMCf5zrr2vvofYrSs40okX
xKsYNOqedzL8pK5V1zDJx8Ng2clHjZZk1dp9uA1UQopdEt25WJOvQcG8YwVlARu5yfRRwsBEMphx
6YQhlJdVhlEbwe5Cz2qxNwATFWR/+JhbBDK5W5tmFgEXa9Cm3hpBiLgr0J1sqf/NgyyjLN16jFq3
rRNV94OXItnPAiV3ZZ7KPXlKHUeup9y1nTlYXU0UPouJ4JqVZGj4Su61+qBht05MCNS+xdrLm7uP
9gKuzMqLlyt5PoDWkBSQ/gepzr2ZnDPL2c4ueTpFHy6P8A767SQjnPgTgR9Htw7F2UqJAMI6hJug
BNLz0FJ8bP0U8rSyS8WOKcw2GXrOU5WEr+Vg3TmVUb9gSWTQp5r0mdAX9bz4LlmBmlVKVnGcAg0I
rlEE/Sj1y+ipB2F7dqQVr/iUye/bUYjEXKVwGasGgw/G7lObkzimcxHhDum6F5ztRbTpuwxut11e
0mGcXkdrzvINPny1sxtT/yTwqeE1pMUhTcLlviR/42IvCbi0dlJ3KtcuZqO+u2R2hWZEOMmPTPfx
g3bIkyYHyjmNQZidKgq2H1WUuejywW7tqXkIG28GT7BnnKID2oEBAwNA9wcGc8MbuW3z1yTm6k5F
g4kgKY3mCsxTMk5Z2vlQU6+dgrILvke7wb225HV2dXlUr02YgwXHBOU4R1/SH6cl3eShaG9ZVXU2
QgnLw/qQopD7YUzVfjS5Z9lb12JxADhtsfDVJGP+2ts4bJxwtrGMiNasJByXdhUmlUXm45BekEfU
W9tX+jDEQM+Fa2vawLR95JrMd627IALhIk7W6RzObwLawqvIBIYKKPHsVJeY5rDuLoWcrjIOJQ//
UPQHzUsQKCp1/Yf/6aGy91gtb4uZWJFVJBp2HVMS+k8CrNkGcw1VSOwUHl7wxLzanc280rKo7/i/
m9+ljpFTLYPzYGPxob2n4LnErYC/mcb5R+1jrSDl1++Gtaq9MXtyEerty8al2BXLDLxJkftG7PP8
xAtlhK6BbtBUVS6u5W7eT4RxHQpXWO5bFcfmz+DkBIE6DO7qO8ergNzSGIC6Q0QTAIaKbTlvyrlo
xw2VtBAPiAU6VCTIPbFk+v47vqzqoJfQfSoXNzpkImugjw4KRiUVfk4E5uJr0JKqGgFajg1HwbL0
0yousijdVfWkN50aKG7lEsK5MO3s3DOlBkMfZD6LKmjNy8rH8X2cGl+dCzcyuMRIPxoFoKixkfRp
Ipz+LDoCzEXvPd4tQlW/fFsPO6NLrsiZGxYJ4TiQpSKr5QdKV/MnZQ50Rj4nvnjpzUcfjwDZwlh3
d1yFHAP8bshvn/sqxEQSJvPFqCDUq7BfSrx4g3XPNCzhPB+A76IdK7MN8n/9kAF0vChkRz9pLWkX
JYlmv/K8LRhuc3D/aOwwuunVRmTWaQgEk/zphqS4QH+YJlKbUnvxOysl3ldDmdHoZeq5HuLwPm59
ZLy473+B6Ni6IwEHXuexPGGeuSfR+a4oiNci6EpSzywiecpmWb4gX+12rsWiWaeh/VD4BYvzvO1b
qLNDbXYzuQHHuWocpL0ZhJbKUe0PhGXDIef6eksKCJec8GlAQO1om7t2yYtPRbm0RWkJdVZbyakJ
e/sRZYIgrg/+d0h6DhjldTd1cY16eo7Nxpcpt+Q0LOfctmkM6IZ/OX6DTTReEvDn07exh+/WiFeL
FgA9V2YfXRvyaahcb4cyVayVX/dvrU6SuzACjpl7SfY9yAokxgKY8MJki5uhorBehcKRkCXxJm41
ojYyWLX4NtF4ixuU7h/j+KP5ffsS9coD5BY9kTybYjR0ABaulgHA7QotDSQ4y0VMp20MKB4S7RXE
RVrw5c1vW2SIxTL+yoSuESSGU/cwxfJxSDv/3HEG+7ysGDEmSbVAqd3+NHTNcmxHj4yGZv6w+CyA
N4VPfgKI3X3QzRORUEk4bdp5+Rn2zOGSfVR5KGDC8cFqpPtueOl3IdcwBq26O7LjUlumSy7SfvjQ
pGIs4Ahn/yLsaUTolhPyVBbhpoHentZVc4oCCIhx1+ivuZwYt1W92MeaXldMuV67zdjF67gmMQ/R
PO8DYftHQ0mLip3LaoRryJUMTm/ak8cm9soy5aZqyZ1CnuhoDN6iBvXQyqOSTgJOKk3sZx3C0WaU
kUebkUw8ay3y6bjY5gniVPpoO8wFI7hr9IC9e45joGk5z+Ec4FvBwaZm3Jl9N64Xx2PpCrkQGCxU
jSFC7O7KNwhCgEtntM9FuMBghQS88bl77/o8cM/hgOs7pFx5H+wgP1Vgf2GaA9JxpmFcZwNEcC+K
xvM0hiT7dpaYt5Gbsq2DEJJe5UxX7A3kjuE7zn4nLYnNuoxbfENssYosqV8rwLgvSdIvT4Kwzjf2
9YqWKIvhE3t9427DhPTfMsgJ4/TqLnwLBYw/V5fOczfXRJZBQVzTAumjvRiz064brtuxzdemKYZ6
7dU8KpE3VdkeLKfZc00jPs0k0GpRgNTfRKl380fNw0+O0QZzg/DzaBcBO1pW+Hc70Bb8WNazQQi0
M5nsnzo7tA4l5T0wAcYjxJVMTgY03B/FNSvnHGegiu/Cpur2qYJ6h+w6uCd7sAHca9e7sFnyjT8Y
eiBTBhsS2zTRhKSMVa77Skrcqm6dn5kKPsFz+itfEUWMI3ZotkEKdggoS7DGn37GB+0fiGeznrSC
wtHUbnhXzWN5zkzxUqeooG28YX8ahG7P2Gw8wFgqPmaUIFvRDM+xgxk/jIPxaaxG69CD17pM3KSE
DcG5TvL+KRZL8hwsFTHYUGchMjNlZqDrnkfwkHs8z92uNwokz8iZH7bWyUpKWJ0xrMKylfseWPUG
1Oqfjm7lixBHFOYCaOcMwn7yga0MLJ6KTFdHeN2E5kIN3ssU31UZy07xhLvYpQAOvXR9v1tYh7pN
ze+Yle3Wms1vz1TLKRlH9yHsu9bHlQRIdSU4SWvmT3svtvqdKizRrHTnhFvHx3MI3LHpCk2coU9G
YT6jBMbYnRMsBrfnFLaoRbTYRnl9GTLRfwCl+upDkex7MdnHuUYO3YWAdHurXSsT3Du4vAX+uZUC
B31qmxTvTKvYHeBPSfOrEr71C0rtyNFEO+yMCIKjaZhPDMBei8hjrGDJNYuHNfAYhn1Dr49um52S
OicNu53KL7eLs3Xhtj+XJbm30SsmQF+USla2k4Aq1KHDdSD8nfZpgRY/O0pnNnqloqbC5IHT66bf
lSdfTAUhcDTIAcLAFSi3ehva4MLjWzvh29H0s8bDckIS7m1cFdC09xNJOtMNqwVKcVNm/i8Fw/Y5
ADlFpEXqAEMkqi7YeTMG+RIdNdZs4tnvfEH2296tbP+jHRAafsb8BW/PVgf0vZH9Au0D7P84MG0r
5mELQ1lryLnBdgnDOdqxoGCU0WbzNRZe/Nxo4PlZHymCs0PnGPnuhnQd567xHWDC9TCO82GQC4mo
MuZWlDmPVJvZKn8RMKZYOeI9ij4TQJz+yvbxv1oNIM5TkNGfrJMisMePKMqLa5RI3z2yTUagDID1
dsBl+X3pD4SGFNOEFRDI8xwAAO8T7sPAYoXAeRoFJP202VMOf/u5J0c0WXNu1MjJF2aaY1z76ECy
QH7ouuw/Z+X4X4UsilXrRX21GiPqZkNft3bUVO6WpXPWYTPb3YGAPiJ5LH7VNIMD3WKsUZeEon1n
UAzKzxmhLUydvJMBPttcyBX4IiAgS3kJLEX6p24e3Nw5mkp/AoUjMiIYH3zu90TVDy7yT5N3AOrt
cbZwINbJ1acgOfPEpR+ozRs64gZLVWLdy9n+av2pv0Fm9QGyLvSpeG5WVR7tifX9OSTDk99M715s
YJTwxuUdj4seXABfK0y6G2JfXSKkseug5UGvMoaNCQJZRDZ2/8TdXXNDFkzJ8lJXOOgrOtVOeBO2
ymWovhdihtethw2YsudY16m76mRMz+QNFiqTgK2Ujsz4HKm6e016vaymzGVIXfrNhUSWRyJuz8YV
8daeJDT/MGVIYVQcv9MvVNYWVVqzkYW7kEvrdlgWcgIt22CeTktncM0OfpFT+GashZuOS7fqE468
dB0yL5jzJDrMlt1vLFodh/OnUhcLgPBzM0aQXUbmp5kFT1D5+YcBLLifB05cZqvTOVN+S7LktLzP
kq4NV2x3C6IKeFgegrZ6H0fbvSYL3O2d6dz5p7bwBfdUx2cv6oL3ucFSzTrTp7QuYDqofI6s81RC
H1tJyY8BPZgAOm2S+MFlNPSb3pQuZMnjSzYkROB0/Pz4SYpU2tsYG8MrLRy+uvbml3fWY2VbJy8S
7AvMULySMnNoez3uAHe9daZq+AkmryyQ91D45aFklwSVuSX4ZoYQvfFbnxl3Lh7chJUi50r2CsGV
eLFQ05kMPGhQ5az2Tw3DRjcSgns276XTbuqxVNugwKzvMchfL5ixTl2qt6njwp9E6AKWwtHJLpor
tP4KMUqw8fzsl9PD6UfUqMdDRf/5btURs9XAa45+7jRfNbQqdFAOD8hIoE22wus0PJe+Dfyisbvi
UMQFXcOCgF+mYfXqTIFBmM+wDuutl+DRHiUx0HWQXNOmuHSyp7Ig7OqOzQkrB6cqD1hCUba2Vq9w
BFbj8rRMWX1AeDYCXiSk9BAWVkm2KFnQVCt5/g4AOPu92C32UbQtzwHORebEk85O/uJxhGF2euwK
1maDE9PIKUeciJrQtEyN8o74KcjBDjD34umU1t0wxwmoevw9bNPSaTYElSje7J3leJux40e+Fk7/
VhhI62G4hPBmsB6M5HpQ1jnHQGquwTH1976hglrRlDpnOji1Slu2isOGmPVrrb8MCMtvVUxi3cpe
3Be3indcnAxSj1YXl+DWtQLY8QjGk2gLO3cfI8ZBbx48km0YAaoLh6Wm34Pt5yzGwa+upjXhpZxb
tYPRMbnBneVA7Rw344kTF/Ictdyu55TeB27B3l+1t81YE9s/SsYNuMokSd5E4W6QJmPGJ8HnXNyg
h0RNYdZnqsflUeSE8vSej21oBEwKWHXcMENywafYoB8L0b23uE2fISGyjtE2j1IC6mb0FvXko5Ra
KfZQ5MUTgpBzyDKgAq1oQVpnmoLjZhMWfvWcEaK2703Q/WhizjqsLCz0xxplGxC3nFdciT4lw67G
9KsT2QHmUOlvoLTOhz+E2cPsmGbDOhHrPELFlcpdf40bblg7FsBmspDVOq//Ah6EXDmJGvjtjKoJ
P8UoPupw/oYB4Z4hcz3yQDGtZ5oEBKHLH1NhVz2ZK+2tc/DSarpEC6troGyj6feKw5OQj9YMBx7r
hvLxBoUeqzA9Yi1IXmVjmfl2EQ3WBi7ffLNXS4lkYInu68GOD76s2t9OArKSmXss3e6hEdV8rC04
AUUhhpZoSRT3MEay+Ao5Uz/zdGU/IHDZ76PjlvAMTLIFK5LsYhVj261VuW4k2SWreB5YO5e29Y7q
snvF68pgKqwaxuEL/u20JUEb1VbyHSVLiPfXKrZRsMzPDSzS+5q02B23RbkNZGvu6snCGLFYg8P6
xf6rS+7XpGc0J5HTfTlJWd75c2IfRQfI43aHuOulJJfQeAA1GLR0BDwW4rMgOfnNJSb9rqZJOgBC
xAQXyHQ/ZXm2s7tgW0Lq/MKD7hzBtRPjIJ0xKNekvN/Hyzg98kSWlNRe+6GCIf/tRpCz2zRZnqV0
hnE10+9o3EqYHkuxYWq8Qt/IfxdMSV5mAm77NcsNkIzW0Jlne6rMxStU41+ssB6AZxIgw4x67DE2
R9kBsx4b9KWwHmc3xbglgso+RHZabjGkoVHBJ0YHnMuXeHCdC/ZSChFbMrQpnZH3M289yPosMcOl
fE2J4IIygYRqMeoslHiVtSByui1fKi2aJyhEMXnVU3aratWw9rLszRLt8DD3iXxxsV49iRkUU55f
R0atO8fL+/dCBQbPuTthH027bY4Q5eQq4Ja9jPt3jpX3oCjd8yxu9cFYFRe3gP5blwbSTZJWj0mX
FevYH4qvYYih04+OtW5xFdKqWJwOCKzAtMRZsm6006VwYvDPldI0+wE42EeVNO28IijC+U0kEPWY
0dBcgT3Opzzzkw2ZA8xlvbramFvUVqJ7B2fvTRpRg0cY3EQfKx0w9wmgpbqyv9MjmIs0sO13PyqJ
bQn5rm6BTpV9ZdianQY4xTtmtjmfVU47pa3imBDQ86hlA9YniuyNSOvwRF4Botj6z8i8Jpi4M8q4
n/aU0ZhjZ9cjTgXgKbiNvIYXx9QYl8VHmKZfqJS+4SSE64QtdhbbuwmYyroxQb7XjfouggIDcUB4
etaWq2oubnH3ZDJXw33SJvejVG8TTpNwWiQp0iyGhD1b7I3TLW/ZdW97myGT9rEc9PNMiACKobW0
hpTMh7pc+2OGAoGtUIdbg0VWCKJGV0RxJI44LFZzV7reoc/ne69h+j3bARshPuXBhKRmeV2CHlkv
ZKqy3c9/Sj23pNGSQBDKrHh22H+9+DUdo1qIaAsqZe//56Is6kZW91uJQ+lTpKl3pgW2dkuYFPva
ZH872v9bfhDChfjPf2oG+f/JMhfwdv4n2eDNbfK3i+TyWX3/7/9x+mxr/q74/GcviP1/P+pvJ0j4
D993GOFFkPFQn9/ClP82ynn/sCIPv5trW9YNCok+9G8niB3+w6OptCwPrw7abtxw/+YEse1/+BLC
OKpb2+MPBAP/mxfmb0sGNprf0//CRfMfWDT+VcodIKhEaxhgAOczuX/xGP9JghoYX2jJib5FInyY
0aQHcfGHhLodFo2NiLvroIo/jcey9p9+Sv/B1w3/sjb8s4QbCyBjFaDzuKt8Xsu/eAuS1Hdv0eH9
NuBN+x17kgwLzwOgOvrEjBwda/EITpReADQ9E8vTZDSgH8Y1C3sko/9A3uCyBV6FFKkuwvAdM7I6
MZEH2gND3SMqJgERsuJ6DiE5N5O5mcTTnevHyKJapCdLMMg7kXTBLoEOtkAE5k4tKbJWU9A+jAmD
JxyLv3OLNRXzLULjXPIdyPdYyaYmJPoGoCaULhAo7rt0ok/El/XkwhYaVtNE7ArCJ/uxxNCA0V7c
ZuBTzq0R5i9JFPL14nkye0LOquvsq22h8/vczc250PwopmgBihFPkO6pzzI+eIQkvGZHNvx2A+G9
dtIgbjeQ+B4yGbX3fk3SL1jmeOUEGSe1dpiuIiXNMfTnyVuGCOEp8AcCH5dUk6Kj9ja73uuswGXE
BC69dxZxF5jKPbGbl4IUK3cQ4cMoTPcnnpxoojaPWqi7eRd9dXo0zE4xxMOgjqxXGMGGPzo8Y5tY
u+mTUU1MNe9hfV6XDsqnVYXRZR9aYXpySBE9jSyW7mFyMOQUfnCZssp7sLKFzaxTzP4j5kIoSp6x
7jMz3UAOU/04YVYG7gsxjzu/4RJGZVlHK43Oba+8frof8rDbMbsAgkktt8uzbjnV06BfmzqUZL5o
I5KNdH315kyCtqMjZ3QlyVQSe/bVkXpMHJewztQraOBKwAokMtUNKCyjI2I5ub8PgWVlN4Mn4MGq
dNCNwB9CDU3LYncTQ1soJPy7EVTmWNvfvpBYMIlkq5Fed9EjcE9md9YgEn/ds95d+0grj70Z0GOF
0HXwRAHCh1xnYSr1UsmySiXaf/NnBjjbJZ+DeBMMpN5wh4QIn1vD4F1xFRxhuUmG48rX577HbN3U
Dg9S0VjvDIbT7xhywm9+MtmTKeobrdyvixXoAPblmden79zgEGyyPkt2DkU0aE3LHh6RW/BVFie1
0QcRFATPWHo/UX0QGb3kwbSOvQGdeAY7Ermea89btIvOjnJxfnbU4j7Vdlg0G2Cf3YICokHGskTD
9BvFZgAnKhn1dYjt6KcJVfqjBSEebr2wVSg6ygJhZUQhOXRov2Tf29O2JyT0k9w88zomhASuHIa8
n2BqGugy2Kg2tt0G/jpgFWrRtDb2t8AK+QwlonpjfxdfSe2T73VfOmjY3JJ4GWd0kfHEJHsCAh0A
ooPlruApNd7WzD0eFqDOMF7jHBTtxrh95e4yUNE5P/cS7XEwSQdsCdly29TCdmKnA1NbClXMoR3D
71kucDrTIm2fmOU1Eys+qzwtBWFOt90Op0jBPmkE6TOKh1mDFIOrHhZv+SyijA0tI/h1UEv127La
2trgM6wOSyMoSJGzyZmT0JHkuWS8nqC/aUqIGMofRVWmj04nffAjkY/mGkLBeM2QfLzxK2XFr4OK
GUqog23sBe1zgvhm42lvRBDqV9fSRk20aBOQsgQq4t012O84zEiyHC0v+Mlhzm+U1TMpghjV0HTR
bwjUukOSA46dNDASwbZ+QfI9di5bOb5TCBN3fRLMrALD/JZeMNQcC0Mc+2oDL2q4jF0wvpVWmzNK
ZJdt8HVEzNIsJ3I+ss6ArU1632cCbYuadp128Qz3vH8UfqhfQ6B/1RrwkQxJRKi995GJ7VeTLGwV
qvTWJmW4/BjoONilkGCTo8bcrZ2Tox2zuiOhwC0u9EJW+qjAlCMNCSL3Tg1Bku5N6XbR3Sx6WK4z
2359BnUCihZVuPgcY8iNa1qO1mxrp453pmYOxlBQss1xm5ylhiZ4fAViRHhrHpyWOQHDAUQiSlQF
Ekh0BGxxZ6B8gIz5J7bPMJRkw/4exVLFh8DnjQjyICwvBCKZtu1PiaLsLIpWvtGwVncD82jQOhYH
MYlO5SFIZ27Qou7nHxUJhj2CtGy8YMgJ620FwewVynNAiUx0bbPCXyW/VB0E/4e9M1lu3Eq77bvc
ORwHB/3gTkiwEUVRHdXlBCGlJPTAQd88/b/gdJUz0y5nVMSd3Ih/4nI5G5IicPA1e699P6bMbmPy
x5i4UnKj/eqc+nPq+ugWcDmpEDEa7k1PvMPJzQcdTQwLAlIH86eiDBeRnFvGIEp47JD9B67NLubL
XBaMAx2CTFFdIhrknb8i8zsRSLpgKIRF+CCF1FsYWNnJDDpglR3dAT0ICQ9IMJXliH0QTmJYoZkJ
XgWEkWrV2W06HUt7woPt2n30hPxY8EW7WZxQl48ugk6dzzYG0fRszPA8OH7VzciAYodJa3opeT4f
bRmOiJ0ymb3k3UgIKvhrwglDATJp3SdODCK006HLNRPk+bWtifrL0FntDXrE/hSMgbwRToMMbxq0
tRvE84PFjfSVzgH+assWfTuW2U4ytlPAcNhQrGr0bu8zo0ViNarGsdYe4x5UAo0tb2Oz6u6hdXUX
nZBpBiSjd14sAi8+5zTIozXBg8x0IKm4/OCSaCbirMW5aF4QgYs6Dzyr+zwhKXnl6RLf0lxFI8cW
8qsRJXU9Z37ZKgTHq6pJnWsR8Mhf07ObI41egbJBM2qTwSZ0sJE4PW4C2p6x0ZLXSnrBqezLJ5Qh
zI9qnB5RopfrOG+maEthACWkazVSwqbItOnZjWiAhgl8ZQ1VAPRQNKLDzPlJ6Hkw1ZtOaQZbWOl+
rWRrXBaR7VpQlnXiu4MSrDB6D/tI+N5LZQfVQzoa5pubSi/DdsNltvFkg85UJ66EBNPOaT9dW0PG
Ar637zZmbLl3wrDDYNv1xjQxMQ9RAkRjl3B3Gh0MJfZgSCPdPu9QfILeovtEAFVedr1pPg3E4OE0
QYJDIZSZPPSZfe3rTDSo/2aXxyUPeP2zTtlock5n4XNcF6w+tM4cSbhD3+iLKe83UYzhFZ4CvsVj
OubTIa5i7S2I6w6UGLrylGWIK9YKEuUXo0KRucq6WAMOapdQ1JopQYhncAp4MifaQ0eWdF+4Cg1g
2CtqE0hpw8OQ4mRdT8hUm4spYHGw4hJgzJ8myRReTYYw7gQpo+42G+whW8VzVtWIzNFotbZ03vH5
sF002Th5aebXlYJr1er2Fm1t9DSMctHwQbpYEWgDKhuN2aoXU41mZ3T7JcGO+NJW175OeqgA3qwJ
5C0YBWpylXgz/KDWzbdmjEQTmxGuhVnxYgpsTJe4rOZsK/Jz9LP4iCY/j8diH3oWQJ8pcc3bRIHZ
GPLC3cqmzjaOF5g8cvvgZgospnkOs9KtW+dfSS3Qn7gSjc8hbhJQwzGwhRrS4g3Z3/URGPyAcyLJ
nLtZnyDHidaL7rVJz69kN/Dz46Z4HM2B4yozMM3siJ+cngLTbc4NGGlU/LM1Tj7Bco2+0ifVfTLX
676aERNukEcEdBGMHRCInNPdfBouGt417NoIGewEYbVspMlw2CBNBMROsg4lVyFb3KGIfL2bhs9Y
Ywek5iq/H2YOlZUqAlJgGAqy9guKkL1hAEpb7jvTgBJN9ul0MLkQKXqzvKcP4EkLJRKzg2UyteIx
VlTZKaeaz8HdJb24sOqs3oS6Hd8rohbvymmhajrIDVBsEuYhSF/ZDNId1qWXYGW2qm6ALVLYyCSz
gNSqcYoRkTkRuBRQ/DP5V8FEJciDMoPDUfcZGYF6lTG5YGmLVlJVVEiaOfGjdcwSjVmeb7HFpvjG
UyXIzR6jftM2xPGx2Gqyp6lzvQaZbBd9pE7ISrlyAqqiQsspEXUSnoi2GWT5KDojOw+NcN8lKsX9
ME2jusDyVTwXdMYlWuY6eU1YKYotbax1TU7spK8Mrci8FboQnQSvnvLQI/QOsXEBMsbvh8DkcDBZ
bfAYLqtbJC9Jv25zLkPWouho7A6u4Loxa3FDtlelX5I61PbbCQrn2Slqg6Vu9kFi0OiQy+niiKt1
J7BXfU5C0N4CwwSweLBOZdtTQgKO9lxSsFxxCGpkAxzLVnoB3qq+ITKAgSuhpijITYs2rx9Vsoth
RlwMboi8VSuTd2a/omZyHOuXdMnWLZLQS92dIYORc5QT3XQaoxRJqg0QmOZrQ2A7gx0z28XAnn1J
lMtqkPZ1ww1wHUMTQO/SKlTBqOjBIXt+XfZNhFmwTXGXzzQWxPf5GKS6FcIVgYenjndFpRe3iIny
m3yq8a7pVI1orac64GUmMzuWhQ57lqXNyplGiosxsa8Nz2q2TKr3mDLIC6O+DJt0uCnsWjyKIifW
1hTM2/O6eSpQxK3bWNp3PaF1G0+Ry0zO6bUTaePgS6uz0SCP3gX7azOgPpHAhC3NE75HXNylrqdA
rurYnTeiXmh2EFsOc4/6aV0GHgpKDu8P0HS7CoXcJyrw9CbsmQi2feG9lFrvHhy2Z8+yssN3lwfo
2uEHhFu85LeYHdtCRS4N5oe+TrWb2TZIBh4NCOQ8kht1zutW7CVccsWqemJ1n0fsoYKiWxH/pPYO
ObMPjC7TL0En5oFVxaR99p1TNF+MlDaIAgAE/bYIIOsRtYFImZNUjn67mDIAyavsXdPb+jhhMiHX
NPJ4gCWjDppXV1M6bLOeajJNXO8WYAiwP92tOhLwhp4eR6gloplFf0CbSaXgp8szE9koPC1DYThB
5GQM8PIMEiTU78dOy1t7aW2ThRbOykD446hxUfRktFp7K6dNwGVvoNOWJfF8sOI7pAdGodtfWuR6
H8qKZeCb0gMB6Taud+H13ujtsZE14Rp5MEX0YGT2hxuy1YiZ5Fw2IMpPYCRmVAciojCFq4qIKzdx
oZphFSNiNst92xnGndmKPt+EruBIDFyUEsROh1gqVcP+Kc6dydqRIERznmRFL1d2L8WxqxUb+ban
emrdqCa7Rxvbr4yz3Xb3+zjr//Xk8z9icJjX/QnL+f9pPip+T8b5xxHpmda9q38ckP77j32bkRKB
AyWHylS4hgfkwMFr/W1G6um/EUfjSSAg/Lqjf5daSTiOZUF7Ya7qmq6Nd+bfM1IJnAxOgOlaDFyJ
cBX/1YzUtBfL9XezSrpawzZJzyRwh1kp4JwfLdnILvGcmHq3h3rOfgcwOOJxd5+jxsWlMD67NtLF
fowY8jfphI20/RilfEqYSuZOJu6Cyq02VjW8t2iNVmmbL2x1m2e+pmuIVKrinuckjRJd9MJULPy5
RwMwV8mtrRhtDJIdAnhaqqtQnRyVSqKOcRdRbTyX8E63djfdlVCiSUa7AUGc+kTJNmtMToT2ptq7
GRon3E0SoZxWfYnKCoa93Y974I4MnqzFdlCG/ZeYxB1tLo91tthd2iF3MPqENwSjeH4sLQ0F2ISu
ykiKowKwctnihT4ojRS5iFxjxl8Om/2VyKbHwAOXH6evA1qDVLQs9nvuuiuN7dIGnHKABnuZlaBz
WzGw7e7yiTxg1GlHZevjhUwt1Gz0KX5YeWTQV3rcelR/00gkjKV3n3rnnZoptDc6S6VbdAxi7alo
E9Hg7KaGaUChVcWVkxDopRH8+2aQyrC30YseokYqPFKVpPv2HLArrMhFFtpvrT19qUktXhtQbddq
6Js1nQf/hnXlrYP9chXYVFbeoLBOsrAlTdIyr+a07tB8lB+J3g47dprOdc1jbTuENDpdApNDF6XL
Vs0xgYXxVBi8qj5U+SjvXICujC5xQqZjhYWuS5+NcnpGAhKtB5bmqJ7QYLIeYh0EElSVZuQjT0MJ
DKcyLtx075TeF29Bido9v32GBB1tB5aTG3LFDuUCH+V3EWyo6ugyRpxNxsmZtXpycBdoaU4HfG6Y
XfipI4HYVml4lSyY02EBnmJLZXSUesZmiFngtsp8WKxNG4c99BVr8CeuV+9jXDCqQgOoOiPk9vMW
yGqvGgjTwTmCvmqXNKKMhh+TBczaL4hWsmCAXGjmS8bCeZ+0DbYBgK7pgna1E6PZ5l3ZPoqQ3Zpl
u3f95J3Z794UKLIok1wMaLSaK+Kt6Xo8BhI7LHJL/pMhq3qXz615UQREzGALrtWNaY8K/4Wm+VGd
ZtceJrRNiXMDdLeutjbX4HXIeOkQhGa8J7KNZowqvo69Zje3TFJFEiBkymrj0mI6e9ckpruTDNZp
XppHPWzG+9zLod6z/NnjgyUo0bQfIHjKXRr3+WOWpDGTE4C7AxNcojESZsRepwUvdan6TZDK6sh4
KzzMTNJZWfaOySTCqqXfBSSrqrrwEaMhj0NLcLJzc7wlW8Dz1Ug07jh0TNcamyG4a1yLml6XkO55
ZXtDfDvoQL0m5XbXIpnzJbZq5qmHW6KdYe+yxSTtKQE5p2b9Nkjb0e+AJC9g1XLbCk+tRYNScBmA
+Wm7RKDaivQQGVlFtslBIuF8FrbvDVr3NDWe/dCFnbOv3Cl4yoQTQAt38Fz3gmLWRJGWONV0WTlW
/ODRKBzDsmKjQ6y5xMGhaycvrwkF9rLkyS7kk0BPs2W6swqbsNirZrxRbS8/emTxdzHdrK/FTcNw
sbedFXrg+eDSfzheo95iq8OWZjT5tYNwA2wXWG1wzBDNKbmZQ2XpFksSPtBMnbTavQy0XPrMfNjg
eHS1GGFRdpRrV6suxz6Q3Lmxkfj5mIIk7iPn0szy5GaYA3UM9Da5jiCroWHpjp0d9zsKluqpEB2Q
CCKFT201QfKfauFTfwGfbljF9MmcPPQebyMbpvkOuOTtyM4G+1Ch++U0xBcq6W55DhF+UAbVlrVh
+Ma0kSD2TDuHYyVQ+hbjqkSldV2mGITQKcU+zrHOL2R8pBVJ76oQRosFsGCVM9dfOhMNVSBzahrJ
wJ/ohh2uXQ8Rh6V1fquhzgpiN9+JOq2Po0bVpeWVg+aVkFzUMpzCsfXBPKnwPRsWMxr2W2T4X0Fr
TOsgIYyFNCiCsig1N6QMD3h5mnnTdyTh5gE62bIIHoWJXOX394Di0NiE8YD2p/Xkk9tzN2dsTkFp
zh7LCszQa9lbZoOJPxzetLBDfpsUQ32Wyv20muQqHzpOXx1Id6Rv2LRe9yw06VTwF/kEJQ53coi6
LcZIelotuXNGXZFeZSePCgzbpsKJsfHm6BGg1g4JCMoangmoxDTvBT3WvK089V6OXFCw8c59xQYq
GafBLzJxmvGSQFaY1jztkge03pLEBObe9fJNu+kUbI2eXsvNOXpar3gnXOoN1O6XnjRUfqhMxpC9
ONHGaRjikK4XH8YgvImjqr5yGTrTyTIG1CF9TkHv4rTqpe92DQSWmQReMgCMPTLD+syGDsREE5I1
2rb53hjLV6FxCtl56gcyQIVgvU2F3A+m9U6IkYUFQ0diaVjv/1vu/g6YPE+Kpf7rO4FafszXGH9t
v1/sG8K1/rHWvY/TNP4hBPKPP/KtznVd6lIEg+Y3ZK77Z53Lr1AT2xK8CEXu8t//UAJI9zdd8h/Q
EpnM/6UD8ehfTEjnN0FcOzWzY7IRJH34v1EC6D9KAWzPMg3QQygL8ESTmmr9VOQGWPqKoZByb/YR
gaf1kK7DMr7CPKgOgH2cFa4f5ZtLWvigwvEhHtLwUOisYCsKCl9fsgxzCZQ/waHgB61y7gqm6xcl
+5+r3BmjX0kIfijK//p+f0JBWYDP2hjz5d6LM7D+5qIblAI3VRGAXMHoIEm/vfJyEXxr9v6jZsL4
iSX415dGnfE9AE/ZZq5qZUz7OEQtPY+sNVi2utu5Gkv87BokAg9MUqfXBABhqxj7elzZgCZ9j1ya
daJA7U4zum4QYPkKLwJrqDq6Zt/VXUjFT882xuvMCMKroO2mdeygcsedKvYNWd2KPPc6ix/SRFgo
EFgJMtzK3P45Zeo6+xOuR/h1ebkjxqm77w0RHtMGaEiajfEmUzI/5J4or6wOKWhNvP0Lcs/W1zVV
EtaTsdanAt7Wisqu+Dr1kbjIoL9obaItbqUeBIIuHsyhHC8cMvF2mZG57KPDeMv+52tSew2OilJ2
z8wZxC7Cj7Wdy4KgG9r5DSmCiOVk8mDZwTWj0NsqUfVFM/hDpj2bDAgv2yzJD1PiPTWz1HaWpy7r
yRT+FNnyiGPgCtFFvMhDDd+dmFFbaM2MQdFfuM5rS7QXA74FnAjH0+iJB5b9dD3CGdpS37abTpB3
r0VGe1D9OG6DLpB+QMwzskpjO9ZiX4flOTPHQzBPAYNO5fdKLBh45OPVwYZ3xUEtqm2SmgxwQwAx
8UziU8nseiMHtNvFOKV+PolywwdjQxqjirRqW3wZkI9tSGuk8Lb0dtpHOVVax56Ru2aFj+YymDyE
0a7sl63JGX5OD5yN9MMxZ1Sn7G4bmgMb0Ug768UIUqoOiX/0+E5gpUTXHnrcDUrg7IhTa4MiX99A
vg8u3MIWuzaOggvTVO7alaTGV6XNkCRmV+51hN/0BO6ctbEiGjmEa9D3VNj5xWzUZLRHcUZCHFfz
iKt8i06iXDG5RcmadtPlgK1qPcYt7nMSSEynOLdpy9JZWruqcgGHuGfBhLGxOyJawfj7Fk+llZ32
e9vAF5KC7lgXDlHpGRsHPeuUPxCD1fUeoya+zVVuBjvbeiyKBmOOMRFvZxEybmQkteH3dNdBBgKn
qAjDcNxkV2XDnQ5H6RJmP7fawORwzIaOfXfrXE6lSu8TQ9f8yXF242DekyRNbJaLUBs9PKlFXXKy
3VFSAztyaU5b3IFiJHlN7rSBRHDJYsK0w7tOjqxHcu8yZIxb5e5d7BKlXE3juR1Rpqt43bbRqa90
csGs2R+cfjMSRZtV1w45J4gBu7soUu6DrFLEsA5xVKJ7TRmbre2wJm2KsIC8OCMWwjkI1THKv5La
vAGjQkvv6P26Aoi9bgzzRH0bgePqYZpVt9RUB63WrxEzHhKU4leQKdjHBNPkbMMAwTB+prJ5W+RY
/NwLcU/u4ZZmSN4R+YqsOGb8XyzKjJ696EogrMA+PBrea5TF/H8+1sU4NxjoMo/xx9B1BokLgKTs
CfgPavFsPVZGsa9VXNC8S22lWJj7dZ5aty5lCflrxKgnour2kFGjg8G56GNFe8jjmEbcQ8rOlrc7
1x4jTFo46HGhJnYUec0+ywCirYbCEQT+jTTgVVffVUHe3dAAqX1cssEPQMXts4TVMbuKaN1mtTja
ABRgnx9qCYXHstMzJtX2kAYtz4fUfGTYDZhVoY9A7wWCQhbNRpOqPknsxWim8Ty2JtEVEkT6KkkJ
vfCaJr4IHZyziVYLYA9xvHFEH3DYNdZzXmgEjcEbWnxp+ewm+2JwE1869gxl3ZkRipafDi2NAHO9
Q44n11qfpnvyJF4MrTbZXwa3TkxOqg7zZDs2jDrSnq0JenwdDS12u5l4q3/W4P3IUvz9KQZNUVpw
pXW6xJ8p0LpmRrqWolMtvfIWkAjwMMzvHUr/b5zw//jA1BfQ85/zs7++0k+lBS1mgUYmNPY9Qg6G
aN4HLop+leFqXCNIeLPl4uO2TMI0lpNXOUPp//NnNRY54c9vgVwB08C1YgjP+YnrSSQN6LRm1vec
Vg4trim1pV2pVm7mOD7qPM1n2ZPet7Nq9ykDpBNTAQg0GOwvmQNgaR5aICtN+WzHSX2bDpFH7l7N
KR+yND7BE4DtoYvYT/os3MdBW+wls4kNWmkOwUIc6gp+i6PCz8J2tJXWNuU6r/Nb3oe2Cdvs9Z8/
7999t99/3KXY+07XmZgZvv3U0veMKoK7ph5pLSa3QSihzb9Acv7Iq/z25dqOwODOPxjELr/+3Uvp
gxbkEF/1fdw5n60DLG2yzC+GOxR+balfoIeN5VL5y/f43atRjn//aqT75v1YJnJvxf0N61PjiZ1L
d5EM4bse19W6stP2BohpdHBbOe9bDWuLTBXbDjtsr8gF3Sd8k37DbZjZ1YharUOdFHC4hSML1Djm
K0ytASYIWzpfTmVxI9C3IQSvx3U2YrCWZcJ0ztCO41KUVEt5YlKn/PP3t3yMnz4mFb8Oy1wi0OVq
/PFjpvlgC43nyN6uLFSZ8JbWOSFVlG62dhMTT5StuipLf/FV/t2N+sPL/lRTk/bN4VYOxl4zLW6N
2np3Up0nc03ITlwL7VBM4ynQmvomW6ocZ0Al/M8f/G/fAoeShzzYZbDv/XSjZgK6qWJAtzdi1KEN
j8TYaq7w3uJ6AtMHiwx8oCuoN0lQ4tSvfgHl/ZvL2fv+9X+6czoy2QnOC8FgZt0Xo4nHU1sExiGv
GNGRuHv854+7dAo/f8+MBy2+Y8j//O+P33M0xFrdlswPMU8lRx1pB6ysoN3886v8zWnAz/PPV/np
MzVIQuA0l5CkELGgUCsJiC5g5+W2+sXX93evtHwUFI/WInv/+TBQXlcwTBFLksiwwkD3lNneBc+Z
X3yiv71Mvn+hn84B+g/0uVlt8jRRzkc8tNcJ2Tc7/HQoUqfOuE/DdsFDLuUxWH9aAbSJv8L3/7Vl
NoVw8Ju5aBFZC/30XAsQmhC+HBh7wEBqPw91f1bS1CEIjMZeGeMD7jGgcX3ItLKfKN/CCEfIopxw
cu1Vw7nBYH/BS1JdFJdpmD+R5skKJ5aPCbiLXzTMi2ngp4sNTJFneS5DCd6x9dNloKFyxc5e89ZC
QkEQna/0iMyQcs4Wjdt8NXr2uFEdpANYkEgwYuTwBuUImWeU78v4t885Tuu+AOKCrSQpdT9X9DQN
PpgVTcSnUkOI8y+nhDPMS93pQXWxAVv1k2uvYb60GzWX1FYqwC+afchY6KtpQGMt7N48Nk3zrcT5
373sLwZVOrcglzt12H8OMfE/aOC+n279+Yf+cK44bGU9S2fRYgvqJoub+Q/niv2bCxnb8xz9356W
P+dVPLAMzm8dzQETLU6If82rMLUwp+JGsQ1WvYYl/5t5lffjUcOHc4kW8UyTsahp8Zz4KV0kLiwk
jp5cwNYw2VaMPdpz14fDc9TDK4ZnfkbJo90VRtukKwoCRSYsa1pL6SF540OC9jOt+9e6KuML5O3d
pshoiqHodSvdbAEWg3S4HW0x3vHXc40ng7oheTv7SGz7bcDJ6hMgrdHp8wy0S7O8gccbnCsZAp+g
2XsySjN/LYHoENJM6GwD3vWGje1dWmb9ZcYadYX3Y3gEfyQ27Glg5UXEIntpWyIG9Z5HjVZCHxAQ
F2nFLk3Thp0o0NewWcaI3jD16abqHtIWm89mJGxBARdSI/virmurezMHnAakBNEEZg2e5YRYxPi4
d6x4hieJanrfyCD79AJVHLHqRW+uje/BnZr2rSvQwiWdzHdJwN4TcJGBs7RHh4SOf9TgH9uB/iUl
BA6ThgVWtHK94wALaFoTmkIaZFO14xcjT5YThMEjLTI0gpeSjnclAkVP5YZ6DTast65Ai+FvBg++
UGuy5jKqyMFYG+6siGQGFD58OwX/90j41ZFg664hSSP6pzPh/JG9FuFrQbfxLSvp4v3//h/9zz/5
xxhb/82Qku/ctPn7mKny3PvjYHB+k4blMKjyOE0IMOKm/ZelzSMwziaeFDXb8sBcsnn+OBh06zeX
E8PzSKTg2YSo4786GP5yMmAoW6j9rqNzLAC7+ek5F6du3Bh0BNtGtHc2Nu2l7mHSEKIr8LR8+EjQ
WLAV9Tzkafm0pqsn0DKyjT0oH9JmyQkWm54peQJWdrBuG7hdbA+D4gJ8Zc5Zko4nJwjtK8MNiS4M
PPambF/fa5Y9W5SBicNfqdq3Bg0V0NGldVrVY2w/2wCoH1uihK+qsmZj3klM39AOhXvpjLOLIXpg
RQw9HNFzwsBklYYD0t3O1JC8FQPs+rneTPhfXehrz7YEL4BhHAgTPw4o9v0Evb2GpbgFJ6Rwi9Vm
fUG1lzwUuWOqdUFq8MwwbsQlq5muViARIZ4nHU0T8zzkaWw8mseCH9RksRuFYz0UtehfPOFywI4O
oCflJcGZIQZzEOxPGPzjyo5OC7CP2aA24utpIyO+RvLRP9YF6QUb4C9IQMVcrPphOumT3kM+aIav
pcjzLxqKc2AZWdNc00JqkT8UGQnWmW49BgLIfWsY2jlKHfGslVAqSNV2+oup6gecQyEcWzC570u2
hbMO7XF545mxVSnvvaNls0q33pedLI8CIDKw3TEr3uxOwRqLBDaJHignb9L1nJWAHb5LIbtfy9zD
QJY604QtbvHluxqog9Cy4x0mT9y3E1h5MwpcyKQDMotGbKBraGSbD9FdN8bAD4EO66uxmgkIgpMV
rONuHl6p/JLDQDjnFRdUlwSLB0fb2aSBb8JlAhHVHrPYBkcMPh2fAA1772h5/Ii+jZXfyFpa18oM
/JeTr3MXyYjjueGuzEt2ki2Ep8hLxYb0knCPGwg2iQnISmoApYnEEl+AIM4HIF7BTWkUydWUcKHW
5eC8tWkxbvFQNBdpKSMys91zVQ1ruDukayRddINfCd2iV6sHZZQEtXeu+RojY76MRW2uUeCWW5ss
bgOGwJMQ6iVHAb9iVNev+JoewU0z/gWsRrfheFZ8n4/DvkbQoSTRvpF1IFM2dGaGXUW2MMJczOCd
6mCxtTCPhJQQ6FQTxmfuA+eq0XP7zkste5mjjckhw9L23DjCPZttUqZ+SaQGRqwcPf5KjUvEAjbu
6V5WotqnXFMnwY8PdkHb4pKEunJBHi0ozby0zceCIf7Jyl1jr9dVBpMix28dOEP8CRlRbWtk6STU
jkHzJrIcxwKIWw89sM4svY05KEKALexxLXu6icyY4OgqtX0nCShwJX7rGzVWIdPdNozvRjBOaj1M
qGUMz+5fVJyoUxyDkpxEYZ3S0IhxwRr9zN+E4DrrO/2OOsfZu3OF7AU9Q392vVE+dLlDdvgwTm9e
FufnqUWFs5d2Yr5xfcefkc1KAH2Xzji+mGT0qgcZgRMVOv6C1AbHuU7MCuikyCWSUNKjqm3KomM3
QKUBWQb4bae6tLiO0sQ497kkBKW25D2WAONIvqbkTbJKv4niTkfHYFfYKmooX7tOdOH1PCQ6/NfQ
3iVD3B6h1ORfEy5hvtXAkI+oNttjljYGcNG52rug/C/1JHNPRZHDYMnqqcBGgcr+0g4UK75qCC8t
vadFdlPCSmg+6ThqconP2EeHZuPYGfq0RHdOeN3zW7cOxZ0pR6kgKtpGdFDz4DyEWS4MzKRT/XWY
y3ktckT8DhFnFbSzam137iFZ/Cvwnksod4DIYJ9qZbpDDg9+II0JCjNIlNsPXnESRGoSA4aSwqfT
wzbqtfp+hBl2ayfsNyxu3E0jQOrV/GOlD3Nx3+BMWbX47jHqetfEfIdXeETcr1BG46shDJCo4Js8
VOjNL0M7l3untcRbOlfpVd9bxCwUAbi83HIuG9AfrLlC+xh4FbuBLoEs49BDFtOEi65EDLOBRvum
NwCDMl2r9wa88SfAjVvb7Z4SO1M7bn3MA4j0o0pGvpak/btZxh9Jo5yN3cCxiHADrvtSi+kCq0Os
mdXO6iwUVnp8TfyU41uBrd3iyXNYZoYFccDBQYQ1jCZ4fGLTZtr0PKkCu06Ax+dWBqYBmyzU1KY2
pT8X2Rk/wrjNWfdsy0g9Z2KSF6DmWX/W8Vui9UN2kOQLAsn1OlSQrMAoH7t53LY4T+/03kyu2JSR
Sp2q9lSTMU7Q0pduVHv8rACemhkr7dh07HhG/eSW8khdj0WljJBb4+L0ohRBXolOBbILtmQMAqtG
LbX+aC3a9kjwrx1V/K4ykgPWH7BGgTURWDJHOPdhZbVTvopLFnN9nb3mU5Yf7MzuXoxMNd4aB1p8
RVBCvysivYLFZWjVXcV2YjdXg5utalLq1k4/dpd5FKb5VsLf9ZsJu8XcacZH3oY9uew5gK2NSZNN
MaOFGdLEjog5bKA8B2LZQDIDjFOAHSXg6WtRNt21Y7fDdZxGDZYHwl4djOwrz2ONDILrqizdaz6W
jVnTmpKz0YjKWAdeO+BqCobxMQiid4/L/WW2cL8P7ZUVud02baoE721Q3UHpjQFLWbmxrtlS8KEA
Ogmih24TAp5ftBCdUuhk4yExajaFIkNNiRN0WhteTVItJKC3RqaESfDCTM4J8HY9g2DXXHMAIqv6
oWSrvMdFuMlwNB8gfXU3KgnCRxBCCoHfYH0SV5g9D72pttKZWfa6Ge5lZN5hvR8Kz1Krnt28y4fH
ZWSZZnHDM2DYkb/Qn1wLRyWsDPORMOr0gMttPFTSDX2jqsSFyi1M5cqxjnNflIDmZLxAdPhZWV47
fyXwTuwBtjW+Yc24PXNMrz4Uv10KF2pu04fJTkkSsoAuWwPKUQN+WWP5UDSxWrGp7JAHdZtuqD8M
c6CeK7kU09HeSMGkh4MY/eSQ+6at+bacbjWjwoVaDuZFqiY6tzwoXy3OM5wplBRWk9fxxi3EVrUx
2cGzbOHsuu6tjWPsGEKH2uaqCa6KQQeiMAVyq7KCdTZQUSuGZBP23aWU06euNxHGAh5TJIdQ7b93
WbMxZwsLoKTUOnlpaW6LcKguW4z3O9TBWBYHnio4EfpzG9Ttw2Qu+7947BGfjiex2JcQ5IFFhOLr
Bz3JRw1yWAIuYdpOpvJQSlkjOltjfOEP9UfmQ/MbsBnIBAjXtmYUFkdQRMYTP29sFabdAb0le9dh
M56y3A6FtifBJGLf5ji3qudZHnS4jECmp9fScrITOfLBLcM695iLIj2iZkEwHanUuuEOBWQAy6s+
0ofkt0UorY9ZjOHahB7MzEDqJ6uT9gEDiPXhRYF3ZXcezr0hiu+NuqouLWFj2MF0Hr+AjWqvODaz
i2pOB7+pnK94Tb29U2D9Dc2kO7Wm7r6YzBI2RVIg5MJcTVM7GYm6UlMFu7XGuHZR5mFDkrGlJk4P
8InhPBbbjNZp79WOjVTPme6CJGlmEkm6Qxk7gV9oXnEwxnR6HIymuB7/h7czaY4b17LwX+noPTsI
AgTIRW8yk0mlLMuSJQ/yhmG7bI4gwQEc8Ov7pOt1lYQnWV1Y9NZVASFBXAwX555PFp87LrIb3K3r
h8WP+gtwMUqUjtEUFTx1Al5ofxQlJ4kc1hxqCtJdD6LCTqeyHClISvAQjcVZx3jcglVD+MnHVQbD
HMl3vcaCh/Nj97loy/BL3Db1JclbTOBhZFcRgc5nZ3KtwRUr8+I2D8CJl5rrJFBm/Z5teKTgJfa9
LAJrE+g+2GQL7OMrXPjedKL/wKcZskwvwylTcigmcSAahvxkYFEj47NjrWy+rvDCvMGOCo8NiiPv
wQ81VIK+d4BvMsA1eG3bRWr5XpZ4Ra5jJS+rAfzLuZrnE/JaBPIl3STBWKOiRdbZxQKFc+yjkl6B
JHYSzR8LlMR/5BF86ivU/UQ4wsIjfWmG75sHOFcDKSyACSW0m8HSwcgYZrAJyoy6I9QzGD62sHde
GEH3D2oE3qXbFhZHnfrmY8Jc65rMpwpMD1QDVkgDE2jUwZX2LiaxQRYV+8Ue4pntLsvKEeeFqvla
k9jgpyiIbVtTfMdlLDiB3EcOsMRjqCua+g+eZ5b39WwgmoahD3mATQCM/EWsj33pqwtUL8Z4r4kb
lHaaVeLSM0XkZojktM9meBlENVI0cxzXxwhv5GIfLx0Ho6Ofy70a8b1gjVV/3qAzwcxaeNp5LYxE
M/2WesWe99hSOiACuOYdcCDRT3DhIO+Pr9YWFhFwNN+vM7hOMZ72cTz1L1Fv7icwQv/RL+sFrBvu
I6Bf95zM5U2JLRGypHaDx5HIjyhd7wFX6aYTjAWnh97v5q8ohBiSGAV2H70wiK8Afcy+ezgzNajH
b/V+HkK4bPKcJbGcAZ0xjbriE5MPIso0zkZheAKvq0819cCVgmGMl0DiVPoXMUo8h11LvPWqh0km
igzAS0gDWoTwwOv6Ekf9LjpmQxV996G1AOVsRMH6BvvOL3iBg/rYg7fSR4UjUqLiLb6eFtN87te5
TLciKy94QNevvC0AWoPak9w0eoMgjbXmNve8+bIOzXrrjSh/gjtyjaraWATQgwtzMshUvI9lPHzN
t6yE/fWiPivsb2c/QHoSG5Nn/0eoRqfAh8vqBB8HPREfTpl9dzuFE4wAdDcPP3yTz/ce3D/FDvYi
41sOj+Rk0ZA4w1M2iB6aEURAMQY/SxiCXDKAWCAA30p6g8Scv18aWn7EwgE9jz/q4qC8UL9dhQEr
BdLoo7dt8rMOa5xcjWhuoPLjqHRsOoAD5vC6GVBzvjOj2cD5aaFvYyj3u6nFpN7hcF2dSVhw2x6q
AEsNGGPze0jC4V4G2UFzUlxGaU3McAeNHFJ/OMLJC4ks8CHGLeYKFvhwKmva8QP3IUbqztV4G8BT
H1kVlWk2ZBTCIzNXp6XlqHYZF3OJMmp1CXvG5TPEIfN9jFPorQ4W7Camoh9lsJaX8Uyqb7nQ2Iuy
xVzDJVjRHQoc8quBVeRtO+IVoyCo/Q2rJjz50I4BJtGj5AGyMB5+BaCiUDsYr/tfJSc1kJjCrJ9Y
Dc8WMAPhHrgTE/P7JEcy841nRoAkugi33R7m0UfkPdVb7OPqoVgz9XEWoOoaxXAxiKZxt0Gx9Q7C
0OgDF7W4xHvsuiN6Dg8wFpbXYb/hiIUaCphzCuA8P6P4gx9CPFe/y9gKsBe8KgWcaGr+AJ9UKMFH
399NKmrewNUbp86yEtAma9Ynos+qm2rkOT5t9BUmbVjBKi81SFod/Q13cPwOsg/gDT1DsMWzCKtr
vUA7gupv5B6IxFciKEA9DF4jP9DGB26+HvWcwO+ff/MY7hcrKpNzZLc5HuVA25UTclZwJNzD3XyP
X43jrcfXuzIDl6mEE+U+DNZ2H67Aw/0/53/Piea/avX+X4n13zvdTsP2/gcMrNsnCVry26Tuqf2j
fJrQPf///6q8E//FIDmmyJgyjuwsR670z1Tun5x6qIF9oMlRRXdO8v4rlUvPwmNxrrzz4YWCzC0e
Gv+VyuX/JTjIZjFMxYBoRQb1H73xPH2w9M4GZ0yE4a8E7yNJyQiHjQ5O8/yiIIc4fIcSnUdJ7Zs/
39f/A+XUN13ZTuN//+dL7Z7//VG7rtz7l5q31BPVXzT3YuiH4f3CjZ+jdONVLvtTicLfwxJY3f+L
bg+R5WhuFcHxAWZGqInb+YBCBTtG+yk7uo0VPv/jsRrx7ZFCbzkEjDRCGsmnOfRPG4++/L79p0qX
v3+M9Xwn4h6JF2ytiSaKvSVkYfBD8GFlc7VFU7umnjAoCJZbr/58E35RjfbC17Gt7lSElRuIKGCQ
m1islx28gTS8vcATekWbcH5e+FvT8dcvOpeqPh6xvwnzC/TWyyXfKJzmVD0GxVVYF1XwlugahJx+
7EG+wNWYkf7ot8U8XPx+RF/4gdwaUdSpcYLie5ECf7ek+URgdpzjieKP3zdvSS/+/n2W5EKJ/4Wu
6xy+Crge/8lax12th2v3n0h1vQnvqlvgeZcg8d5FeGbJo0D+I9XM3z04B8aj+H2GN46rduk2fNH5
vflR44588Rc+TnT+90etP8cVb+H7r/e//zgvNW8tPagjCNU/R4m/1Lq18AzNUimF+3gCfZiB0cIK
2+IDV10nHLtvLTbBX4jyFU5+1X7jfGW7vkekHn4/Pi8snTDNfDL8MkZdQAWf3VTiwSl7j9xorz/S
3sT+JRwdY3G75R3lp9//sZeGywrEABZuyMTheaftNgEEdzkW00c5Td5Pp/aF9b45AmXqL2sYodCc
SFzumQdVQFmPwytf46nC4q8ws7WycVezRgdbhptfZORxQZX0nKBskZQHGCaz2PHPWOsJxRNVhKIC
kQKfF4BJwjs8u5qWNBAhocZ6dYtrYS0aPXBfGcWVMVVBbe5rMBbetQLWNr//Fi+NlbVqLPCAIQuO
UMAfn8trxkHQq5zBY+tTHUb1+spQvTCjxPnfH60eRQSvmEioKB0aBkM9afx3MRQUzZ9n43+6NZ5r
zB4332VIeGBweKpFD2Mcv1rZAzfgF/1+jF7qvbV86Fl0Ah4LPJ0bfIGpyWXCtIfkhVvz1uKhIZuH
lWUVpQxFkvgGG+o64KG54UXc7Q9Y8VzDqq2PgZJJYyL79qQI3uKTocK75Y3THzgfwh+Pvwg2OiIV
Aegt0rEfRTSON2uZ95tb/7kVaGIb4G3hhyJVlE3lxWToGu8KaIx9txCzVZ9rufUgIgBoVI+5Yqfx
XAa4qzQbXtubz8v0M0crbkUZ8pe5L4H1SkHSAOG0ynHzv5GemfllPmUS9fB5sLWfG7zfftHIV7ev
rOQvnXm4FXjNmmeiMwuWwiZq1GXhoTQeCCQAFZB+hw8EwFntVJl5XwI1LY/1anJxQIqYdnezP3Ht
OMBWgG54aMPbiZelUqBwm5YL7MMF6JG/n36/9KrPDW/wdP6FM6qXepRLptQ3A0hvJJsnUGyMaS5U
TMX2Lh9l91N5bJEXDIZK4fUKXVD7FizyqPoMk74wfKUrLywVv5xYHi10UVuFqltKliqRjUg1mPiH
WqGydVtHbQUsCo94VFV4o87VGj2E2H6u8awm3dY5W8zdU2CpoDCI07DBTQZ+8JE819MM2/jKNHgh
DM61yI/XCfgfbsiLDFE6bUsWnCI2DP63VRGERBEUPqSCpYZlbWC4yr8raYAQ+f0MeeGznJWgj/8w
hSwHX3ngKY9Qe4W8eTDCAQy6JMclNrQC3DBT98D1ikT3IUn4hlyR4Z13cOu+FcVwGPfbql9NOmoA
l0wrzia+qnplkXhpcKzg5PDjQpVJb1KkNME2nQCNgXlN4DiprNjEtaSLSNmZNMC9cQdXyk8oTnjt
pPdS162tk3DVsrXJTZqfXyP01oLp3vQFqRznjbVzFpWe8A66mRQ1QvEpmFf4FCCfmTp91l9l2o8W
C6rmUMEO1qRTFrD9QqHtGSU0C26tn4PwUesRPBwiZCbR9wkQbXA1YbQMPobbQsesUK5A/sDD8GhS
uBs1xzFuzygtZo6/7/s5bJ5Z0JkVr20WFsYQKIYXL/yBeyGw6jABVm06LYI7/gIrZOmMl/qqzpaU
InDfx1NXJYR19bvf/4IXZiazQnZqcVZZDF9g7R7yUxSH+gBos+Nyw6yQJZNssshUOs3Hhr0pGyne
gi7g2HUrYrGTQupN6JSCaZ8RSIvgdiiKtS4ObkNjBW2YwUoR7OUwgbZmvQTaY7rSGQQrbq1bIQvv
E28mupqOg4Zw/I7iObl5Fw4Rf82/4YUvS63Dbk3AQ83nYMWZTZs9SvMeNgD+Xpn4LzVuBW1YeTVE
xtmc9A3ca+mog10P8YvblKdW0FJVsSCrYOgEA/SHIcABrI3hZuY08NSK2VqZwfNG/q+us6DHC9bM
XbtuR2uIB9GoIHMSL0gaB+fWR/eBOX+OR2tl7c8qa0a0vlbwUNNRrXecA7nrNjJWtBYsjDo/8NE6
C370JWuOeZk7pp5+FQ4/7voqm6jM0XhstEwbsDRwNeKr29ngVznro9bXiYoMPPM5CacMXHYyw1hK
ZZPbFkWtWJWFCtoOWPoEVtQt+HTlDw3yl9uo2yr60QyT6gqQsmRdgAjBwgdvRiGJ0yc9ezc+njB+
FsLTofAmPD367WFcy68jsFmOjVth2o/xWuEkrIHLiqEZr8BC1gOMAty6bsUpfPBQ/O8BmQO9BXkL
gSG9AQSkcXuiOhdQPB6YVbMA5saxTg0KZOAB2UY8PHhAlYxucyawQjXo11hqlc8ptAQt6gCoClO1
BNN3t9GxYpWUcBeH7R921mxsQC+Amc1YV1vi1nrwdHT0kCmab6FOp5h+IVVwOzJ669a0tavCEqOS
2+ZN0H16sIEIHrYAhYtubVtxGpcQuZFWTNBCF9EBuvf7roaPvFPjv3ydHi0xbQ27kDjSOkV5ZblH
LcSVgOLdrefEilM8Cy+QXUUeiuPWP8qNfApC+Uqp+wtb9Zmz9XimA0wBM8nK22AiTWAaZGBtAoUg
bLHdll5ixemMah8IBocpReGR/5lNWAcgUTPE7aRBrEBF9X3gN1mnU9kN5tCt4ltRqsxx2K0gRf1N
L2ZAA9JwG7a9lHB/HuvXXl5fGngrROOWs1J5IK93wxS/jcacvG28TH1ym45WiAZTMA0wVsN0LOAD
SOXyWUSl4ye1YtSwDuVHRa3TIZxhlRmtD00f3bj124pRiPjWpYSzUQre5T3T21s4Eb5SL/7CgPvW
ibdbMtBnYd2X+JnngdqeXZXGd8wPwOr4SRgRopQwXuAl3I/fgSHwALZN47a0+FaIegXO6UOHMWmK
9rbLuyNwJG4ruW9FJ1PLhqoj+AJ0ZoZFTvCGhW47qG8FJtTSE9SXuNtxmV9F3ZqCXHLtNEd8KyzL
ZloLwKi8RMkPBq71lfjo1rAVkk1cDcrAOSlhRf0NPsS3keFu65RvxaPuZwAkFgA4t7Ei9wZFQmml
Qep167gVkbTN1rYq4ymFOzUKUtr6Is7iz25tWxFZN+UYCuJ7SVjidAvP2a8spm4bG5xLn4YNJnYP
HwZsyUXJV0gFmXeACnN2ChxUoT5tHUgQaP7CGdXh/A7MBLjOOm0MLLYiskAZIeuLbUo1QDYoEhvV
jvT83mXAWWzF5IIH8m1rszEBbuBiafD4jsKXyWmmMFvTNWjt116DxqMmvKFafS/Z9hpV8hx//57u
Ymc92uOjBCCbm48SdLgtSXoTou1Vz65tW6FJwA9HrQJB2hi+Ulc6yqvLnq3ccVSs6CxAT25wnsVE
CUG0NX71oeGF0wGLxVZsrrFmSx0j8le6TRUsrzLeHQKcgEqnpYXFVoCqBR590BtNac7UV2+ZP+Hx
4YPTVLTFWihc9EEew7honYeHXtfljsIPwukcgYTQ0/kyFLNAPnpFx9f1Rnf+5Tr3jhEaWRFaSbg5
iYKOaVTTt0058ySCA7PbiJ9r6B9PdJ0P0FzqeUp91dwyrwHpsnA6pMBK/WnTQ+i1G7guYxoEYbBf
JBn2hFU/3T6nFaAoOKlGlB+MUADwBxinX5YivHNr2orPdZiyOgq8AcRkiKoblJQcW1m5SRfga/B0
VLoQJWUQeA8pnpDMoTXdtQCly20xj6wA1QolKQWBv2QHfUqzG/XgvfFmf3vvNjJWeC4exarINL7o
vP0x4gS3jtE3p6ZtBRJE32OheDemNUwxV6VOKOZ3m4e2+GjOoppXDUOV5NwXybygatpr2u9u/baC
szQsgxdePaZxofY1265l9Nqx8xwnz+xBtsxo8ZAPnpUYUKA7h/BeF7x623O1wg8gQPGlW/+tIEUt
ydrCu3RIm5J+aQr2yVP1vVvTVoiufjc2qCEbEP/zeDGPA9hnIOOlbq1bUZoHRVgONEDHGfkkZw+u
5p766Na2FaPF2sOczy9G2LSiiD4xVG9s10ZN8Zo33XkInvu0VpyiJDFH0dK5cHf1gCQK7sve7S4O
yPXT9QUWQz0uzGgaBsC3k1++yyh3eoYCtdRqGkAG2c/bkNJMwsY2CqZbAk8vJyku8DxPWw/E7Idz
iZmY+fAG2YY+pcxR0cVswZJcM29ax2JI2xkGzP4sjqj/d8sOo+rhac+ngcFQJcaQY3l8M2/BmyZc
3WLIlinFKLUGHCUfUrjDtDthtjfxULq9mzFbigTUy+CvQT2kBMWQlPRXgz859tuKzqHE6wRfvD4d
efSpJMNtU/dOlzjGreDMVibrXFVDyjEyuxgqcdgly8htPbTlQhOteg+Ynx7vNnDWG4L6Vnux2xHU
ltP7Pu5Zbej3aV7CyWq3IFEBB3GPuw2MLUWqqhiysWpD3MQbWL+a8/dN6Ru3L2pLkWCpxTOI4frU
xEOwJyO7xk7q9nrObBmS9lrg49YO06WLmV9jrd1qlLlF8Vw75XDwwv80RqGf9eMcNfNpnhcLfMKR
PEuzjPVu7wjMlhttNexbBpmpNPJQPbefFyV/6lgsjpfG8LyTPMrJExn4MKvwVDoUG0x3c17tMELh
0WnDC61wFWJdI3/2FUwNeADrRAi/AUJxXB/h0vek71ODKpKRtiodGdj2YNAG9dd6W9t859Z7azdd
ywFVrSADp11RdYBpyQ9rQ9z2vNDeToNugZOExriDmnuxjf54XJquuHDqua03min8W1SzKLjiheaT
32X5BRMRKJ5uzVtbKsU6GQaoE04B2e3HI3C3lO3CDER6xz9gnX7xGFd3rZox8nRcTsMQfSj6xi03
z2zJkagl6kOnQaWCTXfgYtwu9XTnNjDWqTfPNnAjG1BvRBt/abuF7AoGVJZb41ao9kiZR56GuQhg
stEXwFnWC13L2XHKWKE6Ac8DRxdQLxCp8Q6sqH7nbZ5I3PoePA3VYYN5sIKxbxrOmwZZQl3CR+uV
UPp1BH3m1MusOO3hzhEqFCCjvh4sbVRxtxUWGwEz2H0u47y+kGpb7rQcmxOFHTZPp6Low3uUuIn+
Bvm/cbiLBUzla7xLdhdV3QLcJpoSyXjQrCJ/2RlW9cOHpQ88WO5vfVt/7YrCgw8TDpbBgcAlRCdC
6VUfGoIs2Z7jlXo96d4D7yEAT4ad4NAGy0m4rovwswdl73aEreYoDlSsaHOB65s5giEIKxy/gTHl
EcTc1RzO9Lj2yyoYy25AbPOqbyMJ+z6NTBDP6bDi9x7UZIAq9OcwOkMqCDwsNpHri5x0eXzFwQNH
l1ECfgcbsQVF0Xw4qXIEyczv4mg7LrKZ2WEeWB4ms1hgxBk2xQy7tEZJOKjAemHbRzD/AOWiKwfy
ZmmzKj41lEwsNRht2EfRej4Z48lrYMbhNcT8eTa7CiXu5q4hVSfcTiG2+gU+JhP07XGXxki27cKg
uipM7la1wmzxi4+fBmaf6lIAODJ56PylSgEyKx1Pf2e728e7rFyZ5rWmXQqqeIeUFUyecxikOcWW
LVOj7Gxd0sMnq+DyR8bqu0yUjoNuLfQznpHWJkC/Q52lY9xcZiFxy2zaCrVwhqyGIP2Vwq963WUe
fEDihrzmJH1eE59ZEmyJ2uDnlNd4cUzzALTnte5/8mpwO7FSa5GvUJs7A/PRpXrTCn4aa3nRUUDO
3L6mtcoXvPR1G/Axzc+YUYbDN+oK9PTg1rq1yg8yn+dZzbCQjHL9cYh6g5eINpocp6I1z0lbEuPB
NSjluQzXBH5f2sBEIaz7g1P/banXBERz5hVTl+Kh6uei2GUI58i9W9vWZFcwvJr7TQBH5QNOBPs7
2HDCDawKfrq1bx1q5rCHr4cOVNr0MRy1RNdTvLFHAbgzbn/AuosscFEjsIjCAcEnbKfFUiVlWToe
EGy9F1AnGbhW2MLxRjMAyUTOPumL75Z2s8Veiw/DpbBsO1SiNs0lh/XWBA7ZwN30/SywJv5YtTmE
TB1WslaDrttS/wvutJtbKjiwjjdilb2RI86rSGWtJ9DfdSr8SThOeut8EwAlFZfnBb4qZb4fF1CR
9SSl46yxY3Ygq15xT069raU/4BdrfgDFCgcmp0lpi75CuBVWRVUrsITE7J3quCUw1lyWf4ju+d8a
YBiVPd1bUQ8K5+8malMDq/LhXoFoC0dY0YKfDEdhEElHeQ0CJiBcOMXV8T6PcRk9Fl4Ydm5f39aH
oZCW+7rC+XPZehh2ebKCAYUsWoCn3MbQCmzuU4M7y3llAiYzgx9ODu8E2DtOvuNHsrY04+sBJalB
m1JKynq3LtXCQJNis+MZhVi7Gh+NHEBsbNNNw421MPoT1Pvf3UbHCu1mktsUa9Om4BCP8CijP80U
unbciuy8N2QcayFTnG2PDbg2QTC+cm85//Znzig2k0N6HoCqcBBJJwaId+0xPDUs5r3boFhRPRXN
kJNlbtNMD1GiiyCHT27puFXaOrFFwPenxRcF0WD1vkkAdr8PHrYbp77bQjHQq9uOtUSmOK5ci9m8
afr8FS+XF8bc1onlK94Z+dC16bgGxSVpBpDq4YvqtonZUjH4V5URGL8ypXUEtkIVRf1lIXRbuIWp
LRhj8dpR3voyFWFb7fs4uqgZ3IXdRt0K0UG1eZ7FsFOPWbFcjYNkezFV8+3vWz+vJM9Mdt8K0hik
+Hkh2N8bw3qcmv0xjxMglLou4bgYtU5nLDBBnm4GsOfIYOw3NHAEE99wUQfOtfj0+1/w/NQBUuBp
08BC4GkQ5VioEOwyGMLBNezHQns3bwAaWwMEh9y2LbK2SWMVZcjujNFJchAr3DpvLWMgmerVDOh8
lhe44xPYTcPzwW05oLZ+J+ZGbOGIZAdZJrId2hKPv/CAbqvZ6bIID4CnYx/NC9gfVdGkpODbIcp9
/6ZD8ZTTWokE9NPWN17iRr703gGmfWt3WfnEvw4C2Po59R5kmaftRxt86Di8BFNf00ntMIuq83rv
x6+xA5+fmkAnPf0DEqz5foYZMtTGwZ2e/Pc5yZwmDiBST5uGJckU+aDNog49DA/lgPclo0nrtOYA
uPO0dVjZRx6Yi0VCxJC9nzdP3bVF6FZiB6u3p603ZUu0H4zN+WAQ3SpJQyBmw+jgFlLWdU4h5eVn
8hywQBjvuj669VheOg6MdeLT29RueisbyFbgK7ZHRWz/YJq4m19p/1ey4t/XY2oLyzijwcq5xmrG
dQjvXEJafVHWcz8ccRHTwRFeenw89GGzdlfehlvBlRJVLx8CQtlR88CcBPO2EC6WmYb9webV9TvZ
wvh5L/t+K/dwYc7Mty7bSn1sFfbcvQ6r9TuVjL2ZFRCnW1nMR5rBOzM2MKkodnCfZ+YeLNWtugWo
nnv3sPVV4wEXNmbwX4dlX/hQfl6DWOyZA/7vsXxLYf87f3f6orYgDrrGPjgXJCd5RqrrOa7jq6AM
crcNltqSuA5elh2yo3UarP4PHvS3Mclv3HpubXu4a27S40udUgOdbROwU9CNrzldnOfcc1PF2vi0
9mRuxrVOe6Aq6GkYTbMc4g2qh8OCG0J+4jFvige3X2Jtg6SPQ87gJJ96yuMJq5fmaFSTf3Br3VqJ
iy3TuCPSOp07BpJAZj5NFZASv2/8PNjPjZO1ChM/LzWMr+uUN7q8g6qavYuKfP26gibxSnLwpT9h
rcZ+Fos8UH2djCsFtaOY+gEOwPOAZDuQPKhoe0WQ+8Int1VzkCfAIJw3eZKXU10fdXiGMVYeINtA
BsNvfnZ8dqK2iC4vkDvJhgaD1oJzWzP+CQuR45lKWEu0B8MRJALaOiV4jpvocpwoee/0sW0RHYAf
dWRQg3uo815Mp7gZw2MXxXj35/nc+E7qAiqsuA7RNhAxIP5m2yg+o9Y9/xz3wq20ldpeXSNI7mW5
DVUqRDgdobmOAFshbpcValt1gVmEq7gmRVqyiB3VvMkDSDZO9zgqrED2uSIAbjfZAe7cl+C07FjH
HcfcCuMN3BSQjNC0MSwBtOQoy8DpfkhtDd0Gp7JyjOvsAJD6GxF6b3rwy38/H58/AlJbQwdZ4dkI
twSSulr6y2ocp9QL6Z1b49ZBKgtFMW/Uw2Qn+ZgoNbDdFjfs6Na6FaV+XA9Z6HtlKspRvYHq9VMP
S3HHxs8r3CN9S85F7s2BLtNmC5qjjkG79oEjvnfruhWfHnAtIQPgIi2rqj+oIrryxDAmbo1b++56
5tCPtIsPk2TlegyC5YMa6totqUi5tdMWHfz5G9bGh3bur+umS6uhc9vEbSndVqxrLnMcpJpJl4Bq
tT6oL69B4V+a6VZ8zlDnG1T4IYjGuQN4cdjDi91xSbSldICjgPswqRJVS8DttbkCNCYb2thNkAZD
6qfTMZYbai7qMEahVWfAumyy4U231qVbHSS11XSat1krwN46yMXg2fMWKoBXFphfqdpnjje2lo5x
Q2BOBbYK2Tw6v/FLGaLAKIfZ5j2ckrq0DGMQgUQ/yzDhyK4t+36qwxkWlopvx17HcJY3QJoGX6UI
gznNIloKpww8KKtPh7WJJ2poFI5JKdbhGGYTTH+92u1djdoOP3QJgGuopzGhiyygspjuUVK5vjKu
L0xn2+BHLz1scsQ2JpsgBqiQetiL2nF9YtY2GdaaA88zj4mRsGgA3einPxRu9UPUlt0A3Ch7YAx1
kkMxf4iXogAHD+VbTqufLZkwkD5n5YzFVKjg2yjpnSwCt5JKaismCokbe6eYToAG9HerCrIkyyCd
ceq5LQkFAZHABGY6p5NAmTuVYFxrgG/rsT24/QFrtrdlOYFJX4jDOhQcu+VWaWAQQk7od7c/YO08
w1RrM2cKDCjQzhIZseWgYub07EFtTSjuDyFVFIApcjahW8CG2EsmnMT+1JaEKgGESDah8VnD6bsZ
Wb/rmsBNcAogz9NlhhUa1gyguSRBBZwirYGsQsb2m9ugW3e7rgaK1qfZlMxBIQHz9FBNuDLf7Rxk
K0JzCJ99BkBo0kHmtevqIb9uBJ0+OvWdWQdEtigFsGs/JcA9jXtWmzwpt9BtYGwDunJYSAdVwJTA
0TQAw2Wtv3HfCLczua0GNWGx9JPGEgm4TrOHzznsiVj2mgXPOSSf2TSpNTANKCtB3dHoyLMmnG8K
LUt53HjQDEc2KOyCTuNvi6mymWaMVFjQADT2DnMQ5vt21W5iKmqLqVSRiWniaD3P2/IQQUm1j7vt
D7euW4tZXeELQM84JGpV276UfXUYZea21lBrIYsV8ycZhkMy13o+yiIKdnAYNm6LzRlY/fhusUnK
uRmWIZkK0xzBy/pgSBU6flJr6zaFZKZDridRUSH2EqzmPSSpbrJ/vOo/7XorNjGBPKUST3rDvjKq
BZV9c3NuQgX009YzxpqBVFwl5dQXexPKZg/QtZurILU1YJpsSDkPeXSsqtbcG1+tHyu/fc3r/Tw1
nolY2+8ro8tCNMTKCUBmqEc5r/EqIK/lCF9q3brrgnCDdPUWx0fmIXU+e9+7pr13CqTAuunWJCAZ
ABfiCJ+vrNnNQN19nIp1/OzWvBWnpOloZ/whPoZKttCwVisvrjhp2sgtVm0FmBojjYMTsIvxSHZV
HFw2vuPmZ4u/YMTVT1uApiXDUfish2jdBImAzT+d6gAolAAU9/HRnK2P6oWwPSuiZec26FaYVkD4
TmY7g18BA2wHdeNzNzdBGlgx6ocQFVEp2YFD/lC13hVry1unXv+b5As2QsVAW3YIQPgmKVMN6q6L
ReoPbu1bm2qrSF81uhNH1pEVHudsZJfnUr3X/ATPwfjMEmDruUqvVixaMg4yqTdeTNk8y+tR+Hme
oE5VZKccdNfi7WSy/8Pl+tft4Lk/aoWv2IKsnau+wU1hXdp1T5qyCVRS14i65lhka93s+k4u2MJa
2mNvX6ttaMWpaxQv5BEX66qWu8bU83Yqss3LvlK6QHbX+pC01qBmb2YB2tEfVH9VcxKpt/OYLYSf
VgCS+3oHFF4OgLIPwjPNd8MkFC5FHfDLClDZvsu/qqGQmuxYLUp5oqaG3fNhw4VeAJYJzv2wr8EL
Xe9gIbfMJWCCYPDA5nsr1xE80Vh7QBPGG7zb6wuiag5veomc5SR3qCtoNDo4iq79oAKJs2Mlquin
VBL/POiezQcOuS/daYxQvZ/nJShTs+kV1KXaB1b0a4ekrdC7dSA+WXZhxPPiAeTVOv4uc73JGYWc
phvkDm5fFUjPEOldKAPW8q6FadS4X5ZyJDX4w53JEoMnmyDxgmwd91mEmRbvZ75sIcDhswn9NySa
eXwsQ20k6sJ6AAJh49/uBVczf1v5uowOfkkXui8E73EKi2R0iCQMcHfgqvO+hX6z6or8MAH/l4k9
MiRr3qFnfTuIXRRwgboRwBkzJnBsxFrCpb7E1+pAvx0inOx2MQG67qBlG3zpJ8kPy2ZW8V2XZqNH
NXRhfW2GIOIfAcsW4ppOGaVXJgMcOT80BjUq7BgvmsARwXChm7eo0IjwvRQ4nuhc7ps410cfrsY4
jUm/M/XFxum6fOsjWXb5vpuRDD4JVCDF92QVMCPcNy1rRZJH3tkGstFNu3ioYjEQbcFBB7BCnWz4
ll13CkIk0oITr9uo2NW8jo+8Lto9GNyLHHCB3bwRhMlum8c3vh7rZBmwRl3zLtfV/f9w9mVfkuJ2
uv+KTz8PHiGhbc60H4CIjMi9sqqylhdOLdmA2AQSCPjr7xdt3zvudLvrTh/7pTozI0Drb/mWdaVl
r7AcBjofDeNwdB7KKqFQia22NkeNo1KflGf9cKPXHUWgipMZxpnBehTzU624pIigvGeMZZozZt7E
jZrEEQIrzXrT0xCjqk08tNV2tJlh9QruFtmc8EByCoiskXb+CsdYcGamRSb2reRdrPIKbpvmK+og
qsWm6ZJhyZ3hg7tvZlKKd4Bnjd3RbBI0IT2QgV/vPKLNbVyFZv9e9+0wgzEzRUNyP2LTVofeVrAW
t11sxg9V1ClCcbw1peCp7BJt74n3TfwVxsqFglFtqbvyKgRYrl+TqU6GjyaIjWfQvCdgo5eBxRrS
zly03wofyqZMm7FRXzkTo/0AdvkOd9MaFq+YhnjY7oDqcwp/PETJt8FMy37uqN22d80Oi+LMVthJ
30yCZX4qG7rfe03KI6GjMg9qmqU4EFXb6mlsqnV/DOBI0AidaOgGqPyiRCzOLvi+/6VB56a6MWJk
29UwmLa4GqmOp5t5hLVoZhKW0E9K0ER/j0NT3INCHl2jjbR/AzukS03gZV5CICjK13pX4RomD8t+
gngQ+9jqOtG5bcF0fCO3qu3v47Ko43MY6nk7RGNl1pPeJiKupFgb8oGIoimeqlGXNrObj6CJaIh2
4KF0AkZ+y+74dOfI7smZWWHb93DWKIaHmWtZHUnVDDL3q1lwdgaupgqOlH083Y16Ed9aaAL0WYEq
TXioVjLhKKmGNRxgburhnU7QrVpuGgOB42NRzhYMlUgu5btKOZ2cO2utSH0RTeJrVWljs7J3jTep
6uOCwBwoYevZtZ3zuQ8U3sLe9TRO+3YP9hPzGk+Qc1LGkDNc8RR1VLopNWvk+kN/keRJIWi3N/dw
ua3gUm2n8JmSLQj4n5U9dDlhBSHuEC6VLwW2sMxMW9EuE13gw4dthD8jBI66DpJnKWv2vT4HD5bs
uw3+dFORVqOXMNKOdxuGAY6fuKZDior34r6FeWH8GR4ZEy6EBmo1+qnFp1wm0vp5OsDEEZ3OQx9o
x1NwP3t+1epYN4dlKVm7pfBgV/tNWF2JCuYK6yd9IsWGGBFMtqo6OzjuRuk+1XX0VvBmonkFR+4o
d2SJdS63fTfPE9mZOS1+D/pq7oaoyMdAi+2WwV3rkcTO1G9RRaYbLInb1usjVONLf60bZDD3G6oQ
6pg0Ne47XxR8BM47qdbbriSmyYZ9in2W2ElG4C1MrqhhKY8VFD950nQgY/Qw136sVyLpaUDL2NwP
ULqrx3TZEjjcQFc8HcOk43PMtPMP3I1R/4XWq2pvRcsc1hgsetvqO2vVjpXQQbLNHYZS1csRb7aa
A++aBGazzVIV166sDTuDRCvau3miMMU64DhqRQ4vI1a87JBKhqa5qww/uaEuS2CbQWLCGlHQUbqu
jN/syZqOATNMgSEmB2fhegjr5K2nb/Gd6nmJK79+biEaD066ptWQZCPkF8sswvlUZDCIXd8aKjw7
KW3BdeF9D7Bqt0wqyjY7+wR39RBWEEgWGWdoKKjq4urK+cMatrI+RT1N0Dmqiyaa33XdPvTXgO5W
O6KiHl7duDVc30AjlZD4zaVTw0jGqlHudzvRSedwEu9bcVYGUw+hWQFHsNuAA3l8gPuFm87EV9qf
Vi80v9zcawVNgBLDCHdzr7HLCfTqyn2Gg28dtu0N02urUziNKXGUSYfzLW1YMNMD8bEav+yTs4lJ
W7+s/LwljKz3CVZ/9dG4FR4xeEk2FA8NSuPhSTUYxOudmmnNezZzf8L9H9kSg0u75RB2KUOJ4MkP
OyZzKpfjEpqoey/jzXePC8ZsuR4NEHgPZqmrOktMNbiPq5WUf+qo3FSXQiGM9BYjxdryew/NVPII
1fpEfxmgvNJ8HtsRJvNGQxCRZZ2B1fepk95tiN8qosSQjtG84SpsV1wfiPYgGSsivkiYcTNEO4CN
yugrVOW3JCO41M15n8fmnZwv5vENrMhFVq87+i+d7JMPnAIXkbFNFSZDLprIw7YNcr6ireRiSdlK
uvHeVmMFynEM+c6j1aYd7lhnA1ywBRhYX8ww+vXI4zpZHuKeTNDfRZ9Vv0tUH6rj0sIp53GkFfuo
HFxecpcUKAWoOvLifuttIY9kMoE+oP/E+qe2kW6/iU0/DjgwE+wNwOIBVIOVM0RUp7uia7VdM5Uk
5eMG5EuUraLulie3hxGEaPBeacggY1g0mdRxbR8ahxpTWnVlOx7YBl5tewRFLT6ogvV9PpGCYiZq
mG/fJTM8uKHx7S7BjwLatyozrRZO824eSTynzb5uH4xqoZqU7h2If+8syG3suXRiuJ36GRFXVpUm
ymIDVbgtw+m+pDII5j/QGbIHp1IEi/tergRhOgOB1/p0Y0nkzzUegbyZh97LjHIx5s1Wzf1Vs2Kr
f+JkCsuRyqaN4UwyQfIsTmqmctYCiZk6Fu9Hjcso+HTihXH3M6BTus860cn2tnHF9qC2iwHqPu3s
xinVwHIeDjYrrlGEHPm0Jzj2Q7tE5bkRPffv5raIl6d+muMMZemRfoZZeViyIlTJCeEaP2wNWDQD
um7ptJrqVHkLYY0EvGpctizbd69tOsAMSeR+IvRUIh74EDrJbkpIKXWp0GZ0WRVTUUKz1dJ0GBIj
rlUot+8J2D/mjmLrdFe7cbu+GyM6PZIAiVekQMzflkLRHbFTnEyPS2SBJPerzARo5HcooYOsDXdR
BjVyMHnvtknR90OIykNDDazZu271N0vT6ocyQEE/b7CMYQ09h4xevNaTJNG3syi36zJe289buZi3
mrVTVhPxpuVT954b3eu0JNYBdjK3DfyyV1JruK+XiHa34wZ7t+0kFlo+i3i1195sSudYziLr9nlf
j/1k+PUG+GLyPkRKvi3bwCDLTn0vo1PRySW0aYGVq0CT3yryvfbF5t9zLsSWLnW3KkA54yVseX3R
Azi327pDNkVN8QancTWOjiKPqdlg8lIscXS9xAkIzaBPB3I9VXGh7120On9cwPMnz7toqcj0liz+
Zk4sLz8jcu3GA/c0oidb2zq5NevSdulc9kubhthO6pnNrSUPI5uZPUCmYeshSeBEdR6iRbefogpe
wibjW83rnDhT+XTmNUJR7WdZZ1OLGCWkBYsYa9ONb3P9bVWcjbfLOiz7V5hSBYRDlVccq7vF3uI2
NSAMmQNUdAp4kau2Nm/WGLn/YegT1h29xLmTI6Mp5Xm8wO8Oo+woewCpxvAb4GdZnMd65focgza1
/lKDH9A9zM4rS7JNl0t17UbHiEghKKLQkdoNbbc3SI0lRRYMyOZ+41zrcC5UvQzxne2wJd82SFbD
p4Y3+pzAbxsJchfkp9ixJvrcoaeFNHkdOFwKUYSuMqwOBEtpMS843d00r/nSlZP6IMDp988q4Gz/
6Nyoqcm5HCPcV0XPo+WtCLtZyzSiVLLU+2LqMl2wlt67Xa3bLwno/u33qQab7aAMrP6etrZaNQQH
+DA9qhmPtx76BequV7qO6PAosMtwIhI2jQrHU7VKFAurHvT9k2GkCifWVA3p8mSfEAKkrRCihAz8
gPwDEZ8Zs22xl1gENi4+vDF+mspwpZuymZ5bFw3LcTCR12fn9MwxY7sOUz7Sdl0+N5qDiySqRrvP
PjTjcrQl6aJMN3N8U49lIbIRvUd/uxmTlJgSWYMM6FBlzya7jAhKRwE5med5h0ouhADG4nYo6XgV
ilU9jYxuHtEB33f7sLVtm07w00xBCitnBn8xZYbjFhTfshIWpPN5Zw4JWqVnmTofhsimfvbBvZFx
kNUvC6xN1GFvCKlyES73alo6eEycCoTZtzWkubDqWNyx68LA0/TGltvwQSsMQs68T+I2JTW6zM+u
3U2EKHUj0dW6Y11fIQ6I5bXHFWC+hMDqK6QAsf40QOJcVhnXJamf7MKrCpLQcSfqOcUi4yxTOFU3
ZHMRiHO7rOL6XplA9mzChn/fxLw7tEUtemy1Yr4eCCoYd6hXMP6o+lU012GZ9FdUYj4i9PBUwFJF
AAI+wCOGPvW0LD5Dz8LUednhUKzN1Nx5TxCZ7RAYCedWqiqz+wbDESDoyamWE2vvRs9cezcVs7uZ
rR3MFwnRiZdobJzL1znCNCarfG7m5NLcaRTu9jUJzwKxhM/LfUSsDlyTX9M2yO4IsrIWqbGhRGwA
2MICszu1ol6Lk9ChvuPNfQCgHxaJ6lLpAfF7em4QjKWUA4F+Rildu1s2qjF6ZBIgPoCCZF8u50WU
pW8xKfNGHBjdhakPK2HKyINRon5TjvCGP8QgCoy/rAttliyqULn6DLkDOMhOXLnk0Fd0o1iaNX07
1chHrrbeuJQaHKA2XeYJLnYlnatvineOPrMwV0u2dS5GtiOTdllTs6g2+lTXcfFVXUKTk1rBMn+/
Cfvim9YnCHf1GCOY7ZJmPml4gqhMi6l7GTi2bKpg2ZHBFoQkh1Yn6tfiX8N2DMKmDtC3LBKkMjBV
P65UBvnRlpEG/7jWBSqDke6gjOQspDhyBCVduOZiGL617cpinHNJZfpnKLVpk9GpCuxkfLJ9R+pc
7jdTS4uXrmp3zWHQvS30tqtCMr6PCiL4SwzLDP4dqWWFyogp+a0epgZnB6m2jJbxGB4nXUgLqhF6
S0kpSvJYR0Kgmo3Qg9zwAEHRo14mQfPV74QdFrG4JW27eX0LTeQ4+WAnvbyJosR9UIWM36Pd7ver
oQDf4hQNSIzXtluXg0gUBH13s9gPGPPmpo8bwNqEEY5B4yQZzkOl9Zhx23chtVHRfARTd01HDp6M
tUkQN9Nqo0cpwnon9F6p41BAYuTQ8m29GmErcRXblpwT+BjjzOuZe650ybcHWw5gDy8L9H5SPs6F
fxtmSLx+hgYHkjO3haT6iNIwdFnEsmEcaDAGx4JmMRsQcUjwjxXx76tVIEhkKCWUJaIMwyPIw8o9
yifA4PmBqxJ1kwD/c/iUyGmvr6gl9hny66Z5omoACXyFA8NTjQdJWb3Eds5wbG8+pBNqY+zBNpVM
MmbxOO+HoQjD0YyFqTKaSBu+XrCu56Fvu+5mlXJv8R1N5J6aOAntAytlQMC21eyolI2GEyCUMrxB
Kbo/4Jjo++PEuXE5rZY2BlwOzq2HIRAcItCBucZcoBxRWD5YpNsBoOVl2/yTiyqzZD2f4/Y6ipZu
v4L82P494rBNSltYQ96U+7Bi+xQKw9EEcmh0Mmfj6MM1G2IEnFXd32y24k9AL49gCEDfEXUOCDWw
RBYfox1w8qMCQ2Z7jzrTuuAiciT+7tVUUgkPnGZHecC1s+3PPToU9edqH12XYaZAeFdNhcgcJ2a7
dFk1Fhb65RAv0neQSFMy00HY+bwOyQi7evhmw7u0WISq04hD9vAYNLtswsgsZQl3xREZEw6fJje7
0+HsQcrQKR1W32Ibo9/1MuPuLM528qTMFyhqEyAxO5rEz0OCCC1fgp6qTCaLANfHi615rgWUXnIC
vfn6Y4uCRpJ2/VxV78m64/Qoo0jE10LGHc86TVuaD6iGLdnQLyhtpeDlrWVuwOMiD4kdJ/UGhiD1
km5QgbaHeSv4kG50TxDBaBv7b9EEV4WUg+qh38DLZpFX1WaD/CbwUuGDQ4AqbrmLW5klrWzoY1sG
AtFki6Sgql3XPW0g8DdHahzptpSDbL+ggFn1e4lE3aPkgEW9IiiEr3kxwoxau+KuGki9n+OErP2d
tqjTpsKyAL10W00vhLO6uqd70QMKUpCmP81qiegjKGpSYE9NbA/o//SbPcK/MUxHgItsl6Grwuev
fehcBIPE3atz1KKc8pG03WWGBBKfPJ60NeD9IQHr7mfUD5sM/Arv5hSaQzG9IYJyJJfcR/2pBs5i
+Rropl1eCFH4q4DzOuQTt7Y5tIypMadwpPFNOk7dVh2RDbb6pkggvwbwZXuxB4Nb2pCbqtbrdeGJ
VBl4IqXmOZQYCDZUXXToZ6MVOpTXYlnZjpjF2+SEIsGAbv2I2C5FHTZuUnDzdpOPWAbtMVnneHyR
NW/aCLlDnHiWlgwiJr/YpmvB52rQIfO4TDvEiUkWtZO+EtTSbT03sWLqGZrRnb8NSO1XixevE5Mg
BlnZ8MBl3a4fIryNjtIq9myYjxc1aySki9qX5H6+ZNA3RTQ0K4Iv4GUhMLUVZfmwdbFDsjLNTGCD
Jw1qVjJDr4UjWyWu0/23ekN2DTjVJjvyMvklGhEMSI6EafCg2y5wqxmma6eHWT1wHB4lQkVl9u9N
hW7EZ2PC0ByTMumjgNG1rIdZspjqNwnCfexlqmXCjxah0fhS2YQHlfpYQ605yGRW72LU52rYv6D+
77/qKZmbZxvNQ/Q4lGj4vFkuiSoUCzbV0kwuI3SNQZuzU3uuOvS9sEgSy46TROIjDvBRnMcbkFJL
HrIdPaQBmW49yVrmhAuvboJFJ+kW0bUStwiLEve2b00zXcuSheEczTAz/8wIKUgmLjHbcR66aE5b
SUN0OxAIPL2JZjfXOOMgQ59pRMb9YZs7Nd3XzoPo0nEil3d7CxRZpohDk6dmbQ+JmamM/DclnC3e
seBw+PfwNzDLfh3t8NdGyApdw/YcbMk2xFPwoM5iufr5tA29ZqcJVfZw1TZiJ8+oKnJ+XTfoBGaW
dAAAHEDdJJPKsTZ31LYuFbXoOE6UzhkTnYlS7Lk7Yd2WoNfIIY9xJDGg1eOxjmL0e0SPFs+WtrBY
U+k2rpbnUyV5cvLrrPeTTdaI9JB0o2HWqOmV8EobZh2bWx5Pzj1zB1X1F1kmc3eLwLaWx5ZXs34b
AlozeVsqU4KdCHDqY933rbgpyrZv3gaFgbnZqGrcNZlhqXO34FkpLMe3nT+aWXbl9Wom3bxHolcX
S0ZmRMtjbgbVoWydQKOtJtmMzWyjDNofYrM5+oBS6WMDaPBFwlh+goIhcXGmNQQwu0OHVpCbzwjA
Jgysl8ZOj7inexSeAcZBKw2xm97eMgw7yFWaV83+Ht2TYj0u2MlHve/yFkm0iG5oVGgEdoJAvY5e
2niKXhEjhL1qjBz57d4OILnGdBv8p1DPGqIVzQzpkKMv7bpVaRwEl+hxUoCuyOjUkgkUNtznboFk
/eMA2QVHjxep1xg1jZXDfV1Nu15MprsQmnzrpoujnHfink9F0p/h/bGH09jbmeXlstn+ljro1KBE
StBvHbZJzscaRfw4jVwcR0f0KH2dt6rUSDvt6CwiJNbV7MsqYfN+U+ylWZ8gyZB41N6rYtq/s56z
8qttBtKeCQPV8UxQ9R3vQNCe/LsWktSIbXqerLdxErntl23kxt5uWxk5FPhWqrJdIxxJUV+e0Vup
nQPYb/TJ3Uw6FzK/wTj0POERTD7vlDYZsPECPfMkuSAaF3XUAJPetwucgd+T0JTubvJ73F9L2N7t
l9mWBbgO2m+wbncyMV9R5otYbriKrINYK/KZzPVY7d0BkXWDCxIH6SXND5MNDzqaFpZtURRP2Cxq
nECXsPwygtqiXIVIYuL6wcmljcDsrmX9fb7cj9/lDKY65A14eR4HvcUpwXnXvmXTRD32Xsm70adW
ORD9UWKCUZSsSE1yRnkEeA0rx+KeVtKHI45RaCEubV8vL96sdr0ddtnxD9M6iwTJy2jm622T+/pB
yc4uDxcNR3Zy3VykHcRuxhTRaHkpltt1wZ2LBuaj2jYtr10FpsE9GiUdNBgQG+8obY0NqlYcxpUJ
919AXB1VCmIRDYdV2AZVu2msngCTiBERLTBlfjJANuJehMcGtBv1ogr9LC3RAPf2BP2s5aovpnHw
aQ2+X5IOCjgClqH3Pc0vKCSVKN6iYEP8F1Qr9jpKhUf4alKOU9ajhtgOYHukEKlH3nlcQQ+FOVC/
JqL6BIb1Nk/pHGBiM151i+e1ycII/XDEoUSsPM4nVgHKkf+HmzzkeSOurtCpYj4jQAS5NFJ+LDII
JbP3DH8d3SyhKu1ZV5fab4n0e7WXMzMpHgbqpgOqBfsMXGtUROf/KOaVrJtL2hOEutc1J8IMc7pv
FX9Aw6qfc1GA/P3nEEyvzefElvTd0Lv2QPRHk7wTy5/DM78WFOItW9Cuweey+kmhaFHzP0mhiV+h
OgcIHuqilvKIa5KgiKQXcudwWrvTH6OX4gvC6veQPq8gYyiFUQ9EGjoTEfbfWA21v+lCNEBG0E0W
BSe6GNgCSD3Sx9WhdIsEy0QkG6IV8/THD3FBFf3eM7wClpVo0ax1NMnjADfTNq/BI7gDeHDMEK+h
/YhenDr/8Tf9OzDVK5zZNDosNWCKjxAEGOVbvw3FnNsScW4ecDNBnRSKJC2i0nXrfzDC/wZk+Vqd
yAAfhtuE8qNQ8OTwkJ05jKg1/+CF/t2nv0KfWTj6OVlpDuRI97WZ4uegbPHnqCPkFTwUYfrY2bLg
xw22H2k1bed6btmf/PBXCDMfx74fZsGPqEEf0Eit0yJG5fGPp/nfjcoreGixLrXnuhbHkkQOd/pS
pHGF2//PffrlW/+JxUkby4AOwrjQvYM2r9dwmdyHt3/84f9mhb6WJhJT3AW7GiyXSmr63aGmFDIi
NgpfIUU7m9oZaOwTeCXc/il7PvZaEaZSZZCQEeJH2KHyD8k4uXsTo7z6xy/06+H6O7v7tR6MNBtD
WahMjp3SFSrQut8Cmiv438sWe/GcIPLGf+mTuBdXtTXvzF6/i7HS+Klw9VwhVymrA9wZv68Lg3Vz
6iVCsr8/3X9+W/+rfBke//4c7m//jX9/GyyS/bLyr/75t3dDh///9+Vv/t/v/PYv/nb1Mtx/6V7c
61/6zd/gc//xvfkX/+U3/zggLvfbm/ll2p5e3Nz6Xz8fT3j5zf/fH/7l5ddPebfZl59/+vK9q/sc
Sc9Uf/M//eNH5+8//8REfJmC//znb/jHjy+v8PNPH16c/0v60pdf2t/5u5cvzv/8kyZ/JagqkgR8
7RjM+AtlJODvfv5J8b8qqpnAdRaDM4Y7+Ke/9HA+rX7+icq/wtNNEk0k14D1XYgObph//VH8Vw5F
IKokMn2g3MAB/L/P95s5+p85+0s/d49D3Xv380+/vS8kEAKKaSo0mFUx+OSvzVQg+VKOrRIKdgFz
cxyJ0elSijrndYPUt99+cMb+etn+zwr+9fuAiUe5UGJENF7ktxvf0LWAGpSWV3HjSoj5NuYFCDGk
znFvDyskxfKu2N2YzvgteFBvi9Kpqfj8vE9Fm4WFsvcNjJqW/J+m7R/D8s/DEF/ux9fPRRVRCeGU
amAHf/tc2jnULwA5xmXdfvY9niNGvxVGKvxEfXKt9T5cDS2bjgVKG3kFj9Zp/t+JQvx9bFjMKSEU
1D54nf32GZpLsX81s7qy9TpeFWjFX6u4Ht798av+zownCVVcSaalZq+tFtEFWEy1G3XFBn7iTfig
ElmfQt1aIJZc+MHAYp2+HlcOdVqGGec0wUL67TtdwEpkBdIBzgJSHFe1tqmB+9gPvuVyGb2aPY0d
gUKYIFjD9NWqokWDDgIv5BWvcLyPzeUsbOenpau//a8HT8eJiKXG+yjxmk7Oox0jelm+BaBKaReZ
X0K9o7DD+kdmmh9cJr8zUzoWjHENAjTw+6/eCsjeYZAukVcDS0jWAsyVVug55cDztdlqxA+iq1+Z
MK9HkaJ0xxKcCDinXs1VjULLPslSXqGdDKD2MujbIAvy1EKk7Tx0MLWyACYcK4AUT/uABmlMuuIr
4Gxg2PXriERMwdqo75YcWjZI4AmH0pVgqs052qyPngLBkquq1+N5Nn2dsa6DUDXsZ6slHcIYMkjf
x/nMDZBEKFG8mbpu+gGD4ff2uQbwkGpKcBb/y3oMiNUDoAbyqkSb7oz+iTpvCyeo1vH3wHserSnc
uZ/KXyTuyUNCG/oulIn6wVD/3npFJRGg11iiDv2aXjkZZFG8aPVV287JGS2Z+54IVJdJJX4QYP3r
N+mLUAijqMhyjPWrOa1s5YI26H/LAuTcdVaAXA/dZ1f90AUaK/NfF6wmFGJ6FJR6Jv/+83+K6sYu
ZpGkTl4lAAsfmiWqTxNO/EeKDPhJRFgIdPTvymbtDmZGHSX3ioxA1fY2pA3gtCftgM/ZpNQzLAm5
eDvXC//Cl1GdggD2NANPYnurnU9uvV+Gm6bqangsV1uX2ng267FVaD6OqGsDyibnM9EbiAGAjR71
1G9X0ejGfJpGemAc0Ez8ImnjlJcDL66CpyPMJeLibgaM8qHnMfh5rnLiUC4rzRc4iT8UpDNfttF0
Z6hkhQNpUXHcNI9SiOrJczN6+bFme/IQKF58d4nL0PtswbaYAFaCqvFdbLZcN56h926788WXLnMd
JPKHdbbvEjrZj3Tu7RfIIULFtBp7CiApqgLwHQFrvl+2Y6/79lQTb95GxI4PinQKgCK05vJmWvcJ
Or9s/Ii6SnE3oRaG1iM6gEs3qm8iuHVIC8I+NZH50CMjBnY8GsQNABkPTE/sXnZVDoOEE/Bl3alf
YmZxApT0KY4VWACsEuqGJMw97Ghjp6UfxZUbpwZIDm8hH6UBP2nHOkcQP7fXywBgbIpTarvVM5oX
KVi43ZzPtJhlhiIOxFvGsLwgZMKYBNbfVmj3gNc9x/cjoLgYMkZnlKnQy41dvzzDygFqLB23TkC8
g+hnhG2bBwhV+/eq7ZLzPJMF5ZYxyibBk9txEd1hGEnh0rq8JHPjjqs/bcq4AyS8BfombxZVn2ip
p2OvMN/ULRi+JXL8SyGakJeYWxxCS1wfAHPinxAzbzdIJpJPrEJVJ1WkqR6WckRnBQKx+B41E2Dt
cXisODlhLyzSpgv6OTju22cgl3pAS4j5hlIj3kEWHCseRVL3FqaEDWyaqmAPFUIc9EGnrI0T+cuO
6rpJQT/pAS/3rDBXilqDPkkzb7e06cbrXcBtPK+BhcUWKkkKSpG4ojsCnBTnQfdVMA65ZwirwF86
mcbzpDuZshKQgaUg6F7vAA6gL1RqwPajfcqAa4aiU1+A6rCWJ86GpUrXPsbzVmFiQ1opL+qso6LS
aRTV+y1F02xeYkjiaj7dlL7v3rL/Q92Z7cZubVn2V+4HFA32zWOxi0YKKY566YVQc0Rys9/s+fU1
wtcXsM/NSmcCCRTqwYaPDathkNxrzTXmXPU8BEW+xhCs2YOueguJ9e0Q9/xseyQRBnjd4O1dS634
fJcK6mzh/ri4nKCmyxEet0m1p8lwnStj7X42rEeJ8pFAHpl13Rsbvm2NAtXoDuif0meDih4U+gRa
rG3WvFNcVAjSgLj6qluc3BF0NEPFPmQ1wcDCtFKoq7x6JwBT3Iham/euIZMv6Agr8cH35x+TUNuw
5CNm6Yah7kVORtq8TtkOrYadSCKTn5NVDT90r1/3HmODnexHN+pgGGKYCsWvdC9eJgpEhqzI08zx
o8UhE1GOaEBTeyRbw73qUR4HCL+ZRqFP3SARyWO6TuZVJ7X0VilYDSiRCd9zYkYf9c0aojJNDcuX
iRypymWy1+G19lk1gKdYOY+Cq6TMWaBx7JbiuNKt7CptpxfXlf3RbdSCXIZ19edxHPdky9WnobRc
0EfyqcMGZxUSoxQlmx1KEZijaMKFTtM3rO2mNy67UIWz3eud05/YFZ9/LDlvXFW5zGMSLd91XbGc
ye6ZD4JpA0CJCk9SbN6j3ZlbxNhCCWsE4VPqiZcRbmfX9NUSsGqqD1L7nJTVnaoW5YEQD/swj0bh
JwU44jZNOwhtJSYief5Zz3BIfsFocuNZU7SXxeuMk1n2J7yJfei2Ig0Wlg5AKqzadTkYZurbblbG
kmlzaJXNHDf4bfxeG2goNLsFb5XTXdIzXIyl6WB0GsjvwTf5vdi9D5lnPVAkbbuxyzrfaniUbU3d
aZptRfPcgP/Ww482l9eGqFff0ZQ22HiDsyquficDGfcTv7khMR6kuME6E3Cpd/owYw8ssxvoWGOc
DSwbY3JXkzoasbZxvRKuecJxVIeeq5D2Y9hLPM9j95Z44A3OqjWBvW5n2+qwSs+1PfsYreyXGigP
+SddY6fDMMwsD5dMcJlwUlaBTD9Sly0/9Do39qVtJDuZz2Wg8bK5ySuIJK1TvHtW3Vmv0gP7CgtY
Ka6GXdkLr/NOLL528WaGTtckagQEUEDRNFwRZIjNOZcWMQucVpt8njLZfwCCMpHsHE+Oh1SsC0kJ
dVUHQ799r3pek84NVzs743vF5OnAl9v8wV36WJjSDDSciWG/lne8+0OmFho7j1mDCNibBLrhFa+6
anRH+LPU18ZtYxA7wz6XaRbnebEynQeDLWZ5JbdkuXVK82nSmWGknvJosDwtMDjkz7YCStZvCSYP
ViDXjs/+Se7c4jKrdczuXrfVe4xT3b5BpPU9YKP90BfieFHY91U3jocRIuZiZGRJoG1xU0ydru/S
prSx3WpKlMgev0Grl9cg/vp5bMs8rNWsfm1c3MqdaUWJsoqrWvK2WBhUf3Mg5ZGo53K/MfV+BPDX
cPks1vxTlpvFmEKtq1DIfvM3fC3UjNYaK4rb7N2yqQ4MqL4bXW+Oy5xo9zjEuhiW55xLViIyn7SC
xjOW0WeWNj0B1qXf1lbICPB8ve3cVT0wO09ipfbk3WaVaUxWw5f0uvFGq5U0LnOvPrLeih0ChRiL
/TKpy45Z9RqMSSeioVJ/dIyXg97ImAK60xJviWXmfmqm9VFY3AnuoquxZjBJW3Sxxc2SF1fmmnul
T6pLPgdLMcwBFGLzqS96eZXUejHE9cAV8VjGvEtqPDQgya7fZvZVYY4vq1ya09IsN0vZ9F9W1Y7X
zPFbwnnKJaA3vCF9vI+8pO/fDRwou0rtpkNlrbuiUZ7qZGXgOm5tGnUkax0Be0WUtZAu6WizDrBf
hhuWMZLszCG4X9r0WDPBfDRxKGDYcfUQL5b86up54+S+CGl63sBFjimBOjrv5qKxSbgnef3HhXgK
sO3ZvlvpCnZYtWxChIzpvGTyGQh68BtlvM70qQyqdY4axNWQuLI2KmF9ZbPACU3Ntpu8YQpKHa5h
a52TvuGZ01kC84PC3pJ+KhI8uwl+k9rASFwt4HlCyePWqaEo1c/azvfjrA2Hclwl9G6v743Gwcep
TZzCxsLgPLe2XclWZJZQxn1jOaSZrCv+0VZxj16ziFAn1mtvlA/4WqqwGwstpIUK6469NJTyRcRo
No3sTCS7jMzqncH3x69jfQ4EYb2who2xImvE1Hm1o01s+6HtHkFvXb+f1uOgjE+u0AlSmTbmdfLV
GxTO6Ez5dPPmSTeKU53b9+nECZVX2m25OD/T4qec3WlH1OUINpvCS49Q1117bC3nOre0k8LCtQCj
an9dSgWnhaddm4QS7pLZcD8b5sZxigGOUypgVeO0wz1ZPW/GF1JcGbt6h39pFlVQdm0JHrsqfIB9
/jCS9MhbrH6Um/tkd4K/uveiTd5gtq8zrXw1QSGu+sqUwVhKwSb47BEXzN6qqofZFa+13h3awSwD
q69v2GXFz64Td2e30xyNaLv+IHDWsZCOtSYW+gVu30Ndz1082+Wd4Kk6lCL7QHY4YF4OFbezYLw1
f+imKexEluxtTSebDdjwdm2d/udQlh6imXUoEqU6ermFMzaZt101Jx+F4dCY0+4/DJ2Z8TZOYMlg
F+3PbNPauOrZF5dUViw9tTyuRakGOmaOSylld5FprE6Qle4YMisWoat50vfq+qSbcmFuvVCrtIlH
cz+bO4WdV7t+zgu6eoUahl8YgxL7SHSmwZhy6nBr+LzpWxt/Vpx7jN63pjHnga3LN2i/uB+o82ub
6rMqdPYMJrzzmacEJOLdZZtxYlD9jAHrprIZ59YLn3uq4JQVTikPWba1HPr148UEHDA19/VFtC9C
m5pQg6jw8+bDUcxnu1SHYJOc2Wvb86FJoB7dGM8rVN/TghiK68Aq93JOtb256U3UJtnqgyKI93wa
h11m4lEZEUSODmiLv0Ljg1jN1LaOfCOxfNqZts1vqorZr8R0a2kdJHllNOwLL8dvnK3Gbd4sVHe2
UcYYIJtY8ZYhxJ1yqulZYkH/c2RRH8XRBVzD3iIHGgxWJHYvGZPkHXsGxh0Sy303pk2ctPCrU3rj
Uh7eMk4fsQZuaBleAl/h6eCvYqFvZtlyd7Ppau1LFivG7HLtqP7ls0GCT8QCUDXWc6kSnT14Aa6k
5UFXalqXuqWWlLMap43TfC78UkdHOmVoL3ykuja2ez1Txh3nrXrTdpl6SJuiPlbdvl43Edl1o5/Y
uFhGaY9vpzBc8wny2X5yF+tnsmh6qOv1tMtKQ30u2Va3rzWh3LftJD8AyNLzwGD+BGLaBsIwlF07
ZNNuqZaMjYtef2OB7kSEmNehkzEmUTtQJn+mmsf2pPXOo9oUgTKmgwFUlHMb9mh8AW7MSvXHDFSz
h1DCn1O+rh2lYori9cl6hTrKO20NMkkpNNAi7zxhGWjVglqJfIA9GQAWlh3bPrYS+9W4rSENkx2V
PL4xTM/I/ihhRLOwoP6qdDnnqiWoFov26JDDGta9/SNDiIK04xPfCJPZ65OlQYY6eoFBetwx8s9P
5iLlgQCRqPbmJfZ40OmlKtImRT5FIpfUlZZRncgCoMCtS8wBhTaHE0kBh3ab5G5cdHtXlYN1xfdZ
ozEvst1GbuM+KWb3mLhegubSdKGRU83TgN3PvW68FbXQAnsZvhbPmF+0In2rAX9P3ZIlz2W+fdGO
yztv7nDCpRIzVQ5zFmuFnK4UtX/UdeuZb9sfa+kdcN2bUZ9RDvfmugYyQXLTlx7fsdpJSE1VQRuq
ZW9EFbDs3qsUDdUxtzGV1dw+BPzFLFtM0pimz3weU6mF3ILt8yQ4ppMCqsOtR6IhMgyGwSrs+gda
BQkUyuwFkvHruygyA/Q5V8961xlRRqzp6sN5yHOhex9dWV0MzONlC5pBSICJ03NONnyOnmMgMI0O
5rhaXtcNcd22txSHaamRRLvEjjqlqXaKgjmb1BucPY6WH9ds3WjMZEMKhNbMrM/Y3ubeVPfplq4v
WSOxMgghUTjsD2fBgJVZ7OYE00wjALT2tjSSJoAYya8xXYjA9Qxx4Pb7QYx/q4GWp92ePObsOp1g
9ramya/0acpLGE8U1atyGUvHN0dj+rEK1fyaxNzpAHzFuptmhyAKgx0fLxpERBGZs7NYkRyz/Lvh
JnPAE1aIqCwd1oet8hwnKFVFJpGrLAPpBoUsX4DCxkhZZzq9bdgeVD01dy1M0KNcCzNkanIv2EWw
l54sPquky2KsyEvoEiMbqbXNsoy+tR6Tor4qhunGrTR5LAEvibHj7OBZLTfcKBWuJMeFiDedDbQW
z1HG3LJsnvhG8rEq6+YF26NxqzXVDU7IIhZ1C/WWeVpcajPxGoJdTK9t0xrHwar0CFa5WUNYwmSv
WcnE+td1uy+SqXvIC8M8qdjQolkxVV/FDOuvikBl78u2JN7EI3hicPIx7LZkw8q/arwTK5XzV8Fd
XBFaW00B/LtCXmnTmb6ZKZdsijGJO2BDmK/ukhFdcBj4DhQTOF7Xl7GSzO07qRm6dflM8Nzy/rkB
0GT0iZWr8hOayd3IpXavOb+zIs51eZdYPW+v4g4TRrXzpmwJLPRLvyW84QS5fDZTzQpRcqYAFs32
t0m5QXB3sF7PQT8lvHiZI8QKMBmOJ+AUYgrCNieTAHor8BQYOGUpsNBNXlecrFR0ZEz0T06XiyzM
4OZpEFr7HZOqvoev0gOY9CGaPeAyRsrjHS1lwvNfiV2Vkfe/dC0/1ZC9zCunn27hU1e0Qt0hfXxt
PWsN6oXlss02P41rtu/mYWZ/NnCa5ybquddBt9kCopI4rBSkpTnmvh7qMlizojsabn5nD2Q3NtN0
TGDcFBy0OPeIIKkiVJ3x5PRC/1iA9pOwElWFh5bonB0W08lCCm2HK9OR7PUjtxu7llTdL1tM5Ais
evuM/NH+qN1+uLts9HpxPUIxuPL0xUh3sTZJ55Zabg7sjtgy7Oy/Y/Y/hyyVe2/TlltrS7cExK5M
PtBgqfDRy9uryzJ5fJq881Qf5gQkaSxqhVyUtGsFngJvGL4LU9WWSNWSTcVKtjB2rKw6451ptN4j
Z+lo+RkWUyz460gbXDQgj4fBW9uGoltlpOqSjrI1TnUarEI8FvaURIAb3XWPnThM1MvEJcmVt7Vt
g6XMiXTOCHbox7m/s9i/uataTb1FFnH40j0YVkrKR2A5zoKITi3rBd2CPQ+jCK/pS4Ark54lqGUd
Wi2G7qQsSa/A7gRCGNEBJUEr2+9xk4/1sHiPNUlIHLvpKhyfDAyMWdr2UtXL89azL8QcCj3OpjxU
+gJLdTuQTrPm+TFt0IQY6BzSMleeAJXz0MvRLpHdiyDPtvzYJktYVZkZD6wxC7rUEntX9WhmJ1NB
eCG86kAFO9UYNit7Iw2HU9FvIC17pJ0Z87N0CWEw+3lMfVfJ2HHKVEW5aXpjbaC6KnQcFI3s3sAh
d0XRR/SNsJtoyLP2HjCDdTHOYAPAtlXPlBrBw07YqqMPZ2BeE9M9CwUf1LTt9rJIaSIl3UoTQiDK
o0KQF65udV3iwu2l36XImurs2C/8XlvMGhCg4G60midjmwbj0rGU50RNscloW2d8rTogYABPSFAK
mxj1AGWxfXTXy8uymC4ScmEkxrdpF4Q/zGzn2eFILjne0EueraVwXoY1c66ZSDWnEkTgjsGnc7B1
w3hUrTRtQ9vCgkNVbeJZHsree51Wt6GQUar6oHLCqdzbao6cZiPajVbFsyWmhjg2RTO1nyaG28eR
R/gpUUX7XTj1RuPv9dVt3ak6IwbMCZvfeWbx1SmWekgWfO8qk5F70qiTNCwypefcaey31TGdW6sV
5UfpbAmKKW6BEW/NCxEYE93xmFbvgsTqY1uZ/LmePWSIUqFhCpZKEkPUNta912D/C5rK1N77NtX3
0NVT5WPUtc+FSsRH4HZ9egaYR9vNlPhi8n5Se2/4bmq9eWKIlDxXadW8Kjz7kdJz5QWXszjYVJL7
tc6352QlJ6JOdR7NNU+GV10q9jsqsPlWws0FU7uBEBg5ppaeEn4zJoecUlM7torJeraqEVHlrMu3
DswdKOg2cKum6fe9a2JN6WrjSbGq7EDOwnqS8+y9Cg0AWXV6dnuvbn60kZlt5hhDG7eNTN43RBYe
gKbsXt16SI4btTZF9VbKXUEByE7cqs/idLIeOLzqnxMep7NdS3XHsEEByrZkGlHmCXITlbccuacB
FeeFzD8l4aSl5W5KC3EDxzEQEsNUIjKallwLx8XPsqToXVZO7hm5XFV7v/YkovjFCsxNS4UIaeo9
3v1hLg/mvLqHJcmGI6lH7RdZGAwGG5wjHZYSp9x8LDLlA74oVQ2HompOvDBcKHo4xzOZRpJVnXa5
6MGkd3TRDUnmVVTnZUGdbTv6pybk/APBej5D8nb3pF80P3HhladarYvjNib2t2da7ikZ2vY6NR1F
CXRtMr6tcWh+Fnoxm74yNeNrDXryIqTsHaIjHGmHbt4R1Yx7z0x8GGwbq6HthRkD0ofe6oiadHF0
576Z9OqdIgfzKXWq6qtO5ZPmoYrWPRUJEPwm2E9PhgCKe1ecNzDi96qH9Aok2ulIPUWMh4P0vu37
AVnP8qa+IvVr4SKP7USBodjtph5F1pkVS2Q0nFVySfIb2E+rCS2mrrwjiNuKDZiuK1wx0gkL9Ip4
xs1Gb11PuC51l8NG7wsG0a2rqKepM0n+4ZbQb9TRQbBzhmENLBYwvI+yTYowlf0L6wpbEVZOlx2m
SjZ3GR8UqTr4YB9xp8s1IhDE+aI0MiefhWbrp0jxVgVlyfKp/SV5gUIKAwAhXPMs+l2icWYSntYv
duB4tf02Np6d+S0l/1WaGPMjRDYnm2fPu3RTUO2VWvOOqbN+SImJiMnxvPi01jwn1Ej8BgwTNCIL
mo4jFx17YY7jvKaEmX3hQ0+QLAcrwOoGKqJp1zhGIRyla0p7Z5g2G4Ug7xYdFlky8DD4Dw/aME2j
366QdhEGmIpJh+Y0Q2RmOdJZr4nPBBD74Ji5pQdlOqha6KhqHlVl0n3K1Vk5dU2N45/RzXpFIEkZ
qLhiX7aOqQNDDJq3SiZVsWeFjvElykG9WqXJwsl5W7XdOlWsdC0mO8CgtcZ2yRCIW7I+zOnIoMxh
mHa2CTwhuswcOU36pP/cwGcp8XRFPgsnq8IZe59PDPi3MWnelaWY3lFAW53nzSCihV+7P66yl6d1
JWyJWS09/oplylYVX2Hat6O3abKQrrn9JhHAyNjyLvJz5lq3JXPfnZ525F5VlZEHOtERe1FprAVj
bp/FdW++W4263im2MD8VG2mHIIbrVdear9EyxKPhZKW63+bGQ/w1uxeP0/xaSRvtpmwb5S5V9L8D
MS74w1+RF081oaA4uHX2N5kXfOJPxALJBU5LXI176ekZntIxY+1tstuSlRGc25Sqt6RiiEd1mjhK
/3OW6Pck6n/75q7NFFR3dMCbX/ieTVcwg3oL2QR2Otx6div35OMzRVAZ2xvzogYJPdklGkVMX/PG
kSLHkWTIqdCwAfWfRUsWj+tWiJ2tSixSzYAJJ5gRz5TxzJt17VyTGYcsU9mEQXCibntpm81xNsV2
Gvr8ptcnRhWkhcQGpFYZkLFOOMxMBcxZXyoI24W+I58baxh0ED4C3mWjHImDmK2HZaQ5sFgXce5y
+1Ow4jVQnGnYdwovfNHUToON84JKEULyN5dON/79c/PQbOHMDR118NdtTRW3EpfPpFqHoaRvUM+m
uayspBProdZAlghR3K+Gx9xdY+/eVd6Pa+yVEVXAhTGY9TDJU48Y5mwihHCs7IgApemgNtjdmkW5
Im+BfrcsKIANIfbkhv1dTOsvLO+F9vM8i4GW6fJ3+JwLOfenWy/nLGknD1OlKltBi+NNG6nK25Jd
bcpwpy2TTeIHPw571LOjpqrjTyZe40GqF1oPwc3S6oJHbFaRPeA2/ube/A+ur2XaLvelQ5Tir5Bg
ioZna3bl7QoNoYpRZOpdq0kt/+bb/J4c+8sj4HkmxCOPAK927UIU/ekitAyMyfcn5Yjx50oUqE6q
zTzLMVyW0v7QaeB5Rxa4d7SkDslCse9yilDcQ3NXXMHseLfl6hZgMzwsrVVXt4MxqqtfJJsSmbn6
0A5F//SfX5rfnSh//pl5X6uaRZwu7yAX7ecXTJO8rQ1Bgntv6nVeCpteW4GjIg6KpGixZGfmk1fc
Yk1uXonz0Mjf09Ugm8rsuJqrHQIzrF+W8JZ/hpb/gUGf//kT/MJb//LH/wp+fco/ZdM338Ov/PVf
kO3/jyBtdCFPJXhRx+rO8nmLWOw/faAXKPwvyHb4/iXf//Fef/3j5j19l//Yv08/y/wf/5t/Eb5X
7/Xv/ynMxz/z3P/ht/gn3e0Yv/GIXEA+k1vC4cf4F93tqL+5jga36XC4qDxLnD3/orvV3xyEPMzE
OAV0jk62BvV/0N3Q4ialBTir+fuXdP87dLdm/Mr/Wa5LwCYArmYzgOJZ/usDRnjDLFL7svhsfhzp
8bwHLU7jDNPbJY0vcEWQW4jUdwa9ue+NwSYe+y6P8+o5YQSRJwpwF8FwRQV7Q/4V4V2k8Y1K7IB6
Ti375XpANvdjXcwwa1NBjsjzSP5kzuaICwSlbvdGq/izvt4amYwN5di638yJSpJxHib9Jv3KaroD
i1E5iYjzqZEjMNN3VdsBiY9+xsGj2QdLECvsqdoN5U+4EsFVZuuuouEEgBipp0RMDgauNxkL7SIa
jOXNkr1dljzZ9fyhevVjP6g/qm7Lwjx1kE6MtY16B9Sl/hzKW9slQ5OcJcoRlAsjJZYA5kOCyzj6
WROC0K3tYMB+4yveK2Z1LFSkQbu6NhYNSLBtb7EWohCkMhwVhTAR9VyS3bG0QvhEBf60RpNSvzNf
VaHs+JiiqSHIDAJPJHOMZSrmvRDIYQmFLcOy6E9GPpwH27jREuOzcOwzGhZuwhUjZKvpT9A3jwBb
sY5AmpoEP4GNkG1rO/jH2d4Ji5GfU8bitNUIVhjzbzpsq2L5m9VM2r+x/JfnDo+C6mgazbf9K9td
TGq/5I3iRctWPcpBaQKsyedlsvbZbLO5Qu3C0rGPQ0HgV3trVcvOAokaEDjDVTUmv+pRZJLEO9h5
ucedG+fjHEvBmqcxMc7G1MTLYt3DRpNkSXBIZ+RXXU2SsLljt/mVtsYa1lTyG/w2335YZbZ3nTmS
mncz8BG2a/5tSuvOKl7RWeNktEg1q2JCteOUdBHwKrJCjbAR/TUv+VBfGvoZhRhp9SwtGU+GeV5V
79o209Oyjr63VCiaw4OAJuSW3G3e0dTebGsia2w8dvZ2ozZzjRycdnQhhJh73JXFBSie8mu3Pjnd
Zc+49K3K/aiGdV9S6KZzT/ug9GrAep7rjckpK7Df15bFk/Xo02vP/qgyHlG09cjr4lnXWZVbP+hS
EqNk7nttfqiXt01YyxV4YsOEQcNHnhijr2Tli8LMKWu1HbW28GfbjIlM2neG/FIJQqH/WG9TFESf
zA8rZN3WeNXNnd/a298sdNR/dQBc7hKDElt14fIp2X6xwG0NJJ5kegk0VPxMlfE54fIlUntj6BMw
mDpqjrwDXLrZxuk27ZlxzctNzsAfMLKLh46xi+WJUPTtAWP57SW7VuYkw7heTatbnAlP/Obo/5u7
m0ry1xKINzf3Ny9wDhiNQKS/vjn7Frv+pImEcDjpMLY2mDFddl80wYLD0pclInKZuTvi5LE/0vlX
vKQ6bXzX2djQ1rsuI+PWUTbmuh0R1K3jcM+metTo+d4ZBeiIXd6s+XTPi5VxKWNBMd63iva4GWlI
bsBXai33hHoQfecOYZPJwU9yMuOlPTTRgpLn55P+rY4ZcVLDoFwzcB+4GcmILNv5Lpum8+yOV61N
20DQ1ymbEhHbtvdGqipKeDE9sOvhdirZxDxa7XetiCyyjPZhHpRvD4WZyE3721bK+94WLxUNiZwY
WVjaNzjTLlvIuqz5CVKw0t70N6Ish4xUyErbGS65NQ7z2kw5rLmLGDNHLIBIVTx4U8ZCHuu5BpyZ
82xvJktUWcMJS/e5Hzg9WlUPMYvsFWpb4lXGZyGHR4RC3uPmy1Z0j2m+3I56vYUM3gPq5L1BwlyX
qnurq+8t0ujUdPPrgS5cbe/ZtXAcdSO0dZ53YYW2cM9prR6adj7PphvqpXtfQU1c6v9wVGk6Gevk
zFXTTI356K9VDfhzumB2+XO5dPvJGaMBdMJaT2pzPSRb1K9WPHgltAkEav8itvvENgBgCRIfr7y2
OAgkQ3o6AdWe5vDBWtzV1c4ttiib68qXBoo/e9aWwT6PUDKdFK9dxdzQ60W913XQiw17lC9sZ3gW
lfOjSQ2yKrsurBFMsPxP59wCKy6RVxT9O3erA1Fkz2ZPKqTSfLmpEmN2rEnMTK5rHkOg4+Y8ENkP
VBqLpr2vZvuuSMWVqa9zuCW2321k3ilw8QQlEXE+xr1gbJCy66wsXoQ+741l2VcjDHCBr9JnN9ej
kdUvaW9dL9J4KgdQDst+sbbuYanGIeKuPnQJPLNuXNHO2tHcj7ZfaunVutiOjw2AuBdyPiPL3K5J
0fE7u7kFWSf6TqrvJrupIzjju8ZY34suu4RTDGTxIDtgdSSo0lvP0hwep809Tk6bMeLJI6U4IG49
EW0Ed6gtZHWKB6asL6M+XqnL8lEtGwRzXYZE6u6VeQkXVT1XRDgUVvJUkYXlyiKQpndH3PQpLV63
jhEVtKyXZDf9lP8wqi3CXP9komhvuX4JpQyWxbtfVuOZrKVdM2wHqXV3ifIxFe63t6lvS7oQ+rbE
2ugRua6HeeUwMLSsu8T7iXjmOx7cwo10b1rtxjJu6/EOCfSMyB6OgPi2cTeRpjcI97FiiwErbMin
HgK4GIjiJdTFT5DrXT27UdG/ON7DbGV+vphkxn57eRZq+uuY3jtptbNdCXbzg4EG+YTzXTPq3C4K
Ww7uFh2hIdto8tD5VpPkyPUSXXTAUc5C1Aix2PdQllv7Vps/PaslDth4GQhhsVee60JnRHauljlw
yh/EZuBELrLnLkGbHnMrTPOPmRSNavxeRBNUrfexgMQT59Z/KK29h9LYF7n2Nc1iCEYPmoZRGDso
yLe3vDnU146RQeMeoC4ddFiClNy0espXYloXfTW/FMkg1lXckPg0N2bpw5Ul64cs7ZyQ/uvBK5TX
Zl2fm4LlQos4bwmpuVMrMSDVhnkgcgumonRr5DO01mmuP5tx27mbsx+QUewKl4bqUk6l2XKvmB0q
jNpGM0EQlZjfB2S7UZNAWYkWjIjg6M0fFRNJ1hj8dNfxwWPxQtAJfS/EmoZNT2nioe9FCS0juFcS
iolQEmOjtKsiCvVr5tXfhVqie+/SwT6aJrRSI0/FDP6gmaess25IRtsRMkm0TGKk0MvEtJizpYRz
5+XhYEkloD2FwyqYY/+vbEt0YDjKtNbyIB3QGqjAHnK1epFbWvtVA8ya9smdkWlHrk3OjuR18vU2
Wf3GcYbAqUdgNRK9fbOy73/vvf4HmtbLl/j8k834jy/5/9IOjELoUSX83+3At18svXr/c+f4x//y
z17RdX6j16O9c20V1y182796RVf7zcTtYkILk0VKs0hD+K9eUf/NciwLZ6OjIgxrl/0yf/SKmvMb
/aZm8/+QQXXxCf53ekXH/jcPLKZQ7H8kENEzqvCCf6148snuiFoatrgtG6w0TFGQzySJSqfMkdjH
nd6LRzawR16FzzLSyyq5xuRexgmHI9sPhBYlBIAzGDJyr/WhUkdf1wdnpMicHblDKJGnhehqx/ea
YYkoW1wtqPNZHrGvdy8bmR+YhJryQN5Stq8KIfcjWSrR1I/AAV1a3+amYw50WsPkhfjqRhnABeJT
aVYTj8X/4e5MliNXzqT7Kv0CkAGBedOLBHJgJpPzWBsYeckKzPMQgafvk9X3bytdqfVbm/WqtZNJ
RTIHxOCf+3EsiH19JYLSOWUqS0KGI0ygksk2ztDdYS9TxsrorQqV8Z1wZwMjtljhZxb2QWSaS3Bu
3Dw7AowyMZQWa3MduLb3OpiBwGBvppeag9ZnBNZjroa7ZtPAMud1/kI07X1Zzeyc9dkT8/g1cmU1
c231+o8LzJfdFU5N0o/eI094eTazXOwVaaMtYh5Lta6ZnoD02TizeTUafYm5rl63IW/dlhqgNDI6
qhjMOl0e+loQsAmDcwDX5CRgI4G8Lb6EbN0N7sDsIQncHAm0ZUP1Z/0DA4F3nborU9bVZM+LsN8D
Zs5JgR6LJoPdNZg2qu4AzVwRwXKDkzFK9gLetMsAtbTgfrZqyStqU/zg2ZJckMDqqgdwbmV4FRCo
xMCVg+IvbIXHGLVr+Gj8dOmuFkZmJ09KwUSbCqlbcFhQ2tnbmc9WfY4hYqE7hOMSfEYGbL4z4Vxo
ZUiWRAq41aPvAH0lKnkc1JBHSVtSC20mATkzSe9itvOcwcaMfBlAhoO4yWYj/2HMk9glw1Lv69yA
Y9hgI3yAlhc8t+MAIXMMFD6uar4dmSvyUbIJaSwZgTtuOGfMj3i1UvoYMlu8Tu7ivTSt1ZNMXXrr
/hIsvaXJZK5iWFbNYXL98lCFDsmCBQvv64gN6rOD/HOPm8He2gZbEM48yFLXCy9p3k2l1WxdXfZk
+jwve0j9KQDuVZgHGElqV+GvKKOkmJtD1/qXeXw5Mpt9FH02Re4y73wjfSEoS1NOoecb+MPdFbbG
/F353XQHv3mOXAflIujr21FZN7bWVoyPfb0vutI+5wjzO49SnwhARncOS+yC+9J16cWYtEr3S08y
hCmmgRWiZRyACzTM+xVzgXJjxzCXbz9P3kfMJ9d5Z9dndht1JVtApVw7/O4wYX6+brRqjvU6BETi
6K+7pbje6Ddo3fVpgk+T7MRiZcw1zcy/Z0A7vOAVTKGSpqV/HkKrf1MCwBCERZTbjR+QUHRb+EZX
SyDgoWE697KtiTtR/3BMPqTHIeiWeHDr5qsMF8z3ETB/r70O+O7jS7a6KbNeDXZudZXmvksPnZwD
uKO2gzne9hAffvn5gGtpO+OjoISEkJQfVMfM4MdHpjXr5zRgiscouHq1hEL+AfDT7aGNXqbLozvl
6BYs09z4bcx0vjuVr1mmlv0U9oYbsdi/TF24XFv2ONwYi1k/l72L71QKz4fEXirzy/dzfz+opDz3
AjzhnBrJbh5zTuOYZu1bStH0Zz0k1jt4pzLy+9E9qAuNO2lbuQvykVtbJqwBmx6Hd8Q1p2u+5Dw2
96vjJd85kLND4U/rV79AwK2FyQ+2KNJhtG+vjtpjI3SHJwB7BDlIQgWSu1wTqAcNUnve+gPD2B0d
5CtnpRyD1SV/tnCuB5B3SITC2VZNS8UsvfJbcVVN9lQh/mQLmRO4wE9Q2gTD0/TCl7won2mMmYEB
K+VRco4CkLJn5TYG24uk74phIWeoiag7B5Bmr8NmjUxYwQxv5W2JQe66B80aGY5SamM43PbwK/O8
LkN7nLx85TR2GQ5rpSqO7v3y7EIKvx5/TZFXR7Q/pl+z5R4Sf7kZlgtA0J86mgYI1Ky49S4D6erX
cLr4NagmNa3/MJ0uB6df6PAz7QwSGG2eIfYQcaQgXWMvhozpr7Zg2K1xtjL7dZhBpE35gMlrEAx/
mbyeuBmmWexNkwzZwUjd3fqN2Z8Wwp/NFRd3B6SicJYzcSBuWa7HUzAY1anRJQOfJCSPZ+RKRbC9
wIUv6fjgq4lkZck1qRvXBwfThc25O5keTVWA8YNnZ+CWyHuuGkz4GZaLtfA+eqnNMi5a5b32kzuF
EX7SnAP4uM7pdkLJ8jBMwQlkzeY4TpGQ/pYUxT+71rg8juGFUNvMenz0bDNEj2PWpwzhPFhD57wa
Q1idWLCd43Ax1bk53UjLos9rWGLBn7yUu5VbXK/YdMTIA/vL6vlVlfQ5sOHgCuZPJLNzk6EyG1HF
RwlPC5Oz3g09/pS9Uzr2Tw5OmmIRg5qYe1ua6bOb2vPlp5vBqYCBLvf0GdjPuboEYZB4xvYI8W7s
t9iuxluDjrSEW4QIX9syrA5WnYOaxHXX2QfXsGasRUCCVQyo+nLEx/rlxlR980EDCMmr24FwJ0Id
YghSG+PhPjdGjeVg8nAO4DfmDBHCajP9cuImz0RqEuCZG5kAmpPSHR6H1TE+UO3xB+BX97PtJCUL
jcnciFgFzuRIlE51y6vujkmKi/rgtSbVOrCGh++hTE07ruQikd4DxLZDo8dfNWrMzqOAcT1FGWbK
gu2tljFECOfLmQKRdoXrO5IYlK7VfkFBcik8qecG6F6Hmd5Zuj8oqy4PLbOtPyZnXqmNUgnlPhQ7
uEPEzrRu24aWRpRYU75jzeqvXcbSr8x6kRdgR+fn2Wqeg6UjflwOmbS2+BvdU9UP+Tav5nyK06r+
Mh2RsJUl/duKofuqB9XBgzV5040qWiBQqVkhc4GFZU3JGzp4vKAg9l5M3V2eUeizMZLRsDDfEMQF
NdhN79lUkLuSzBYZbLhiedNpJcpNwSVZbo3AkSfDCeQz5YLpNzAhu4oSOjMasKDNakUQ/PjqKVl1
ZK/6FgSAmAax6QYH/4ll4+VJBFmgeZqSl7nrqRRgjLFHghMEQMqWyii9biHt7TmQHgqz4DbY02K7
Y9BHLN4kor0p1NhgVl1IuFS1szVBPjKGqIrhdckow3LkqCL2fdaTgm/lUQZ2chhl2V43s1yeKKJb
cBInVWxbjnoPO6/Eldyb3afsqwDifpraf6jqYlWft5jg1/c08b7nDKnZ8EwJ5ErMXI61d+Eo64C2
wanxGmKqlca7iXlyr4FL6q2BLfbNctiNXulAxHy8KttFg/eCqzUb8n5r92XZHeTYIg0t4SRA9OB8
+2xRKbtoZYGA/tYAN/eC1IAR2oTtgZC1HY3sAVcKusxDE2bLSzKqi2mgFMt+IIIz4Zk/MfVl0NON
eaoPxlAFCnd7jeW+FuHyFBRljWyOKrS3/aL6ZBjRv4mscNy4mgvju4dXwKlTePxsFfT3rECmiCbT
bnEuY2G9M9slJP9lSSOmEoMbcF73jyY5XgJhHn7zDczG7gdVZUgcQ4uGHnNA0+9BoNo/JunzdPhj
3YUnHjwOhhle3I/Qm4YnF4PY9eTYAt3DGp7hb5Dds9sJjK8tPc0+K6numzMj3DuiUQe+PfQbVQAd
v5xRh8AB1yw8IZ3jITIbMoMbTGroqKa26xm5ezQ2whQpk4KKLLMx+PKNQaQXab4qwKWnkg9wbOyR
rENtWB8hdUlH8NS4wEXV0JQSXI5g8yg5D1Qr6LOSLnp7w5kQrFKoh2udeGRvO9xntKyR2Q33ae1U
3ywS+Ue+LP6Z2qzcjrXq6i3vmdlEIBNUNI8WIBiV1UBM6T6mDSCfTzysTkRPqIGuYltHy87UJrAL
eDXuhFGSLGSc+sTV4swPCWpZXm7TcLJq+ZxDWviSdIrxoade8anAv1z3KBVADGh0qPBJ99anPWUt
Kh0NS3S5il2ruTcuDsSoRqhTT6YT2bLIt6GdwqHP1/qu8T3IAFQU0VYz0CO4oXDiasHWFJGU7z7C
0vQvkp77AxPk+qnKrioxvWl51mGdf7aiIa+lSvk4VRbugqQyH7MFDRRdu+pu5rZNlr2w6mGMcBeO
RcSDZULMNWkfG+n0Pgkei61CkL/gSg8LfNOorh9p6SuZafK670PfohHJae05xlrnn7SEqh9NwN5f
htROD4qwZxr3XkkTTF8P6ZdntxwWmwTUgOtXQE/sVe7cqibmP4bTnWcR8yn5AJ5Cdy4fWS+6a2nz
MjgZwf2eoV9vxoUNV4PUehKLcfT4QBOuX+9+zmqrQkc+dnSU/SZ//GlJ+B2r9fcEvovHBbIYNC0P
u3TIhBBZ43d7R2DzxtpQffYF9eH37bKON4CPrXhlUnXM1hIMWK3S/w8M6jLS/t2f4YW+iS8IfHLA
u2/9tcVdZBa1r35BTjmV5TWnjPFO0mQQ22aePuG/hS+stXc1LEv3/a9f7j/ybzhOcNQ3beah+Fr+
MjJqXRdjTjWs+y5obY46Pqq8aoAww8bHnViGSf31v6Wf/S6f/fv/OdMHpq8L2um/l+Lupq/pj/S7
7/XfyXH/+c/+lOPE3wSu3ovw5rLy/wbm810Qe+D3ML5dLCW//pc/5TjLw7oBaiAUlgs7T0Df+y85
DsOHCHB04UkTvmuH1v9Ejrs8Gn/3LWblD5AL2ZIcvk/BZTz5mzPKbUNtTu3UcYZx3xNsDkPAEUFK
CDrlJclQdJPaYWG7bmv7j9/eqX/y1P7D1/gvv/oy0f3tVwsc10VhDt0WW/5F9oaFnRLcbovkc+ms
YPOvf9s/ePl8gYMAMpXtwkl0xC8s2W+/Lk/m3BudWu/mvHCOgKbHKEQcilUgsEYM7Zsp83zPJ91t
iecF29CfqVluTTeeventkjXYOKt8yauCij//7OYKuAbT2dFMXjtmELxVI2aXJj9ZNoGif/3XW//k
zw9DKwgAMfJd4Qv1lzVOAEP3PZzG20vJ48GniHjYNIh4bK3O5Vy1utHChhWv6GN3lNVlj04CcEh1
ZjwL9mhz6t6KFeUiD0yCBcCQbGePDPApYZKRE85I/aHIqIX/r6iWnEojyBfEkvYYVesuonHvSnbC
fDKICvTMpPtDA39Xz5JE1r1uzIjmiC0VUQ8OsRipl0+qVqBkQHWZqphGkjGSWXHvp8VDW+pHp/vC
cIyFQG1+KJof9z48gJhzs485J+RIbjHVhHI6XYnUq/cDnaSxG/BiFOEEhxoauiCFfPIK8742ShRE
4PQPdjeX10Iq/ZFXIzy7MEd1SEc2yrxUG6er2Y49guSxY03ZLYT0hdKPpTuYfsEu53Mdc8HYHx1j
Sa4pJFw3TpgPd8uMC2Kthvo4AtT5gdfKp1k3a24DMvYcTy/6MzrbDySKcOsuqfhs3XX+bqfRPM7W
aRHpckMnlkypQ2I8ldtFs3M9sR5r6DUb01sjZ64t2Bh++5Vl+VcmGwA1XMQjITqcO551bwxtj/ic
4g0o37MgPXYOKa3Z4/TCR+PSwnmwcCpEYOW4xFdJHrM/dGcuYFs1NU8gSur/tAGynP9zoKe4qPS/
LxwcNZBRPKByUCzZAC+OsN8epxC7dNeSUNxOZQk7CrzDpXyhG9OC8BDMBo+l6ynLhLpe08n4kSbk
0Tn7dMhJWYfk7dvPSsw4M5DslmkKvhUdWo80NZX7wQXZ44VkGVK7KV6HbiJkpxLz569n6n9hKPR/
e1PDW38hAf73m9rzCHn+3+76j6/vIf19X/vzX/65rzl/Q5DEawOfEpOxuJhul1/AWd//mxna7FxY
bsGB/DIr/rmv2ebfWL88bMj/b/f6r31N2H9jVMUBjl0PTyLlNf+Tfe2vR0KLOCv8MjCdPI6czv4y
ZBprwhvoTvO+zcfwcZl6fVs3ObdlO8z6TyNc8fWaIeDI396of7KnYXe8fPF/fzCYkfFIWjwWvHCg
u3/5zdPA5EO5UKVo5El2WW+77UclFq5RFGE5IBxaC4NP1i/TW0m9D/wmokhFFPiljSmRbilvb5YY
8Lh+2+V70iVwtzTnV2ICWo5R0BNWMilNSaOiYrp0WLgh9GT3LANj4TLal0tIoD9tbFb2qPt6LzjE
vldOpT50I8KXysyrdAsVZL7Xg2YDLOCtnWjKgdgAxI6E6GyJ6a0G17rDUj7HAT1cDvwZGoXoKly9
aFjrT1R+6oG4V6yN1cQDXB3S0tY1+ll+H06F/xquXrenQYxrFlnPOkrxgTekg7zk2Zipytyu0miu
NDOvCFrOt99wUTYre8c2La5GEBooeuldkE7+blbQuPD5Q1Ww6peMYl22OqLS1iIe58AgdByKB111
deTmJb0SVUMYDdjpLcDHOCC8B9SJMivJ9CRa+s7d1S3GSmOE10AYIqeaTHy0BkNIGTon0x3iIaWo
EQcMNQ7lbulb0v6XSAI0kL3nUco+uLDvh5S0vWAEdLv0U3fNKWq8WhNilUk5TCRE2fUadjgmBVTF
TJJ85bhk/rZgJAbShIKm0ZXsbpAbdvTmuleO6dOlTrJsa5G/OCbmcElnpAKvrFqjya3FoUjyCe6G
ZDZQFd4+dMuEnlyd7delN7azcBqJ1ClLiC6G89VaszxMDkXvvuEZN5TR1VcWCaUHvZZDEdOM68Ry
mDLSY5dI3EVysylIhechY4dLRRhTCZRSLm07w4f2vYJK6tXmc0fOIdw0OcHZ15n1Wc+i+hp9wrYR
2oQL/yRdpgfZFNeEpZsyXpjC3OQCHOuou5M0HePIba09pmvVvFag9Hiv8x55wFxHcGa9C+s2IpZm
4Os1G49iaOk1dxUDtstYzrVQmGB9xAL63A221pXkpWVzA4NxuVdMJKt9YaRYrlyjJx5KbDTuvHoV
W2TXEVyk7wVns7fRiIdOz/cCXZWmplTLIzlUHHed2fnvwxhw28dYst50vk29VQd3/YGmTvPKHDPK
S0hkV9crDxQtVUuCp8UM5MFBf35q8HzidyRzQ4otoJITMcRZaHPyWlSDqplfQtnhnMEOSlmrpzAs
EXvtl23gEtA+6mW0vpuOyLxnV9ZLYacdJXuV5fyExJaEO5Qgxp9Uu3MOAVztGg8Bjac7L+zWE6Uu
4EYgPvckeDtgd1hzuIxOANGAY3ZcEFvT2rX8x2Z0nPkP0+rWC39fNezK1bhNaFn0ZPE5VOm1Nef7
1jQchnaXaphZlIc5De1bz6GQs3Om64ye64viV1yHI5oWOnCGktRCmbwY5vK2u6m9dbgjefuVFpYH
D5aO2GQs5cHk2H2ufZ8aNskr8nXV7mTlk+7CDLZXxhCcplWJ7bio5nP1errqK8O7MXUus7jSyXKd
DIX6WdFeBK9pEdkpTAMqcfM8QPZdaw3/p9eu9ennS3YsxVSeoEvcKh9u1YZyuNGOLVQV75tecouz
I7wGJwpqXFCDMt7GSoJ/p1+r5tb2jKJB3q6ep3s6Es2OErkkwPuSzUd6k79bGyddNDSOs0vJKsah
0P4ZTy8D0gIpHwOA3C6VzK4oDavuDOL2nNbsCR2eQfUDx7LCfpqBYtI6povxqpDd/MdoVNPNsEy0
L4EYaahNHvUtxQhEdMaG+V9uK1q83YReHmOWn8GMZ9mo3eBgB4oXhtsUhMHCu6GEAFvapIw2TYCR
auEnKL7AciluONIO0SKTw1RidMWCcRzL1D+3UDeZb7k/2Z2ABaOu7su+wzHp8U0Zrji6qqhNcExt
cR8QgMmoia9jQ3f9VwZsDr5B0ZvXGJwG0mBJPg7btGeaxDRmxt+czg+ZlsUr2hWVdNBBvs3UmvZw
dtB2Qx6YvdvNwXxoW8zE23meAzJURfUCElBHs7L6A43f9dc0e87doLrkk0Jdy3kcuopldlxrGlyb
0TYV8Xuvz2M8FORZDUv226Lt4UJmzEbyyfykppET+EVAIYo+n+jzjVVfvxngcelXVINQcTEAryLD
yEV/n1UTpHinDQKK27psfFoKAc7qUpZ94w/+orbaI0RQzkt3p4P6PrEZVaRT1sdDWxl3NKkmN8q4
EATBC2aBQw6iz2KLOHYsOqm3Ul5VgKK2C/PKU96xM7k95ZtFRpzST8/0yHx1vvqDqlNGd4PPUcEU
FHysIYYNIAkHw2DQmskE4RkYYMuod7tOvbsPZllHCRnxeE0lH3KqnFPuyhdpA1LrxoUvQLKwPEsw
NMvoDIzvjDV9qFSrt9B+dtyCtlnlWbtRT+I6RYuNS2O0kBppe1ISgwhJqfFMATVDK2rTNo1SaJRD
Jy4+r37fkkKN+YSWLWdBO6IiiKuoWp+TklEB4nG7rYBBbUoIeecmmJkWDO0znkLExYYI2Bi6qBEr
5ET8LeO+IZuzZwWiitMFq4fZ29uaE5hyt3a8A0ovKnCOp8PQPL70Vd4qPndzKRFPRT8rIGEFM/1C
+XLfM+zZELSweeAzxz1xXBi4VV0+VBCz7m4CFnTnZS1gGGscAuq8k+UdNbB88ME0nogOFz8plPOu
mCJYVxaQ5te8LfH24u6fd4trwvii9rCGzGUmP810Bd7karC9YynamG022Rtz4EKWyKz0jl5cds5C
zubRk5cxucjtDywKNI+bQt1W4VgsG6Ot6T1OJuEdZVgxS5rnvDoyRcoeZWi5JzOYrSeY0cl3OSQg
hds6wP7bc+NmYbKSqxzR+Ch5qzH6qpxAh21kRx6VIduYEGHl/mKfh2EorBdufOEGPYuwSqUVNDZR
yi8AIqCPSzTRhg+hru4KnOFPAvn7kKUDSFGVr/va1POb447VaeoYFmDX9tIbXdfDDlMFgMcR/io3
5NRen4pc628YAhWPaVAUD70fzg9h2rRA7jMvjTnaTtHC0X5H2m14CdAXbpK0ro8p0e29FjNj9VX7
C2SS3pNvmdM5kDnM8kSXt3qal8o5zDSH3RuhPXKa9JI7m7v7ubQC68Qg038zyqXA0d01b7aTXA0A
gDfeKLHG5t61wM+8bjvDpT4xKBywXVlqDhErnrXh3p4x5sFIqfy+3zeG4MCzJEwsfFyRVHMNgL3w
HWNA2ODzrW7ozU33BES7jZhrDoyVHh+80Viv/Ja/oA5q69n25rnY0NhhPyXJ4sntCvPWumOLYH9j
NjRrFjDLi6uBSVxZUmQdrnW48+yaFC0B5pupcHIsseFHnrXWlgEIvJIAEjmFUN6u69r0i0NLuSW9
f/FxMR0gD6J0DfJl6a/abh7eeWjXBwN3E8kDVaOj80sCA3h77gfF1q0aSRDJlneAm8TNMpiz+mhs
xKV7rbKufDQYCPnxCGAAZt7EBS9KMJQtF4awSuAvzID//Gmk6YIQlLF3GZM8VM4in1RrZT9Xhi37
kHQyqLrFkfupN4f7VgvrnVi+8zQpyjLosxPh27TKcMXrlNWPsjLSL7i0+dHwHPujcyjHomozozdz
aeHAYw92vuFJr0e5NHaA1YrqAN1brBVrJ1igOXizqrl0J+07VbBkgwSbXj0+7o8i8Z1nlw6I/imo
HG+8SaAt2WAlF1FvL0LLVlbMKme4J+QuXQIucVhJypNx6OjsqrX4EsaTNJKcczs1amOlPabJBU+v
o0FUxQ374amxcsrFC7trb2QPSS5eoLScO6P14T21vsAXO7eXGr3JJuG5pHsYBO1LGwqyH1yJos5p
u4fede4zY46lKocYKlhwGrWk8pDvIZqYZ35gCVl+yDrMiT+52Uu+zsabBaQk2Hqhdt69TKvjPC7I
omHQ3IrV9u4lRZ6Qb6VKDk5ebjuNFMeJOr3GNEWnIs1fh4m38GP25YznxfDuYJT2u8pgzjI2/m0G
zuA4eszhpnnKH2rHcM7haE8FPuvRhDPTZnqjEPOAOZU6OTU9UHQH/e0s0+DHJNMvKpjV/dQSBd6o
rq9Yral/3AzeHP6cghYuJL68nSPw0s/Iay99EE6vS86TA2GUAAMU6xgSuH1GYWuOGT6H+6Jxfkon
BTHZjuFDx3H2rqxmqPZww7+phlnZQRdxqOFSPK3AUI+rpEXUWsflpbDsfDMYBa78xM3vaDi2t3Rp
Dpe+6Xa8VhSdw6mR7ZUnq/R+RgCI7TaDnNPnS3vHoLH87LRw7jEmjDu9wiEfgqa/nd2Flmu/e51M
4m0XGVpzPMDhsVVNGEQ98fgdKYT1IwVwv7HURH6LZpiDHnPxBlxBnOcZFaOE7PWWgWT+kRDL2Lt4
P+DEdPODlo3+kXEWu6lHiXuAHqrzhOL+OHLKg41McftuhehztB2nPSf4BZ7ngfXeb5vpR5b19TZZ
x+xDw7qFtRNypbZw95wDn8vaZtY8XRm7CvXthG9Wuh+2weLOUa65Y9lJsaMcOT/X9py8lOikR+x1
+QtIZC6oqVdxE2RWG7R0M1Spbd35oSmOiU8dDr7K8knpVpxT0D8/nUXhNMzMWjwFnCdvzIo9D/Ng
YhM6IY0Q4a7tT6YcQhLSwHoOBl80a2uXM/aNcSym16krRgzxhtO+jqqlWzkIlfVYuLp98ns8pDnW
ALXxsX7UjCe7+o1ywORjGc2y24SS9QWKeu/drax+cE7rwrvGkQZIpfJgsO5gXicfcly4X7lTZn/O
Xo2XU1RrVPh+86EWi471xPRfG3A3EUT35lpyUss2C2sHf1BexUUdlLts9p0H+hqtreX17oF3crjt
rWE+Q6ynkbKa5pM1d/hnRZBsh4Ygo55svVvTobkeyAdvaFdt33rfzHayqIwHtyzcKIees7H8aGSJ
b6h3aOovphieugmxKroHg4bUS7kB1pgJ6OgLxMEGBkqhsp+ziSU27E291ZBJaENYF+TrpibeUHCH
jCF/uwdMRQY4xnGRnAmchAu1SAenIr4699eaENa7CDPryc9rvkCZtfI3GEPzoJtgUAhBsn5xqu7n
UGQd02Zf1x+wwvVPIqfpFZxKlqHEWHHzdJBlZoNEq8o+C4mwZTXgaHz9USqXiQFbc7SMIKuWNDcv
h7EXFpnmwhZ5NJMFYDZ+0JPMGZEjWRvI9aUbG15D1TEIwHQKHsZscG4TO6GqVzrCAE0CMnyjkuLK
HWu0aaf2rigZ5OtgIPodVyqWm7hM7cs2Ve3gQXZx6IPwbSCD1mzsJzXp4JxJncaIHv3eChPzEw4r
XbHWxe9W1E3Fvy+7k5ea7nnmBgVhxR4fcu3f6TW19uzNywM83brejJYN6BeMHuzk0NlQcdrfkni9
vWhC7yY02nZDMbZlx4VR57ec7C4uD9YrrPQBTjF6IVK5CVNHgqzg4rnx1eqgv61jbOOFfTFLv/Q2
4dJ79xwNSgf3V5HcijzD87H4w2FkjB7lpZ3F9kARUZBonssSx/tY0nGxGwFJAzubmv7k9GiJkUP3
xmsnqfWlkXJ4z7VtnjESFuRbUoMF3JndezubujOjsjJqGJvdpYy5z2Zr4L5JwsY/UeThA4+GhC4y
PZza0WxPmZMFD+QI21294DaKRc1zqod5vEVcG0YChQNHmsAn79LN4CI3q9PmhJb1HyGhqngUON9W
KcwvY5XwNJM1wVZI06DnT8JhO1pJ/q0Bid18IufimustkWbih8JvOsLaVXAGH97erwYYy810YbOm
hl0fvGZZP9Rc+scWYtgzwHxWQdUMWOtsrydl2LDr81APt9wJxIuX0jYdm+bMmQvEoD2wmY3NvJGQ
uLjuMfHshfEcjPOwyTU+LktXkk8Tw/w2V6W69wnYRJ0OjKux9Nqj0WCt0AamIpOy8hh+Db0oVZ6x
GA8HruswNarudjabcdcXmJGtVbGR8l/dq9EJqmsg18vOLtlO4zrNW427BMSiY6c847AOUyDnOtlP
RddbbDxivrFg376QM7BeGBHLGNR3nuKNJd0TzV6ebX1KrLknL1n7hPO9ImftDkrHq094YWdQyt2c
5jQVSLJtA/mlQvwAt1lI4xVvJPURZpqjPXOILqIUdtQDfrc+O2GxyR5Tf4U1VcKN9Der60G4zbts
+pn71boHY+X9KMTqPQQqbKydX5cGfni6p8mR2g3rVt6lmLTL0qP9G0icTagX5E60hBmhzCII29fJ
sfPP2QA0F4XBYtKVNPSJd1yR+p8yZ63fOhsrjpHX3a2aLlg16XbDPThtipYFjd13LbmoB3u+GCqL
8d218BElAQNtywrDH0Zjp5iJSGtnMByOA+WQL/mAn5oZq6JX3kvFVtdWiZAyXvEukPc0W3XjZcMF
ItCEzeM4zvTtJppkme+5x6AT/p2tqXGPc1pEr+W0EiEbOzv4QjXwXMaTIiw2JgFmBqzKcGLDXwi5
uHW3Rr1s1BuNH2wQSKj6PFaOv53S+6z1pymWtRc+FWNSX0uyIE7h9QUBVl+dMSjCzBvYZqpNtqbj
Z5DmA13ZWk0D7hOyaBtUZ/ceS4qtNu2iyxAblja6iKGuYIjeBGBsbbuBWa61uCuJjt3bWqyvCOfL
veFNFFyEVrnPamfYj0NrP9tFoW7x9TjbLMDRvmsyoeOhdPNb+ho19/Il8H6MbZG+Z8orTzg2Z7KM
oqDDZ7VSWk4CxdTFsi4WthRHBTFoTlnR6BvzG0hBD/mfw/UudVW+N1MivyrsGW37TgGqseCNuG8I
JhiRbIX8SixiFFHmWNajTBB64RyZ1WOe+YxYjYQLNIXjLtsprCQvTLlIqcp2b/rGGh5wYZsPggKi
W224db7RTEDfV8j7N95Kj/Vm7gLvbOKiRsapL4HcbOysZ/pvxCnr8CZHFVixdAPJGhplQDz3mFNq
+kdGSclHi5HM2YKh5e45m91CKmpN69jTNte4tZ/LV75t8xzVMDg509eDuiWJk/wHe+fRG0uyXts/
pGykjciYljcsmqLnJMFzSKb3Gel+vVa2Wnq3hacH3cEbCNCgG33QOLRVGfF9e++1fw9GtzzgeBNh
MMxeJfyZo2N188W0C3mKosDch3Xennm2cwC1yvxqiUFFRHU5+SgSN56FEVcPo2jkaQTfeuMOXX+c
nUj/tNqNMQ0onp0YDWHC1t04fosEc2mT6Q0zBO0vHUzVQ+HO8kSDYE7xVZk9ujAdToZNxzj8YP1V
EP+g7oQq6H2VmcUhceXIHQ0T7adVmW20xaRSXhmR2H5XRUtho+M/+NzOfuNqk4+YEfkXsNJdG/b1
W9hZEyNeAErHj2VrwIswQeLzM3wshrb7zQmU+xDdB/VkzJZDdIZwfLyF1HSvc9leyzL1UA94thQr
V7vuWZldd587MjtXFn8JkyJwe2KZ92Is2CaYU64/ZtZqy4Hc2xdfo/0H8E0dkKRDdk0jKr/XkUrs
6jEIyvlhJCe1j7jc3AByEw+IW8UxM63o2trkYO10xOXZk0Jp3BKPeWNFqzki7ZT3kzjx18I73t3G
r9HKKIWxyrco6NMtDLXxk5HZv9WSarxpzL9quL15qsM1AGt/bSdqugjwnxgPHaC4kK7xcajHKSZP
kAJ+42RkdXnsWmDiK2BhNIjYpnhyFqYEWULePFPVbdyM9/WqMdph1zO+otBoNhxGnAfHjmv7h4xK
GnhMk0yD64zN1eVCzySQeQYdVxjTV/04Vida2LDjTips32l8aG5QV3+XDVzE1ZKpuotCW14GUboP
I+sMAOE+KOfUCsKOcRf5Bp6qPIGKPvBUDZaiUsIvEEy3GLftn6oIemPVmgtH0SpbI16zdm/ILXnD
lK89rghnbcji1cE9wqVTcWWJlgicZQ9wFVFbSvK31Qt6akeDEPmqqMaGQ8eGvzHxCW6pOPGp83A8
l9M0BCsYd13+QQ9Oe0E71NtMTP5P3xbteTDSjF2w5b+bMjIB+esMA3xq9uqkA4+LrEzQrZxZM8HY
VjScW8CFezuvnY2PmsO6t/I+K4/0Az7+ziBZjQvFZUcSrwCtAlwbPR5yStYVHPk2evQKNB9cZMNT
LEf3qxym8VfMtfWpHjVd8iIdl+d/UOgboRJS9TPJ+486XUzWPBXCF1akXE3mnBlv1Sc8jHvtS3SY
tHM4aNIuugyGaf6iBNjPt0MVEE4GQOgzpClxDEppnvmmjJmXOkCeCCvqcfI6GDZJEeLMb73KhWth
U8yWBNn0WvupjW4TqZ1tV5z5AGa7bYCLNFiXwZJjho89X3RMmx9XVDs9SQVJMBxhma+8dJK/lZnE
7PJMFD888VBCV0TOA2Nlqcm7rfIYQz+LtrTjZc4ptgIBlPQrIbRT36hx5NOkqRtSZ1yWJHSEaz1n
fYOOYhfpeewBqK86ouxHluy5JJ631N0hU4HhCXRsP6PZOtlqQBCF+VZ43lfdx8VthYL6wOHF3SXj
uFwFHkf7sTMx/W6kPY9v7JvtbZMmxlO4TFfUVc474jtjt3bRB7cDITCs0Jl58VVvf6VuuRximYLs
TaptjZmpD4jPl9VasRw+z7lpncaiHm+x9tEABbp1A821JELU2LBfhMU7i+JEIxkeXIPNaNQOTNct
iNuiOU1BkR19ozC2XWq1m2Gq+2+r8pKL5jpxS20Cz68Zn5mUJtDEvrIJOvBf4GE6YAm6Nd9M4iG3
bRilF4JRgEg6M/LX9di3JOG97i3S1fzQ9H1xU6a1j4xOlxFxjfyYUWL5GxiK3IaV39zkGkBiQDNU
s67iId7obJh/t6DoD+SEJJAW4kvc11kT04vj7f7XG/TfqaK2eJfi0/yvvUGHz2b6LP4WPv/r7/wF
KpN/eEghJqEbCmzpPv2P8Ll0iaWT+jYtPgUcM5PP839cQT5dsNi4Cevgg5V4av4Kn9vyD7FU3QIq
A9y3/J9/ooXak//Z7mpBQ6ObCliaayKw/2dbEI/zyE7TqNgnveHfUX09yF0+F/mumJPkLRSdfvdA
Xx8pGxtAUSy2Tm9k9WumdX9oSHMdE9o3HnGscsnqZaJeSu07b/ZQyFv0Afc5xrtGNMJ0jlPOTFHG
hnOrm3A8Fvz7IPJFnoUZzuaqtjr3Kx1n9lltrbtb+mHsJ1cmMfuuZfU1LUuwxhfZk42GtvGXFVmx
LMs4jCi6WRZo3bJK481Ctc2yXsuXRVtj+MELQ2NyIUaGBZ11nG8oLoB5rba0UnDHWdZ2QnId9FJO
Coew5ZF6AQJTTDXMJKIMb1XsFPu4ZS/pjmm2cehj2qIvc03ooBT1I6s4bflqQ2McVbtw/KdYmDfu
skl0osg4jct2kYdOf8vy3931y96x78zuUi67yGTZSta224Jab0lwLevKDPn22HfKxJJp0nClvdtA
N9mt4MnBgl6rd6txGeONogfEa7vIHHV6ly0bUW/xgBCrmoirsC9FH8P4ECe08mRUcNoRiLVulhmN
aZ13alzTphICFFHRkcosuqaOuaunw7vZjeFLRxqKbFfQPqlAB99gKWcJ3GzGAxTXFizlCVEqPgpT
45mInch8z5VHgt1l8q5W0DzGj2SqB3eXBm58X/h9cMNadjwrgzG+qchobNx59uMN8X/gI02G9YDX
CLUswL5R+xeMzo3f6/zHmkbvEODFoikCeerQtGUBfcml+W306seMwqSNW+fmuo3lzzQm9JBELL6M
Ze9NVx1wp2UXTn8zRR/LfpwxPH4pTSPctLVxtUVSnRO25z/GyHmJKcweqcyuNdVJ4USPn518RWzj
vWUtj3rOdDHK4GxzzG/0UNBwSZGUZWHoWPb6UlZsspZlP5dK4jdzO51GMn53QFjQyNLnMSq4sA6L
YNAv0kGziAgTo8AhxM560ywSA4vyLebdAF9xC1/OWaQIbLDl3bDIE5MQ46lmb/keOY0AQbMIGXKR
NMIqS49FOgwf+SJ4kFAbVxELNygoyCGDU7ebGL5LKryHeLRqxnTEE6Wz/jNx6vrFG52Iiy8iS7XI
LeDBHGo5nGBZqqImXVwYw6zynEWmaYnmc4Ml7edEJeZV2QCcG1GLoYRXr4HyCOZFuakPdm1TzWHm
FXUhoG44IifIAgDhoQvnVgiLIHfuoEyOh26MwAcQSETg6G1reIEEI0+6hNgtZ6O8BLKrkSYT+y6e
/fZSFdradniaT20vGyJ3MvHoscIycUmjkIqeIMM/xL3A+vbF1H1j5qgvtiXHZjNAJrTWnt1nWyoT
KthObcuVjI3a8Bw3eLz3lvAhwhQe/r2NonwEs00iashgiXeuHVVHG1303oUJkToMupN2tPPxHCwl
6vKmcgvfXxcJfdadI/t4N0vDvwW9Adao4VH8TuABEx26DMVJqdfg6ZvwADKwZlR3ALvAS3lq0Llu
MFgtsuxiWsDyox9Goy++WurIx3UA8/4D3h41VkXVRu9jCWMEY96CoJFFItFR8fvI96lwASyxpfOf
LROfWFpbwxuEr7k4gUJ2xIqS2OnIUsErMFf5DlAdFRu/WI3YXOi8Sr7pCIbeVmV+Q7RP+xeHjgge
2kOAbooBLGOA6Ipxp22kkD1IutFcgoTGu4hGfGrUTONsn6x2pAEXZKJ5wApdNWuHy9Et8y9lp+PY
OcBJbIulU2sMSbOfCqRwIJZe+RiLnua+AVS6wbqgaX+ZzXL/1lqIiGYIz+4eq8g0zrKZ853OK2LH
UkfhxK4rnx7NMMXGSas4udVm2Qfl5Mih8+nBxQLRTlhHtUFm1MRpjcstAyAfwn2BxpOl1mlKMnG0
rI7WipaE3U9jiOJVQ3vds7mfALi7GNW4W9fZNU5l8KoH1V4y5f7Uk9F8erG6kpoHXzJ7IO5X1CeK
nab15kQKfPyYyApmjIe9+HC1SZdxSEvU0RShDFYxy+h9aPXyGqT+7N+Hyw58Nbk5zvFUNsMOlYlv
AK2026eZ6tyVIDVAbpWH7zMcwvHMeB++mG6M2q4zF0EUoPEAlbAZvuFi65WzwOzXAs1gG0WDdzHS
HsZ+51otxTu59o6GkfG+RyX23yovE09TJzAK5xJdIIcEBhIjcstpPwfA9JC4rWcNM+aS5rgSWcEz
emwLUSRvMFH4miWdPSfgIUv/3BwHqDeRak8lAddXXyT0SS9CabUOZD54+JKdrF2jfDs3KUHkd8PJ
LECPZssXiFqcfdXYZmlKrpP5tjB63jFdYGWvrDv0mWeo9Wla3fQ6mL5/zIol4h7IOeHZC3tqPfCh
2VmWoybZm8wPbe+ww49SNewJJxnvdFKNZ3vyzWckSg49/Mv7IC7USziPxrNZqeyBsT1kGsDYDA2R
/i+qpsn+0gozfPPQ7e6SwLVA7ydR99L37tRtZtLxH0ZaVkes4xhW2OU4j15M/SSKRWr8KupuomNX
mA1daED+MOkGMGB3SnfZJ4Unc4VJpkdlT0ix0k8Wl029T+zcxKDX6MeSSoVvGbHIfrWGgAh9Mw3y
mhDYDndyoAKj6SFmrrq0TO9VZM10UATCbtdu6A3noGNa9JMkehi6CBgJmSeMtMwYVjJnv/hdUcrO
fq56YTHEKdCT63Fda74ybVGqlDolUeCwtniDpFVRPhhyaT2xa8N8qRKW2utZu/Kmj2aRoyNJGdJ+
2Sh9I0HUYOXQYNg3Ac6DO7NO+eyDpHeNBU8UvAVipKBYkf1fMe51dyGy8gtSvnjAO6w2WRXze09I
at5bpG0v8wjCnVSJ21416sh18APUZWw29k40ls87PozzYxxNiJbKxDfucsLxyvAmeTASbe2s0tJY
4vuUtc5sdtxorYhFY9Ikd5gfA3CKfmF/zlQPvBi1InJsida8Fc3ITwQXFK5nc+QnVLlVfLDG0P9M
48z5TWyNLytUSfeirBF+YBshhpFlDH8zfWYHkWn1EgOu3kczduLW6Oxb7JLJJZs8MjiGl817eMLe
gZO2wpUkrDyGgra0KsFRVTeBGv3z6HYwNGZbdskmxoP0MWSgMFZZ0To/WaXy70AnzskLjPDX3NnT
BL9oVjf26NxGlA4e8UBzzP/v0PjfGRqJpGE2Bi+NrMV/LHmC/9cIefP59Zn+LVfyf/0Af6VMzD8c
22duBBtLZoRIyX+kTCCWYbmFB0y6kiUGM+O/j5PkT6QkoOS4Fusf/x/GScf+Y4nsQjhzeKB6niv/
mXkScNnfwh44qVxetib//D395GZdmVrsvg7ZIDmA+eLFKqmGUK39Kifj5KhiPkuj8PfaoRrd7Dx5
Km3SDKueu9ztUOGRRv2ZPLqpKMJ+IXeG6Vf5E08QUE/QyvyiQrfL8XDHEJCueZW0DzI14ZtIBEk8
FnKGD7SqwtBgQdKDS2sdM6BiK6Ek/hc2WqM69mXpXlgfO6dstIbPnrsL5tfUa7cNUMl9mdN+xzEd
q3Cd9a0wDwO37A+69ShPdEo1TvvJ5GnCtSDra0xyBpzueopcGpgqK6lPiS/ih7GSHqnCuamfPKnz
R7aDYE1SdlJrQF3i3Z7S/H4crclYj72dgi/hIZvt7KmOxMrxmKCg3qSYpR0DVqJKO3kdse4tWBen
/514xnhSHJYniz3x1UNA2dZ+bD/aXqJfzaDx7jGC5Ve0X7E3Olcd3KyizphWb/qvhQxuek+AFyjp
LYGXAMVSDIa/6/GNkDm1dfR7uRKwVc04nLcZizGQyOkwnytDOD/LLPFo1uH8HQ903a0CyrXeZzt1
7xTqp7WN2iSADecm4bN0M+YOijO6+4iWvNspSUYYjGOFKqSxWHJjiaFzAoYanqUljBfsglG2EoM0
n31tEZxXop7SbYxSeo9x0v6VWEO9pwa4XluE/0MaQ8P2nn0lxJuygoK0zSnAPePJ7rCkRE3NEdsU
B4ky2h5xViB5plbRfaCzGs3Go6jlO8yD8cnry+WR7HJ9WPlY8tYy4HpbVo1o1+CClmY1cl37tOZR
e+cxJ9XbbkoKCgBVj6lxMrIyvgwMujyTJwrUt+RKDGeXMyh/FwltYxu8DR6NbPQkzltBi5u1NlSO
ObzzmuoDMF30Ztr0yDHojMVdzl0eEaDKAUaIIcuHg8d4wXo2aEgjx27OdIqNjK/T4RONBA2n6OpZ
UU25eIv1M2+d4IdhX06nJrOD7zSgecpPam39rrLezFdRI6x+7+TBzEtq9LpyJ0l/lPfESawbMKBF
wA0484/RMLS/0WKpDmwqzLtmnPNnlu/GDdGGMmXvrdWHW85zck8frNAs3alLTtAPnusudL8mKpje
Ry6tCPkqIFgFuDZbW2YJAtc0UpdFbTEcqwgxBKuykNhKDSHcxc2QAQYs085C/g71blLmtFBSJ/9b
9Y2wMY4ra0tADAmmHzv5QGtIe+xF3/arjOKtRwNl/pdqvPaVO415647zvPN025W4q0ZBpzn4uQeD
CozXASbYioRNeZ5nq97hXTBpT/STCumxB+2S24Q5wItH7tauCpzkBtZPLAVJX72SEknPhZV60VYk
onVY2LvlEXMZ1UUg5OeVx6sSld4csBFFHqninkXPVrRljw8DdiNWCigUa+59uMbTbLoKNUf+rgzK
KtjSNj/ua9qh90R4qIuvUnLoNr/G90al8xeM1FBs7Y5CMtg9Bk62KLyo1qNczC5deR3yKn7sewPV
IuuFdTQHMR/o/GiusT/0d21oM++wpjM2YamLt7KM5LZn2Ny11F8+dZpHDl3S4Yyja8Bu56kqJlRt
ohbRO598QI8s7xKIatsWyB92OEhvGgTjl54cZLQpikprDweGGlHRL6E6nVYRILIhrJZq0PQdUcwe
TuwmHaqVsQ6veIZ3z/x2xh6pMLRIBmHI77Ounk6GNw5UG/otebPST0pKZAxN/VrrDOAus6T8BVNP
PHUuQCPiShqISTjUyYcF6ePNqwfA2HXdAGextdt5BIhnyNQ4avDqdAyM8R5lpaLA3UrSq+2Xecev
xOGhQzQL4Yl8t01312QOm54f/7yVcccsK6qpHw92hpZBOczUOndVXTWX8M/BZsBFhpYR2uq2qWX2
a4zC6CeCAYgl1YyfuPdCilbs6tCUstTfJxRGRPRWlXIbTBbk2rCgbsYtTFCXRlmPJ7en+pdgUpCd
NCkMSJc9ieZ1VnblLasqsJhW2OL+9IPxfqiAxuGdMNJ9D/fmaHUBfF34Wy57PcsbdzVh+RunscDk
2QREDmbFxqcf7xqYheEqKtvFq9n2882UVNVW5yg3K7N2TQziGNR/yTottrCgz6if0OaSDBfyquQr
fKhK2b5ioRlOeA9MwFtTR7CrRctLVuVgwo8E9XfibeMRdEux56/crj0QQMPfkAFAI330zoJBnTuR
c39IayxeUaGyU+QMiKjUydXpJsZ1atJdyl6Q78DYN9aVTewDbVZ4Gc1+/so4DTioCaZkRUY8Yi7H
9ZQHQPYgx1wLQho/LofPnlZQ50TbzCejtNjMOOHowHLCg03Y6dkZPefgp57krZuRfmRv437XMdD4
NWhLda/pbdil2aBHtl5+dbKYobZiivUhUDREsm8FSLMZ4oS8t1N3N4h75kb1QXrJPB7k2wSaEF2S
I6bUtetbBmMKMBmcPhg1QTRNi38zrtOFAlVe7cTNWCEPDin8LjnPKnbPAOh9NuOVbt8Ur7MFxuj/
FlOAlVsUbn3n5pl/LXJTHpKuK6y1WwVkkGDGfaEI0sNE/OQBfxYIn2yO3W2ehu7B9Lrq2aTWaE80
dL4p2XC90cZNwwXK4twCtA/xj0BNvC1SJX5bceeZ2wYA5JpESvXRNcoDzVgjpdpt+3sMrepedGK8
FE1C3ANgaHjbeq2krJAMAB6wmJKFrCJuM3u2/MgZeaY1mL3xWbgxxhOPqNh3ENXRXR4Yzk2iK0mF
HS5ljaW9szhAS63fma7lVva1/2i4Dr1atRmE79LET7Bi/zd+GFjtPlLt0rySdMmIYTwR+wib150y
hXNS45D+8PU29zJsp19q1jGrmmoChDfGDZyqnpLSJzWxLVwl7eAlG4f1AjYAb5oe/LDxd5JSxReQ
jwutscg/EXa4alRtylKoawPaAdizY3a1ayfc86sCSRkuND/6cZsH4tAsFMtqKVXp5ownFcyqLttW
Gq/XSSaGLve6o+z3iMyC0w+zLjauzIqs27aq3FdbDgAn7NYE1xb3OUGisfFD8kd2458pXZnJOVF8
yyQ7KKRRHyCts4YiJkgkTEPzPjCJJ5uGBRBQ9zkLLrGwHQymnYiOvEIU/Do77j7DSHKoDXCMr2kP
9ZQNgXah2uUJq90xz15cAKhX0GxYvBrmIbybxGV7ArdrAwwJPWCef7dYtr9jq/YhQEKKQOH1Fha/
JI84YDtrvMcp0zTjxhNXghXUKCrgyahVrCEMRph738vRdYfecw8ys+n+RZmmCiejSozdNkdFf7Fj
guArfgthuMb8JvfC6vxrltlsd2fF+nBVqsz9SXJDIXUow3pWnjF9Yqcyv3w/0/qAhZGTPCWzupSP
JFhOa12PFcV/SbUlPBWtIzcLf2zchdduZqs4KSIbO+6YM14OP97OsmwetF+0m0Y2PKKK1hfkNakL
QDqy7C3RTJ/nlE7Jfog2+FRDbV+pvi6hQFqRMtYNAkq2HSsxsooMM+Mn0/nMHU03R4VqQ8i1r0uk
7gL9BFmPpADnMrzJkUU44dLyk8V0Zd8n7Mi2VFGPK/403pdk6KFhVeVAaLhq6OHlVYVWndfRfZCl
7tFJ/fAuNSEvribRSosJyF421c5AN6PkQwINixG/VlbjkLoYpE81jAqynzKL7SvR/IlVMyS+DY2L
uC8TvMpSI9Y3zWgcOqfptiJwqnAdmNwAV1PY4Jouum6rZ5PXYhUDR/Ho6v2MMqM5LzIgF3xrng8k
7NTP5Mpg2gdGLseLlcTGU29g5Fz5UesdQxI5jGTMnPYe8SU4lbymf2O3W6oqXCu8cnJXyCc22Dda
V4pj1ZlptcLb4OxNo9XrvpbJjvQly+eGtDm1Fem4Ync+H90E9Jxhst1XJc4cPbX6whftnggdm4gt
HawevHG71IodgzcNYGNJd32wUuSx1gnVE5sxSfW1dKmbAVaZldSKUGS2IowcP0iTkgWrUovw6Csy
a9gCt9zggi35rF/cU+mo4z0JMpHcqKtU+GE3efdrMk0iVkZsBZtwstOPsC3lQzizWgeVmSenAQzN
fjZyxAIYh08j3p8p6qx3zNbRg8fiDf7NKGkAEt6Ic7IfDm6VhWfwvSk/dxGf/CgjSjmiJe3L1LRf
62aWPKPiUiw3dJAEEYYsskWIm/mK+hBus2ls/vJ4xBxirqXblDcOoi+bWF5EDsNxQ4EU0H3yEZsQ
GNuxxKHAni6Pyyf8qP6OK5y4R89yH925dI5StMZ92XrOFncTmOgwEf0TOSAY/jx5bXIlvr+VLAWf
eOsF7xEZNB5tga54PIaAUVuNa5bNl5nfUlMUnZwgEvc98RjgQL4/xStHmJSsG44+RBCjb2M8J3A9
iyS5azISqBvPzI0NxEB5DPJwamnAS7rHyc7iZ53p/p64gPeb9651b0WN+q7bqN01Cj8fabgpIoY8
uNar3ZXc6q00OQJRTC5YBLpxhanJXecdz6tYa5v2Kz9PWE/rRUjK833g15QwKGM82pXAMQu99Wxk
fLOp5INQDYLPm594ScsTcIzXhqMOx/FQZztcBnxMs8seMUX7Tx2ImRQnVQUkvIoGQm9pUq0jEmqX
sjSQKZebiwd1OCqerNyiocbtSfK49o9kGORUrlMCb6M2upvJHeXLcnxu+zT1i2s2umhyHMr8Lue6
9He6Lzs8OOO0/heG86wKCic7OJPHjQZuMjZdgeN9hXnZu5s5UvQmUwnpwf8vq8b/Qf16lrBc33aX
jrr/2n1yij6bNKJV7x+pNP/wN//aGco/lMeOTwHH801XLJV4/0am8R3Wf3CL/twk/mkz+WtlaHt/
2L70F5qe41My5mFO+XcHivWHop+SFk3p+abHRP7PrAxZ5fxtZShdUIU+K03f5MO57J6W//8P4CQT
qZ1kyzTvYTrM8DK1CT7RUpYTbVskMsicXiBeKa8Hn9w2goo77lacSeHUhNambQGXQ+Su+8fBHJSz
kh4jXpcZ+cVfOM3WQmzG41esCgs+SQJRl57lhe0c6bI48wXlm3whPwNXFcNl8vxhvBELILr6kxXt
/cmNVmJhSGd/8qSbP9nSyYKZdovOm7ACLvRp708S9fgnlZrrLbQDMuOM7Hix6GVBXPEPpiq8/pDS
CHXttVcf0AdlurHG4g2QOkkzHVj6i2+Ot6dPof1KhI5+koCZickaAfjkIbcC7s10OK+NQSxo24LH
MSCZnpiGU8tyFxMYBT+zlFDH3dJHzTWYbupQUrB2stPA4U7Bfg/9yCfUeUgkm+yDO3PPwQ3iQohX
YkDVi6PC+Ch1oBQg/ym+YSWRfNa5jm9a23RN2BWljM+jzRGGCRMU8hrjL73c3JuQ58qlrpuUqX7P
7HRAlSTW8Q2O2fmJXEnHt7HUfQOQmS7j0CPEdZ4i946pGpXOq8b0YBn2QB280T8kjMi/nTzCPJAi
ZWVbvCTGG8zrydgENauUvVu34t6wvYBgmRsCrZmZXLlmcCF8Ksm9EfHAZ0MAfRZVuW4z3/oRFZH1
dWgwbc6yc4KdRsyhVmwRCBnb4M8T38Ttn0hMFZTiGepMgKHaWRWEWEb3+r6ajOo+6pvm4HRlfY1g
yN3W+EYMkPxJPmzA+/PQ9vLqkzjOeMv8iwo2kXpcl5VMT1SS21vhUrDKPhS8Tuz3FU9IEsodDPld
6VGyF2H5fZVTwH4nLNSBe0H7MlZl/AqDDaHNmQEU+6ibb3nQzY8WrAFah7FbuN3YY9NVw11iEVUm
9xYz+9XpBUWMxgE+1l5mI2eaRVdD23b+hppE7mItX9IwY4icDAylhmbljZoZnBC+y4OdY0ClZ73Y
e2aUvzSWW61xGjwLwmEryFV03atqVfcLU3jhfOQx3vJhSK8KCzOCG9/poE1/E/txe64D7n4U3kzP
VVhUa6H1eHI6fJSkWvp1bQqOfDE1am2xQyWQYgfhveVZ84Nj9/5mKhJCELV09pW94Aqj0it+/MHt
HnRQUWOmPetxDof5BT6xOGTSn9RuSGqJBkE93EsWFfarWybVC5Zf/cOYlbxIyzuKwdcHN+VjgyOI
h3ULBep+wmX8Xtt5+1BgVfkcVEANHVkT9UhQwFwXURaD+UMnR/3jmUJhL4LrlijjzD1H2J/DjFi7
qozWfbZBW9y5fZaiq/b5LyICEoiJIz6SiD6SKAftvelF27PLkMFhogb7GMMT/pIttUCrEqsG3dCG
N90lsiCOxwxf/dg4sF6WF8KTQzXuTySHgSvQYGbPc23Khykf7yWGO2CoERrxGofiwPdp1P0mA1L2
7tBKb+w1bfM0EWZZcItSpPG7Ouk1GOPwm8kfN6/oRwJQqsg67lVmeXDEIu6y16YuqSkJfrbKqZcl
jy2egBrA6dIaXtGceeG1ycPiU2DQ/7Z7jaO5xEp4j5m/t9fkNDAeW7SCeLSpWKTw45n+vk5tMEqm
Kzemo872sYPPgtdAA4VyF7q22a3cwG1Os4kzj/QEq+xNYWGdIv6CoFFMkb73gR8Nq5KW7lUlsKKt
/c5ur6GdUR5RYi5a9bFuHxNkga0QTn00SZ2fHZEF1zBz3feATOupMOfgwxiITFb5eIPnBl5RhWXp
QTUizRkSYYP17WxTxOaE+og5n3S6ZUw2PpHJuRGpz92vTiPa6Qi/3KXeqG4BtEEoSmZD84Og/+9h
ELRSHRivu8fAjLOnqA+9Dzsxhm3fh/Js+ZH54BTJcIpdJW5InNGOkeqckVrjKSILpO5yokOHvhy9
E6U96F6sbZio2TjH2JXbThg7P65jSJjgkC68FWxSNG35ENZJeLa7XpwmSrE+x7ZWnwY3yn1NBc+S
xXWaL6vr5G7Epf3UW7G/nd1Cbv068slBNdXvMAiHT1Ul5L1CTMz+OjUgozKaEqtiC5bQUdhlTA1W
8YN1nJbW5bZx4D7p7PraMaaN7TG6dcFY3iRD6uxKlH9C1DjLmKCg0XTzNB2jqE8xE7iGwAfiA0WK
R3LKaCOqvlXIE+yuLC+ng3Xoh0/8IQG+sdwOrhGAlh+n93J9Z6Wamq3Sd9Oe01MWl4A6gV2h4+mB
GH2iVqppm4eilLlatyRWV1aeSGKfYMBugBzVHF69SG/p4sBGEeXlKfJatoHE4+wvbCoBV2VbDzTG
O7SkKm8aFp9+bz4LmcUvnNlpTGtmhcNHqrL/KJDrzmgr1V4JTz0rpJi1xWRfrP0yAU6T2to4Z3Ew
m8eYbMSTU9RcxuuuZeeHm8I9R8XkvJaViW43es0xbpnaVuxSylPfDvUZ2IB9HU3fPrkqSqnjMY21
5YegQcp5uJ+Llh8IeE5sNLLrXj1Vlz/4T+ZXk8DrnlV7cWy5wW+SmXu+Cmr3hmGAtAn7APHa2Q1q
bceCVK0wMnkwVJpKXOIoim8Z+dPXkprxCxe22t0HdaGR31qV3ahJ++8KBwlkAfFmIkbuQWQhOxo0
usShO29UU7lPuJXSI+5dsKTKqai2LCAJPQOo1cX2X7k7s924tTRLv0qh7nlAcnNzk0BXAx1zKAaF
QrNvCMmyOM8zn74/yiczj09nVWZe1EU1UMhKI21LDpF7+Nda36IvgiCQhPSZ+Xr/ZLJ0Eo4wqwLM
leGuAxg0MPUnk2n8QNu3Hebtfhw1B3WkpPLU0yiKgRpGjUcULvOw776NiK0w5WPaBhLo9q/OHGMh
/CycXeXpDg0+bWCuSkPvfniydtct/peKg9FaL8BpGKJ+y8LC2fU9j3/bxPLAlOnBwpe27d3u3lCI
Q5WV0NRsVTOEo3NYsaJO6jPLi3bZPPGT+5DH5LkcZjqT1007GOJduqZPOryak9sNN61G/SrT0KKB
3yNM68Wtm/G9UA65lpFVHTccPRoV248H9HBi7gXaHR/kUvcTVS/5MYNkoX4X01pbAEkt7Z4P0SWW
CL+sVFsvMg1qDNr4Eo0Zb6qbj94qHzXtQp3VQ6L76uKHlkdhXaQoJaPaY8/Ir8USlA8ei2Gu/Shk
qj80cSR2UTKy9eZ+taEYxIK31YmH3iKKE0WbyeK3p7U81amuH1O9J56XVgKTE2KkyoIU2hNEQEK/
/qV2moI0unFWaWicAUcyzKv0/s4r8/AYT4mxiTVC9tRLsseCmTEDOuDLXq06Lzfx/bnR2RhIShHV
6+O1VuNZ3DHZbk7VxGGRBkFpPyHEzUO0huDeygTLYx9KDohPrY+LdiUGy38qWevYwUZ5LVRvMvBt
OSVujDJLULw1x9UWko7xR7KQ7pl66ODiqwY4H9yTkWbIcZhuwJOVLzUeDoBj9ni0EwUSz8o6G25/
Lu9Y7GjaSUs9eOUF1jdi7DOO0BppL96Z7F5Ng38q8ISyosI4A29TOMS/teDTtbu0WQXQZYhMcd7c
ZzNObUEZiIuXSxFL2xVpY25ELWqq3BiuZ6yao6GtWryN+sL/ajqZvlpPGp8YuNXOXShwsOlFqSYq
UmZZ9D776k1pOLOvirlMhblj+0ryGIBVOZet4GkAt+LYzbKO5h6WkQa1Wwcm8WsNLqFZY4mYO1sy
yhvIh5cgBmRgYUpzvzpe8NP13pJetVrsAN7QA5PPlTAecYJn76snplOeyyRE8ahSR1PW2LgTS4tX
RTYCSSFy/VzXtBBtG5vyGWbz9LREph8+5l/tNOlXU40VgTipKwsaQ/HVZePpjSJ8qBzsZonPw3Hb
iNkYmHz14DiY4tj05nYc0xmvvDPAIEQKmgEII2cNVv8DMveuatPsMOCyfWZZklcb++IijDAeZHM7
zzBCSuM0NT33k680UAPhQPFDTqVPFcy0A5YkhK7/luHH/3c0emoZdQO/0381Ifk/7J5v34O35N/+
Dr/3b3/Bz0GJq36zDN5daiJNSSpGwLr/OShxDdD0LkNWaRjK+HJQ/WVS4v5GP6XN7zbNuWbbxPr0
l0mJ/ZstdUcSoTcVgw31LxF8sXD9OilxdEBRStpMa0zTkTSu/DopgbBJu7oZdPsqDP0IpkEd36qa
hrSV8FrewmFok4iXPisAWxT0uzEuZSPGjx6Yezp5orVtmNWePLS0T4YeE73rYI2j5og6fJ0AvCGZ
kRGvcDlU/s2U21z6ZGWi8fW68M+5lGm406yxeCWcMxvdjZBTPK0SPtwmHxzXmrGReqp7n9rzRvVE
bYpuTZeVCQrKsd6LaYypYC0t1mKNYqRkRezVYamlIuPONYC07wbq9KalOeijuSsHTOD44jvG3V3W
ORdhluwIVlHMw20sxqcMyxtW0AHRh0CSouIExJBclloJyE04qf4ZhHoOu8x3XFK5gJeuWeBZyZZj
r/9SWnjjt5S/j3TSac2liODH1kOatUscIEjborK6N2L9w14iPjHBL+zwleNozTEBpy1JO12/G7BT
r/rU/PKIZwuRWZbNvCczcXNhxX0A/DS+GDRHYXCj8AXXhZ6HO87DbbQUUxUToBijVDLVUuJkpkZ/
6odJO4iUmo5yssLpLCAuGvdmlQus2NZY+hvLLYT73FGQs8c2RmQocfUSny1pgHI7DgaY2UXiN1W4
L+tasjTPnwswkEnQJRolKnAe8KACZkMEilACiuLFrEW8rsdu/rCCfdsEdKpkRb/mr7EOlCWUqOFU
f6HiDRkJfBV0xi3Si08BtmoYrHHHpphmLgWA3wRERv8k90MdTxybYFdMb59rhC+1ggRZVRp0RbY1
EMvRm86wSOn9FPiaxslqNmFsMK3zsSbhmbV7ayXcVt13lB4SszeoBZqR9Bqi2NqKvPs6cvwzY55n
swDWG9vZseL5WKKnfBhpus+Ai/SDn21xkQGDql04BBmudDE12ck3RXZjz6ShVBTaHutJvIwEYamk
LJ1tis+eU9Hcb1ceA5C0AEAsuK6ec8JOWZ8cKzdoWKTxJQl6xU/VCj4s+sm2Dk2Kz0jj2bkTsdy1
nRktfY5XC83lBC2ZeN3GyM9Amdr8qrgdn6tsYPeOJVQqsoSUDgS69+gnw30MqmgxYnbbj21PaxDT
+ZvCxkgTurmHU1LQXZqTqjMiQY2MAbFlLvfDd+JtbNSDtZVxSTLosV10Hh3rRtOeygTe28ILdJgg
DOkfkqC4dAVnVbzT/YLpCR3cuNZvvQD7vZxGTpQyFCuZYuGQ5rYrKyav3ZVmJ+rwlHZPcuYHN/5L
3BvNAos0I6eGcqQsqtUtkW//xXc0Sshm8zRYueyFMXXBYiQeUByWkHY5TKXeB4r21mgzl6nfpP+o
opAnPS8OBUSahdFjVdJdbH4VlFuVNYcWWwvRE42ffEGzmEZprAZ/1CdP3DYL35PV1hMJ6KKQO+w0
5vWRKYtaZDX+sxSBfdkrxaEJg9qLxve9iSI65QP6G7c4Y/qTE8QmqUQNHDHRE5vE/k0iSTC7etJt
aCvlImwN1joGKXFXkVVeU2nqM2xIp/MEYstaMXmRuwAP2CJGqGxXlCIJfWlZUGLgJjGQ0T1zfEIO
QwgFpHJ2XTqs7FjFqMNSfm/K6hMPj1jpWDxuBnTTTQBSYd0YTDM4FKcXCR0Q0lRt4goR8TuGl2wD
kIBLgd/L7GLNVgHMfs6OJ4GVsCE2sZZj6Tz3LuiOIu768OcZ5D/tP7Dl3IzyB847UoCu25aQxPtN
S4ET/3V3yskjBLjtgr1jQiKa54upDY4qHzkHpuKxz4nKF6C64hURNMTyrOqyh6zUxnUVJMZH65du
dBzz3jDWcSMRflFBmTTPP31mjZgHFgz4FSqWQiZbQ/qEQ5k5RrCXber0twMXLgIY8dRzxmaENZLH
JnuOT6WTh4Ks2GmauOyA7WOJKgtu7tRsCaxe2H3eAQ3OB/jAfiYNRONWFnOSV0qTs/GJv53ZMOKA
C3pz3/dq3Las7wfCWsMGcBWXCSJ0O1xs7g0V3hQQmS39mAmMSN/1mic30ooVczeAEISq+B4hw3OD
ASVhaBLleWDfapzcwUM1MQ7t3WncOXalES/ojL5Ltsow7XABqpjTp45F+qjgP60ZRXGabTvth6Mw
e85CyB4H2Uy0gXF+jWO7AL7UyFucpOJSi8C/L/txPYkq3gD5k8xmpnZGGBg5UNVULh1Mpbc4P+Rz
phViBT0EVk1SFpugyWqq/kaUFz1oNsJ37gPpZMtafsui8QAd8C1vwHQFBdXqtW6dC+BBXXXFX+Ec
c7wqSwlcYoUGUl8DPQahmvPBcd5YZq3ORTzvLW2H1y18M0o513ZaGIdVh4ksu5ozeDnw0oCRp0DF
DYOdoshlz7aCA7Cxk6cKQJ+Ho4RR3qRaGzJmUXfrAk2JOXSVvYDpqVe6WbwPPbfFqrKYX0xutjN4
Nm9LVRr3IXKuwiZzzXHRfoq+xXreyNrfUL6ODciZpDft8SRb/k3W+W72QUi1eEng91OxHSvX2rqA
vM5EdDqTRVnK4dmdBmOGYOrF2whd8JVmMGu6J32BPWssVDkCxfHLV4MR7NkpGjToILPf+8hTRGi6
Vqx9KbT3LohJwqR21y8zo5FbV8NDpwKKRc00su+F0JrvIjFdZuRuem9mQxuslR9PW5kgkCVlK08K
JMepJVzbLUkw+d8I8flX3WqsE2IWJ4KyZ58Hd7eyLVgmtq05D2VsGQxghf3GqTZWbCc4uXa9XiY3
WO81+jM1I9ChlWjxFRdbjw4B5Ih+4AobAMpy2pC148BRr1nsinITwzJZ+axYmC6qqS2XcyrtnDa+
y8dpRmz7sFjWRqaVsPCi9JmtxfrR5jbqfIQqwRJJY4EoShzTccTIdXDabFeM7sTq51BWt+5bahBs
GQFYwDh/zq20u/qRCx61FsZDSER4Q5G3f4WrypFH6FV2z7cRP2Av4adbhmxNuLDBDeOMPaCXMeSX
Tq2OQYy3aFm5pcS7ktdrszJfxyILbwJlUAikj3H0mjShegHB/tkVraYvDaPrdowzsPOHbF3YxeCO
xePwrRJjBSN7aOdZOTDit1oPGBUVifXiDYoeDqhEzAh8gIaUJikmQp2Tim9TTMUPmxI5yiaMrpg+
3LeiLocHg7H9MbIFgt6QmdiuOIUTEIp00qyWPhNtIedQuSYmGxO3Fe0KrcWuIjDWDGsCrS37ah76
/dIamvGb7lQanTwFMbDMiwQutMyLD5oVlSerVf1Kn8zuQ0/xyvLO1c6zkekw2iPX1MQhRw/gpmHq
/guj0NFbJMUQpstCqyobf61uvjpVld7L3on3vecxcvBLnwLi1tJWteVlLkZ6TmKLviMMyKJXtysd
a22yyr0SQBveX/Nbo4ox3uE8CN6hqgO1T4Fmnxg/U0oPKgOYWazq6YA7cqFTlOQfGMKExUb0jfpg
KGYcvdBubwKGhvEWCML01FSBWayNxqh30ifTB6YquEDAct7zwWjuO4Mr1DA/klyeYsqfK9fnJUyR
dHnlS54RsGGZfZy6Ap0GwAL3H3oHkTIbn0pDKBD+BVVzemj0ULsdo4HFXjEZYxWHmPTZILkhnGAu
x6xS6/KMo9PmupCI7lROWfs6BUK8M6IY6w2PfPljbOD0UbGNQZSQi/+Soc+4mzhQ/r7lvoES1JFD
TAFar9MmpEuzDNVA3qNj7F3ho31irD31Sy0bUpCwkHkWbKI95iVnxAim1UO8opCxOdRV5N5GpOau
fD7ZuW8MTp12Xb2mZY/j3hNZtqo4vBR4I8viFXwnYWzwLG1FfW8o14bfD3uqQXvyBawAq0hKI8II
lc+SUTHkt3iGwlvIMP6u1ETtLMAbi12VQcZbgl4kMCKiuDGXQWipfJVVjfuUZCGUJJmrR0Mzxnfu
MaCHoiG0iDlnoz3yKITVuRoZcsEYcofLWPUvtPTcd1pTPmAWRefBzZ7ftgnEvUsXD8Gum0z5Zk9w
29ftmDTn0DeHfQl/dl0MZv3SMnX/HHwkh5XW5859rgN6mAi1PI0EMuBYdyrYpxU0h9n7Gxz8zMji
DQdh7eTnyDybFnjWPvAjpu8gER4riqluxkw01Q15QD3auq3WcdWunP6cIQLcKgfXexKU09UO02Eh
lVVjguocXPL6cF9x3BqwCWjenquS7W+MQUDk4LxZbbDHp7N1mVO/aY6whkvobrxATE6Wk9ONW73s
xRsju2oPpxGvuIG3rXfViFmxsrCbclviBBbU1cyvKrXholU9QLtE9t8VBukPYAJEydvISSs8S5Sb
L0bWiTeusyjjXOHV0pR2uSLyggI2yF5xLIrGJ7+PEuDgk4YRy0Un4i6ND4kuDLpjaY/hxSaA2E0C
EJ9T0sLdNg+WTCJjZSEJcTRLROZvfa1HVTOs8uRQPL5NSlhhrdMOL0UOUfc21VKbZ7ia180i1EdB
qpj1CLpak14KkN3duuMmHG4H7AKcL1Q+d0FyKsITZuZrEdKGU+mJOy2o6fK/T9UkDhASYh2da6AY
FXZoDDWC4vNDHSUlETPC7uNND0vX32OdqYI1gY/xW8F4dqlTbPI4lG75Q8a9s9c1N3uWpDGeXGQk
upZNvd/2ugZZxLAaWnMGNIoMDhD8jvYzNnrgxp5gagrxmJjJsqydbjUaXr1pBjzubElQVeORe5zO
ZSw1Fdd8n2HKAsy2/E6StG4XtlvIhwlk4Nw1T4LdtW9USIKYVgixzmp3ukfK1c8J0xnklzhfuB48
yiXh3vxa2673PZ8KcxHKCpiGDnIYTwDFPW3eaNwXGxFeJ4ZSmxpOKh4ErTvjGh0e8DNke66ONQ11
EDhhXffOys0K71QnIPY7XviHseHoX2nJuPNJSS2hDmafuaMyyK2VfOCx5yQcEWgLa7EfMNLDpuus
AzFXIoOTMewCSK17MNi0qjZgWMy4XNRK3nMmr+56NZSHyPetI/JNvqPTwH7V+cm9A2mYU3y63HSh
Va28yYiPxJjCS01bCGMqkgVAOf0ZL0AQ3TP9T8cKHr1BS3aWpIqhSsSWs12/zLlnrkchq2NTNK9u
N2Vb3HH91gXgNTeSxCvwPhxPJ+fZZcE6ZUHR72UdfjeU8uZpBaSYKkK9F5LzgNnemAGldGSek4Pn
4MRvsgAIvTEk3yLRZ6fJAuVP9h3DuJvUuzy2ml0TRWqlNU604d9Tb1RoYXh2t9RCuP+or2vuSv31
FmcR98UkZhmgGw17vuX9wY2lsfxmPQvJ3uxCk2PnfEpzoIaeiz6zemInA2+usoECFK0oNnAJ1b5P
hTf8o2/ky/f163eisMDJebbK/xPOn1pdK1gaxFXUsB8RJ6Oubt6p2+mnu6Kz3PrWcTLDvlD9rcQ6
mdL+2o2QGRe2EzXGeux4vwOre+oHUzInG83K36SRy/xMIAmVb7aclLWyak0+l42ZXFwqYk+TLZIX
pwTNBouagVzad1TmZAPSDEnV8pnxh7YZmkbcm12vfa8CmAFxS8m50lGIFkHphy9NCH6DJQ7AO5I+
DF5EPmoneFDCYLgrcztyVkxi3fU46fHBQq9biTEXHCSEf9vnVb5snKq5KpWOB0il4tQmPtthJpON
GJIXvPn6HWy+G9VTZGzOQ0s1jy+Lr0kmWThWSI32gGDNyBX56mvs6X+NQBWY5M/iazBqWqX6gIfs
XAYZV9fJR0+xhV4i2cac8hfJfGAfGtmaK993wl04RzJc+pHntoX5dG98nfTdr1M/YDVuAGEXj99l
VrF26p1zG33dE3AOiZ03sKM1OAzMrfi6TjBNst/CCZ+ujF1nr3nmoy/Hdk+DGWEnjw8+RnpDrcW/
j82ZO0v3dX1x5ptMOt9p7Pl2A+582noBWdW1A8n3PspHcmhGz41ovhs58y0JpkW4qopUbs2yYkY5
T0SXrCbaO1g1LlnDfN+K5puXO9/BzPk2NmqMt1HmuKIxy+G6VriBOd3bso5fpZkUbxL2brvKxkYM
z4ld8iHJPJHnZuJ+ue0tm1k4g3Tg415hZx9aYLfhmj5u/xNzel5e/iBmXH6+Dn9seja/hv6/vCZK
V6gSpjTRJyiwnBPZf3hh25nXJwK2k5Cz1qnQBv+Y92GJVRJFnfyPsy+dKu3pSsm99VDR0pnkHu01
+LkX1FQMN9R8lEzTJkBITABw6WTkfa/ceijjtpiTvlRpB+3JD0V5b/VkufFdWcwAw35tq+E2Tbzb
PukJTaS90R0NJ21wConB+57Nbg9qY+w9duH4znSh+5QDBRWE2++JnN1mpndxSWIfcZOQMsaIZ+j+
Pe+4gGs/nbiYuUtbs/SOFU/HW8e8rmXLhg6Lb7skJdvYHFDZO/QdlM0EB3mkX0RudNY6t6T/YIDV
2vrdXO+ClZmMmsj7OV0Y12cWl/LigCvc1JxkmpVktoy73BJut5ZDEt/goErLZWvQBc4FvMg+VDs3
88ZOy0FSNhfT7eonfGZo5uRwl9bcgOeC5gIJgdj7SsjDex3kCCCrR47ceE0cUJxU4sqmiV2hWUTN
JlLjDOeUvHIW7gL+fRVxjTGNuo8U6yXbV0s1DjfhjBwB7shoFZAAoA0df/sOUIh353Vu8I5v1tsi
bYZrz8u068BkhEkBYDMMid1NEmEUNHXkdEaLE08lh86EvOYhdslF4esi4ccEZ2lomD7ikMow5rxF
+ahjPVw2Pk0hHVCQclZygg1ePba0SdJApsrmFT5T+KAFtflURmm28/RJJ1jZlSxNQx/dTTVNA1Vq
iYNklUKeVs06R2tYA89XFxUY0WOm1zGrKGhfPLJ8MjchduWES4ztHUcwZtSmBvqcL43EsUjze9ft
C1K6DChmX9qIgaG27myt8klgD1S5VxVZYNxpWeNcsthrsW3NIpLxpScZzdBONLHMOhNe4f6uYqo7
gTOelSivTlCl3HCM4rWdme/Gl2rlol+ZX0pWLaSAbtSrp+RL6cpMTZOkIvAyEBUWfrZidStefaZ7
4U5YtuGfp6IwdFCi5fBhtf1Qcfs2nZKDAGpblHd9SxB54D+5GQicND0Jn4oqhXXfS2NfmiUk/a60
uFy37sSoqXGjONrBGMAfOTLAkKuKzvUD9WmcJ8qvme4wj3djabzQhC4dogIPsRu+hNX8gpgRypAK
b8CvTvuhc9WmMMDB8V3XG4lSehgCJKJay+WuiMca5OFffel/Z6H6Uwso7m6DgwWLFPY9YQhr1jb/
sEwRdWljRqJq7/ry7Lu3ZVwdi+7uXxfC/zmV+yFP+b//NXfjfs+LsQqZAvzvX39Z//w19b+rt+bt
l1/Qd0fJ3F37oxqvP2Br80d/Dsrn3/nP/o//9uOfYonMY02Ts89fP+z5a/z+Z89v6Y//+Pdtzs/i
51+2//iPf6cb5Oef+KlpK+s3EzeZbhicpGzwH3+rpRXI0/wkGB9buglmkq3jd1HbkL+RZ6XF1lA4
WaCYcAz8XdQ2qLlF0gYUJawvmojzr9j//x/zP98Y/mBOPJIzo9D/JGmbxBc52/T9miM81X59MG3g
I5vM0TBqamk03Pzhk/nHj6E1fxC6zRcEdaLzecw8zD88hokvKLTBH4mfkRvLZPmfHSE+7rQkuv/r
r4SCw9/1h515/loEJJRLObmQCiPAr1+rtSVJSI4ga0ieMVwvCbYabdXYR6B8T7Hnd6eWyOs2MRuq
0crK/bCTvLvU2RDDPLJI7rNdGDfI54XGQbNGfIxdv3q2mNzOSShbnm3bN25a3azfKaKFMVEbyiM4
PThkymjtGBRezvwHLBXByTg2HlIOl91GKIzDh8aq9EuYmLUPMXECJIzx8Qe5z3wN/oktzakT/NGD
Fvzw7dCjlkVx6fCS6eKWJsdMJg8URXWI2HHbYNTnrn8odReNorRoR5vXdL6VVnneM9kP+EcmFz2q
aXGngd5yRkQPzachiQrVKl+kSQQZv3V7kCC1VQGdA5lXfaaRVt2QgNgrn+fB6FoovSo7Mvd5yGQY
09WLEZlqIlpGQhPhaxiS4xCY1DZ41LPNFTBaGkT45M27iNqCbSbVcRygPNOQGxCMrMqlcDXaWYIk
4AqPQO1hP18khpsE+NAcyjxiCTZcGzDtj/VLSJH8Ih2seDWWnJ9sRYMXFORzQ3Zsk9QoG7PVXRgD
HRyau6bLe9zGvnlnED6uTe0KPHglDQXZwxiCLTYTi2Jyd2+WBp79QvDlZz1eN/xPRGp0ijbiv4BC
UTAkdnXSuBARiO7lQQ2x1OKLm3ZKiaCj3zEDrxnIEOk0Mv/NN+NTmvlUFdj+Oy5VLuckH1ZWpm3D
Xr/LY9SY+ROlTdVdeVZw3xjclvXB/JCtdzRiRctWlCwpNdnqBdm4EG7DEocAXY4xzLfU+IjsdCO4
LWDParZCjz4BIsXr2KteJL8gAIKbPPpk9zky6L/xiznU0nnlogvKe5x2Ww1jojMybvfibSO0Y5BU
4bpAPls6dBIgdXNA84+o8b2+iiyvvi0beQ61/CXrSLL1AolI9Andg5D02yJaYcG2N3E6m/wGh9kN
Ms2CGi+8myJkOO4QLwhhvS1o6T2bY4By7A3vYE2fB0gYa2n2sMuomFzanvaApxv0AWDaiS68BfRN
b0nzyWqM5/ot2z/4Xpxv7cp8iXWXf4DnoOfy5ZI+fPektY04+C4SW1A0pHLcKoAx01nmsntTAxrU
dKuqJtLDD5YKrJHwK/EkcvAJ2dCUFzWmeu6BmSxew1o9UL5BGFWlR1gvzsLSi3dqe/L1v75v/v0d
8Zf98Z/bWv8nZex0A/baPHn4z3fX85v/lvw5YffXP/e7b4y0HIMEW1k6yTjCcpxufveNzQE707ZA
gekE5vTZUfYX45j9G7Ngy3Vc++f+i2D+F+OY/M1wddt1CNvbkr/yX6Jysd/8uhMhzVOizX2erQig
nDL/tMvCSTX1jpnGfgwFlhz15tPxuiDqlJ4DbMvHMGmJw2vpI2QWeyXjVtuW+pC8DZZUp8ipoQrU
QEokjHmGWxfOqwFuVufRt1IgfMBM0WtDxWSPIvc+trq7jpM1kzWBMapok/s6iLVl5BKXcgLrlVkO
a4l9GmvkG2o/1wGQ50XTeXctu7CNWWCts5AgBXhwcj1nU3WouiqVx5SOlzcVUorSUZxZ51isqKuZ
TrD/UtrEG6IPCX0WNAATNXD6TV+TqzIjBw+ygzsEz5BYlZDDkHYUfYSVxhStvysDa8dP8KMHSN8X
KaB1Jki1eQ1TqlArIut4DZZtbn5SYzPcaIEXEYsHyLk1g+o+5LO9zYnqbDrK47YcsB8HuklsrT+2
kg/TbQrIFSP/5FDEZwKD21JDbwQ3exKyrdma8hR+Kn0b5jidvSfSNGwVJVGtoGxvLCNImEg0qJvj
Cj13TUX5WKYWCCwn+2ysDvu8HW2wjdOXZy+yMXooXX8fFKmJYxVVtyuKhU4IfqVN0U4b2zuSct2a
we7wSEpH7oVKYU1Q8EsDAnNxdrdBlf4OyFFwT+HHNRAda9qoECatZDMMYDyiPLVuJSPNRcKlFxor
dqvR16KtQ7HvMsEptzexMDyINL+KuASRxXWgXUVpAIg18SBPkjorto0W+beDfcJ58Mj+0WynyM4u
fUU+sOm6E+yd2yCieDi2n/1k5MoKvgAsEctrj7+7qvd0V9GQ7j/3fl8d0K5HOUKNbOsz7IbPOANT
lhRgb1yxk6pIIMCMEQ6aNaUqS32uSy0BrC29YdIZaJTnsdOPdF/gjmd/dRwoTOW4H2r90UufmPrQ
4BOQCafeha8d7UtdW1RJoT+axAWX7GMSzxbeh00WZPUSw4ixLTGvZNJ4sxDGDhMMAy7dJxFPrOHp
jfLKiyA102XRCv30Wk2B8dqhrJGwz8O1RSvTvWtnm8wDKLwwRwUPNa20W3RBeUGTwyXn4pjKhCOZ
/ZXtoWEihxl7lPYlgSxK5L2mhNaqnDfG+QF058w/aAbjtsyo2n0Cg/k5IsnBbtvW4TEwwQQFkV/t
RlX5D7Vi/sejWu8ZN46vzEso1ir7/BLYtFUoCqW+xaOnkMQIesF8iOEtZ/YhsHP3UKBkbgy77zeN
YaBOatNwSjsrfaA7cXhwirS9idCZH9MKbbPsGMwuqsKt3hqvUyQuZkB678qTK63iGHdOf4crTJxJ
/7U3jV5BMYiSFo8DBpKBhqEDbrZ4XwUu2fIqD35wLGgthNWx+ijSOCVqwfTnxNQoPEWF2x8lNOhD
4jkk4Kn0AvHkDPq1F115NjzoZ2mcB48jP6xT6TLv51FRR6H1pBasvCFOxn17CVyYWs/ETM4u/0Dg
r1wUoySgj+cPu8zfuan8vPv87f7gWI7rmpZQ7AIc5V1uR7/eH+KY44OoJ7Qm30/OhVXl3T6qu/pc
zjJs6+nDiqadnjwHVhOjj6dVj2eA8RV6hdW0j3ZXaxuonkwRVDS7wGoDsgvT4A1VSjUck9DHl9KS
mgpzX17sTI8ODcwErhDUyJfudClskLuW5ySn0WeYzZP0CJAUHx7XuV3NsGvZGbVcBKN8qCpAqW3b
p7d26zvRqh9b76HoOfJsiUVhSqrVRKNkkPEXL8w+cHE6Iepvsymg2bgmAzNsKbMMIg7NVv6Kw6QM
yRpQVyMnI3sUWFZfKbW74RA8bTTTubZK22YhyeNR2HMuANdvo7JVqMNMRkM7agKg0ZhiSmxbcS2G
5kio996rlLMscnKEMH1xkdJTPGUeEGiDU6LQGA+pHgiRgdm/nqzu4FX5UYW8/mE4oiThCeqz0FxG
LeDalBrgRdnb/vegkz1eFij3GqIvxzWuZjmDJNYYIyE3FkfXYqKctWj99NxOvZr9xzxKpI8JB+g0
BeBa5mbSRvWRUIdLjEoPHgPdN49+aJfnWLr6NTds/RLEwjSWbtg1B37WwxEVODz1OrITUg7Pu9MH
9Yfys87iAiWCH2mSZ8uh8oZNNb8p4/zOOPPbY87vUTu/UfSVY43wAMHG+APuijKkvErP2J+DukP2
YavM7Kp+Q2lGI25dC0/C/Aa787usz2+1p+LsoZvfdEz1/r7oRL+B5mhvwnlFGKfePhRWHi+7Mpuf
A0hNiH/Jt3BeTaZ5XZnmFcaa1xo5rzrNvP7AkvcfwnlNojFQ38eOQSLPt1myhqZKnytnavdRzOWp
oHDzkDRtsOwa23mLEnM8UHBT3JAjVReqi1gYXX73gQOI/d1GsN9SAtBsuiK0L/xu7bYtfXJ4+Uiv
WgiGcDm2I5E8WJpcJIDkckKJ6e+oN44bI2qbUkU9E2lviFZlMdjp0qCFctylVpB250xFsAtlKQnd
KbeeVqY7SHeHfRMXaTbVfvHMxKWihUfGBVTHDFzljuBU5x9NQlfDIq+RK0mV0XmAQzijvJFCBm4X
Onl1C+JNMPqw6IfSX6eTJH6L3Yy2h8qy0zkeE+Vbp2zErdA6Krb8Qd4NmjI2iStgnEbg9uupkjG+
cy/Vt6UN2gy6o8GE2IvApxGa9d5FZ9Oq5bhoG4tKTYEGAQ4u03LmRydLxbL5Aq+UkDw5AoO1BbCn
yyNmlMaxEo15jRlblkVW0s8IyZ0akX79f9k7k+W2lbRN30rdACqAxJDApiOaBAFKomTJlm3ZG4Rl
H2GeZ1x9P8lTf5QluaT+uze96EVVnMkkCCQyv+H9nlfvwXoPomKK3dUpew+fh+nkwEU7xJHOXKrX
XFsgqHZi0CLawyYSiy5lQgh8KiRF+jqNFy9+WTfzzrSofTBP/72B1h2s2fzTqAA5M0qN5nsVmGq1
8w0EILFHtvKYykf0tt7lKiJSO8aJfBw15pNZM9hJgheCnrxDHf0xq6XnL4V7a0RzdExK6VCvoZnF
MKO8gmDGIHkdlfs0NS8jV/uIsoozLzXMk8b5f9C35mcBDVY9I3Qua2PuumS+5Tj/vBlN+mSjW7rA
4IER1KLermixzpS66uELDPbVz4x2ffJqZij2DN035r6H9JXtmS6iUPL/87z/vSIqrWyL8/M/p3n/
s/r1o/xR/YNM7x836c/68Uf3j4teJX798+Lqvz7pX4mfCVlFp5BI6dJEjPNvGrMn/imodJMSesKR
9Df+nfgZ1F3ptnpY0VsW+jfj3+4+zj8p+VB3dUEOCEx+HOO/U1w1FHX53xEEHVwdiyiuzODKyAH5
tGfVzr6HjVGnSxcmtOh3sE8eqwYmhAnBZJdEHYYwW/E00KLbbx4qcoNED9AVhuSTvlvTWqlt4JhF
Czj+aE6/TDXlmd9u8h+iHONFkVRdoqv8jCj/ckeoKz+/RFxnqdjmcRe6sHh32maJQ5y05m5NvBPa
rR+WifEnkkCApVRoHMoo/0cXQGMPWAnBlv2CXC1yo4EewbBuFHMB5kZ60BiFyexAhKcddl4jQFSO
veFyJCOjw8x1vH0JL1sj6hY4iC5QOXDUIxZ5fgt6C1hfUYIn6OAi7yjJ3+O1cZO21ent77HUB71Y
DiqW5GvQ51ORePFTnS1ihHit27Cqp/o4xIMXyKF5qNvSC7zVI39H5grjk17uBDQVELJOHLWIOxuB
2wmCpnYwNTP60Wf2fOgWoZPfUbhU7wVB3oLErMILgoYfo7cNZSv4fPJg0/BD+D4NB8lIMmM/4rbV
AD0nETdybZ1vPexeveupTqZtdBlXVDU1QWTY21tyvbKFzpYykdnua8MF3rrMy83S50+GudGtmopH
6hYuRYjoZnO9vybQ18Awvr5951Sl/vmN45XQXVRzDlOqlque4G9dA7lVehEjeAxtM3IPzNN+y6LI
d5nu3kdCwFdJGIqX7eQFb3/vuTDz/ItRvtC1cRGlnreR51+MW5BsoKCTW/dJcXCHIruQ7jYcaSCg
zTBhdKWKmULZ174i6cEPuqc6Kt2KB1oA3ytwfxhd6tK25J1i4pDZ1AgvwppJgJAscODQFPQVsE0W
f9cU/+NAiKDm9eKm0eREBueyqimNKZDV7zcNDK8F+Tdh1s4Qld8yS3GFB55yV/A+Qh/Dh1IORTjA
Tb2hxHwx4bo15/HlCLuZQqhDrUptQNYCDufkSBrjSIZBy2j8aLnyaxxsuPeLuf18+56/ftYWVTeK
eIINifIcp8bvlz0wZq13E5c9awypW+gRoTV6YGfVje6cxttjTubtcacS772ff7hhwqJZpzv0W8n4
nn/zKMpoHr2uCKOpb/YTNQDa0UPvv/37XtYCHbRd5AgUAnV+HBvO82+h31+aWlsUYUKlI5Rdm19C
g3x8+0tc6/W+joRMccJoL1LjFC+ePo4gTPVlDK/UoniKZNSBs+oJY+PK7EEH8pJ78FX8aAIBWRlb
flnaxZMBD+KuoQNuKyRetFAcN6wJ38nB1g7JFuvHAh91JNEzw+o6nqVm5d5rjrYGuiNvBJOrF3TR
XZoBarBF8Y40JOAHNLf4PNZ2qC/sb7axiD1ZqHaoU/6zPrGNE128apehEOb14M9bYAJpsVONFBt/
1WIZfTw3KBsgktBDcOEhgbVAffRflsHtd6JhHiAassdySx/h9N+VzRZdRg2AEVAhT50Yad+MibcD
AXbUIB/sR0f3AsjxT11M/2Cs2XNbk9JTzqDjzjVY3xWzAPupKR6diTVo5fHndms2xA8epBiwaNqA
M64076rU045zgoGlKYYHeKPefla790rd5muz0GexNFxZGdsU+5xkHg1sZv0wFFK9E/DHVNuijxfY
B20r9rFTtHt6ad+rTo0tjqX4CB+f4CHdOIg3R8PWPHsyEn70FAOPKnFnYRJt+NiJ/C8n5/SczeIU
z/O0n1w27nlsekhYSNKzZRv2FLEepA7zyooAPKEpc31q19F+tPok4BWrQnhVj6bF47BbB0+pnhMY
wBjqIqs82UXzKTO8+xblJq9hN/jA5ZOQ4MfkYJkAT0DrZsyvQ0dNXa9sxg8EGGEkq8dO7zti8Iau
oyz6gwd4GVw/m2XXZs4eSkMApuCp8jrIvnCs2mHCNzR/otvmhQs6fD+2+KH9XCLiNK8jkxXoMpLs
C13e5MAn9obioOcmrUGB0tqPGtZ5rY5MYB0NQC6+ap3yJ3qerFie7CpjCsp4lNJEs79M+ZDxxGk4
CquEvBjFT7XHmqgSdms9RVOrJfVpkXTysClCh7eVj2ZdFh9GOvV7Z9LcT70ogi1LHh0TShPDvd2V
E8l7kJD8RsLTk5PRPT0/GCKDmx5iM1UP9rTz2l1nlo3eQE4HPDdQ7Ewf3YiY0Y7NO9MtvHBYi0ek
fRmglfTRUAD088LtNq4bFC1TbFZ1MEonxP39nnRtRQ+p53+/AiUrzDDMu37oet+eCD5RBW/X1cLD
GhH97iaNz6tL8iY3YQUxT1HtmI8h7xtrskIxJSe009qBcep037gsWjK8x/OFc7lEMWMFqB61eOh5
/G5BYf0rvWRwZwNwWZJ0XjWZNNe157V4PvLsJB5Kh62VF4bDdJhdCgUsgreSLRPyOSb3sjzKEHvS
8SvZwLRebViSVjBW2Hcs3fzvB1zq9h1gqQeA/eB8l+yJlNoD8Zo9nreLUeZPA5xZZKDsBFUW8wU9
LcpBdXIbh1ZFZ1ABGmduIskA8dBGPEWUjKWkbRxdW2SnonYZzmjZldiokCZtIO1FfTqfTh52ziSd
3AHMR6NL4WRPqx5FtyKrg5IgaZ86G8rrHusUexE+++mvSlGSziA1Rnhgw/TpZ8rxbHkanzux1+Yg
V32Gr8NOFo8D8ZXaztaKG5EUzs15Uxpttpdk6B8QGnAwjs6NqHEXAPNxR76DHZzBq4IS9xGUHM33
c6tg4uGes4kz5M2Bl3tQx45Ty5vzL5zX/Em9EtCq7tRRIB1xh96afUs9gwaQflqi0NMrSuT5fHLj
zKbTrZYNw1S7SNjloTa6B50ax8nu6Dw3wAK7jaXS6SzG807nWmwmNrPv9Wqzo6JYOLCbzB96l9FG
qqbozHgzD7O28adcZhKLvI8u6StRZdFYefZWn7YYWJ6d8R7iZLJcnndiEB8EYk5cwHunZMQZjz5g
c+9l0UBQ5k84XImL1FB1piE7qm7ZCM2qHill5mV6U3sYGrs2Vsder1yLdZor53PFzLkocLa8qrg1
Gl10WJN8DU1wjLt85eVVK2yhv0dfjjCdnYY2FPdrrll0ncfGUzQsq1L1zJEiV6HpEVCop4un1UNK
q20nE3Z9siBU7TEf2FIgCc77L500vNjwMwyr3EBW7NX1EQ+UgbpT+th5fAHVWqVR4AWSW35yHK5a
0HTZZ40yclbh8JjiYTnOXX4NC2v9jKq2PoLagpKQEFzpS/54XivVUD5mbvJUbRQT9QxPMLoWOyyR
dV+dNpHHvpgPvAKQ1PNrxuVy39EcnFHxLAF4CF7MBsi3G6k6BYzOYbfu4M08K5tolLPE58wtZG2b
HIum5sBbh/aGXbK9ShFgX1gz2oDexnAA48vFx+GByapxdg84Xkd+1g4WNbmZOhwWZfqxa7b4ERo6
GhKTcexgMtDGDmANQ0/izJ0u6VPd1g9Q5AY6FG35U8Ot45NJ++pKr+Bexc3wKavaOCTPSX0RGQZQ
LANHkXKtiIjN1E9GyM6muelHxrkCeyNNmupYhQbNhEG4jXTSwFVnP2/gJK2ZMVecFOoLOIfpPk8U
73vrbkwjsQIJcPxS9+LHUSsWP5PYvU0gQPcCxnmQz/p2tYG72jHR+OiqNK+WTe4nVMJ9jndEgfac
UHwt25vUhluouAkQLwqkLZZyWcUBETPD2CJGQRSclGh+KnByPj2dv7KNgG2YbBwOoCYd9agZDkJa
F4PXPoD6kTsP0+vdZDJUPZk1jEfX7MPG6Bh/QezB12d82MCHWcbIZzMSt0sNYwy60b5EI/WdbsT8
V84Q37Fs3cifF+BXJFA/G6mUZOvPcSF4pofApsXoO+Pj+GBq7YD7DA07jCWqFAWOjsLCqpn0j0Tq
4Ipu4gGHWMjsZ/0wMSND8HyrzfkeWidhoj4GEGfTgxvzTOPkWqPrSN8EgQcGRpBWL1EKuzs3LRu2
cthYIKZ9iW3CQSjqOy31H/ZAvJC1hnkxbNZdzGAf1nX6qdOwL65wN2cgfYQanxrasaUa6kMi4a1V
mc+W07PWN7aldEyfDDpfQQJ5ek/TiqOwStbP5oBVCU94288FJ5BVOdHTnGn1Xhhu8aVqR+vK2vSH
SbBVaEb/UEWUOMq87X7GG6MwnMTjYXMkPpI1QXCCV20w50RMOjkcsFgNwud5HwfCdFJqnzZmc9AN
ezhoE5MoYwPS85zRYxTDdmDymtLr6/1KN+7MxWVAs0oBS5Ss21otURLm0JrnR28a3TCvprvEZcUA
fep2GBqzaXIUqOtU0iaD6kMITIu0kNN65xFmQ8p/hM3woKPQ30+2ftdvCwYKOhoEGiAL0FLETSn1
Y7+R8W1VzKdmNb6TQLaBPtnMc+mi+wwi+1vGmRYPgFbE6l3OEFboTTFHnM1cjUtUBY9rILpW2+k2
oEln3iNHbzU0wWy790iLHpu1PBFgLLc4QHVEgSbuwMQ1NFtPkOod8kY3pfYNcKFgSsET0B0FKkem
TpRwuHPod2bJLY2Y5hu9K92vCJMPSoFVWKywpmA1oGXApAlq73VZIIcCout+qc2qu4q1dL5HVK7D
cWG5CVW8SuMVDQZCjFVpnqKeOCdvk+VGg3GgZsTUJl2SrUxTQ+zdDxs/lhhTbFNDPw1fSoZQjkVs
hJE+9heGhwIN7hisiYeu4xzqK+S7JtdZqBN9WEjCVLjDqA6mNSyTm8iyyfKICUiuxSEzV+2gccE7
S52Z1VoXAGPJWraFAhF9Mpy74+6hBvKzRxA9f4jBLtMb0XnY1YAX7bhGlyuVScb/i+VD7gz5x3ac
GIrXjYMWI/JbJGjagoz+cD7lugFXaPTYhFHW6voMwDBe0PA1hWANL4m5fS9pJv7qUoDLVC3ogHuQ
0D2I9PtRYzV5axT9YJ6BT+nKJxTt+mMZTdUJXsHjefWTbx4GFCuXJKtPFCH4VYXz0V3S0PHEHT4v
pHoRJ1fWaH+pQpVtbe1xpNd+bbc8kTVXZ6AS3yEpmeCnkXllbdzcdR7oTmvwIFwY4I6FzixKyjZG
MTI/4Ljq7HN7uKRFSSumaa5WwdC81fL1a+ESr1o8jlQTH4qOGYRRdUm0ZDZ8L+EYZrVzxNG5RnBg
3Z3PXm/hPU3g+72d+Nt/Ki9QYxQopKQDEOSF6HXKJjkxAJqHWkXSmZsUbO1heGgbioIZUx3Bphlo
KRVeGL+TLUhEObLVNF/s9qvbNve6S499xu4UG/r0cZS6xpSJvM+n+FYXC6NZpdRwXepAysxQA5t5
unVKrfeFOxAAD/HncyHznCOhe/6VDmXy5CzDtLcH587It8qfcZQ4CWdl8qVZytOiGQR0E+vPkeRA
A+JY8iWgRdpgE3tpOmIdlYSNhknT2f2VaVF3VTHPxBy7igITpQMl56Wz7kYXuWG8Own3p1KKZ9Io
QKlGVUBpsX+vSGVFymQ3b0oY9eSULg4Tlz263KMjCLrK3P6SqlIqv4/zf+R1gzXlvVOi/kNRzPVo
ZjAVaCJreFnLM123tVPsk8NM9ugr8Fs49tAPg8ShkZZrWbdPnElHnMpw6tsL6hX0jHoV6bvnWphd
WoJa0vNfz5ttjGnuweliumZns6n7GIAYH9MZcjvAlOb7qGfRgdkTMII2Jga44HzyGhGu5mI8vH0x
qgL3ohzLE5CGBMLMpLX+og48ilFvEuC/IQwwDXZG8WQpbrXs0ft2tnWXog16586/rtnTf6SljEyf
8jOB9/OfzyALfWiKUmEfme6haFcXPhd/ZRT1/dJ3E4JabfaruSuOaTyVx7d/8B/eZvoEXAAIu3Mr
6/m3l9xUyNwaojWGc/ycgs4excG/zBv+Y6n4D7eVKjNz4vgH/aFNxWnKdBuxRLgZqYUqAnOkLlu+
I7jGArT4tg6Yi7/9u4w//TDTxnmA+rZB30cVr3+r6LdVFxOWlEMYp1mP/zEF8xRB/AVbAqWc2b1P
OD6hnFI9UxLqcilWCFkGBJMYzloxpb+24svb1/RiFIJOGBhnA72nzmKnCPxicTUaCmhPb3jH8ux7
3djrX38Hv/jU+TVugTdvf53qMr5YzLbNMrao+uMYS2L+/BaMQmpOVOV96KbyphNYiFXKTLSOgEzp
RM3I7Z0fzBp8bvTyotDl5y51NODZ8/Uo8l+DO6NwsEHFv31Zqiv76rLQxTKYwsrDs+dlQ9BdmjVm
nj0sPTDhsiB4dlq2mlGvODJxf2GI8pRQJPtqDjD5+5pHhOEpJV3E4Ua3UJgijtsVjWCWva7Qzjvm
DWwyDM2z7CfoPntAOLVZhCCDvICTymBi9sR0ecMs/ZhhchgjSKVSI7cY0GxFb0l1HXNHx2dLL0Db
qAlYjODJrXVd7IqoKtGKaMCaVClLte3OB1u26d3F2/dGvL43qpOMn4PJaI7rvOzneoBTBxLDJoyx
fGZcEI6KHCDwFXNJXUy2A8aLyEfhH0CUQqhx/pmUVvdW0SLhw4gWOBon3ZZ1+WWjj9rBRvN/mFTc
vAEACXocHzGBL3HxcqmEooF4bz97Na/K/onIA0m0aTs0pfUXpxm1DPb5jmCToLRnsM/VfGpqM6Kp
7mEUNlagTnlykd8djAwsMRKtAPpk8862+nrxS5vpJkcIOvc6fsvPFz80FLOZZNyGzIZdMtRH1YaV
kELofeeLxOudhtah4XogdBGHy5c7DV2QCMvXvAnxF3rMMuIeg8HGoJVD9VRszHFISVUKxDtZ0TLW
uyrvuJjRW/HmmmL008mjIIVPZ/pNsiTfy0kBz8MWtcoZK5J36ttIb+jNm7D9jlpE7vL2wvvTQ6OB
RwMUCbttv+ocV2SuAs/4JoSZYPiiAGQDs7DZlz1RJwPegIXm8ZfKl85DEkCOntbSfWfHer1BSmQR
9BNNYVqv1QywOnvZGEYT6hgKmN7a7rkNVJALhl7m9b1vE6/DLilNJtzo+2KrjQjp+RJhjnhwGV2D
1U5AFeRNvfqqLbmhQtx7RmxTwCWg3gaaHMy3xR/KrX6olzq/dkqCe0uPHxvXWK+hCsJyIvHe5Raj
rhboQqbc++ka2sOHtx/T63OUK7ZVo1hiDo6M5PkVd/Yi4RXzakltTcO6bwYfFkCOzI/8iTIqk0J6
8U7T8g8BP9/GitAhU7Jtv3yToI+5c92KGqA4hc22BmJCWihO0Jchd8CiZtq3Kslox4ue8tSVZ1Ko
VDVD6u3aoRTYYqYVJQTsu3p/yHEyZQEYl5RWjACDnENjkmImTK/5+Aw8iI1461wTqQwSJ0H7OcDD
ld0M3eSxUO0XC7n+XU5GBa7JTDC3kVYY532yTyPzc8FwDaASmnqN4biAmXEVSKQK5qPZC+GDMl1N
FrfM1EnOvY26sPQdPbefKhPGfIivW3Q6FNF3Ez7Dvmn6Odg2luHbj/KP24ZjWgh41HQImo3nz7Jx
tzTpLLYNPFSTW6TMFAVIXwImSgY8Y5uaM5Aklzm2R8rmVLNtHnQ1t64/jwICjNPNl1KZqJz3+hJq
5UW6pg01076x/WEQ386tTasx8ECgW3tZ0u6+SbCWeSeAV4vueczMDCTRBWomoQus6Z7/kC62aMF2
sg8ryWE8LnPll1K9ElYyXcWdVypxZvnNciPpM/OXv3NmWq/3X1y0pM3YOAG7YbzU93juglAQ/lOo
F3TRatEtt0ZOvd8tqISbOMx+qeDYM52R5Bdw5HQ/tzghwcA0bMr8lZ1XrT/qEhOljWXK2UVHSdIA
clbru26Ml/laP2g9xddz/4HShqFR50MdekiihHG4RnUDbIrsGUVJNM6qxqf893KcLe+6dra+6PDR
G907dRNT8Laz2cGqNC9l7D3xP5oeILv+Yl61CCsXgU0uaTe+s9xeRxauIPp2DcA3nMp4ej2Lhyd6
dVU2J3XY0qQ4NwhKS7WEDTpCTcpruA3w0EFuwPrBbXFT0z5R+oXmQXNxbsPAxEA41XnmntP6rlD7
W+vcWxmDn9HQfKvo6GNXSC9C6uUavn31r/c9VzhEFLz3OmnqyxxpHLSmZ9qxDiGrhEZEf1FtFflK
VnyuRhVR+c6u9yp4lqwp4lOSMmQOHOzqkn7LHxIDhmGXkwlS2m4gOg5MtqrO/bkX058f70hTaGJ/
QcmBaGRUbcBpaN2dWWP/27VdfrARs+yQary3ebw8KM8XZxPX8r4p1ZD6979dnLNC2tTyKg/TBB0B
amlaz4QRo+qyYtTwnn7tD1+nXnGUSiaDRuLVsZM3dk8jMg9nW61aZhXxNWNH6lk75I7vRZDuy7Uq
2ePYURQViNYImePzn5d0E91GLGvDJEnsE1p42E9WJ/3FwumpA2uxm3MiEsgxnBmEocfURtRrGFp1
Y2GN/nVmag171PHomOOH3gEg2ToDFO55ag8z76hPdaW/wqWlCr15heYyVEjPzYxJWXwswxR0dNCn
fHg6dY7qXd+B5MsusrEygjrrWxy7RelnQDGP5DBWsodBNvtWbGd73YTevkRzQEWyPXQxXimliM1L
tBwaHZX8Q7/qFvBJ3K2kMLmHDA6fnFbL/CjLY4Aptgg2kMJ+UbkYd2GLBhJEezSU2s6Y2/FuJVAL
QLJkYELJ1HBBY7CYiI6KIFx17KIj16/y0rxEoGqjA8u9zHfKlkmjxkovx6wDX1taFYxeLTIB9rTu
EWRteoLbDc1W+9QM1oc4SYWvUR2+ch1to/yzGd9HrPdgkOT2Oy+a+TJQl8IlCBOIaNmVdPL15w8b
SGrnaQWnPAoKcMYq7wGTyI/odTrbxFIQQXWs19sqjJoZTuiGjF806gGCzvKZd8dNKhuJ62UnMz8t
kp+FyMzARXrIOD3UFZsFhOkZMysuGyRzT10V0ESw9qoqEbjmpt1DJbZOnvr4rB4+DIm4tyVqk3lx
UJLYgIRGsCxHkfXuOwWnl4cXsj9eKN5g4hg2Gv3FUmfnNODa5m6QdFvYMQhOieidSOPl5nn+ConC
kBkSx3hFKSALsykExC6CgazBRpny69RNpBkNWLZ+QKOPJ8x7WdHLoIAvZe+EH0GFXW0bL3aoWHOd
zEk6GbS1bA80v7p9s0Ekn2LmxF2Tlp5m2v1FjYR+bw15/05Zy3gZ20ucFAiQBQE89VQqLs9XFSOU
xZSVtQxGp9Hoy2c9T9vc/AzzN0JBm6kSb3BDdrt7yg55COt3+vz2oXVWwP0eGJ2vgRK5IJdB9KsE
4r/v0rw2nRSd5gSZk2v+tLY9IyRmRyKu9wyYTinA9lLvfwDXi264kdYNxjuRXw3C/aTlcvOTSXb7
fsbPaiw390HvMS+u2p7oLmmCMk+6j/O69hd2J9WQTCJPLcYLJ9nMLR5KqBIAxxo4vXvDrSnjZpdM
WvFO8GULfsOz30gAaznYqOEySrHtpZhyTQfHajlCg5G36jSb3RLoTcwA01RPl+cf4Y0JlnD42Zz6
hH9B4zHae7iU+4WBdmQjBPNNahF7M4nio4dZsC/rTOO91vsLWLZPDVqMozY5SMhwsvLT2LzLBRPE
TZdOlxt4oCPYSNwf7c0NnUVOdLX7A9jtDDWH0x4KZ9hQ+ICcnOpKC8pGbH4X2bu4SZYg79r+ZuFP
Bg2zdLskiT+umq3BCJiL23VrvmxdZrIJjZf2DAdjs6ALx20yYUMuhwcMLn69vWReIfGYLzcowqOp
lJSC4a88XzINmDrAaQg04ryjdjLi+Caz6QTG91NZMnxrjpYRbANzQqmzAi2g4oXjaeMec7dQLDWq
VwzWYO3t8Zpl1ZRctXmsM9mVSdrL3nbFpzinCd4aHWGrOlJIwgU9Tpww16efGyOUV2R5OgxgJHv2
0FtBK1qMizrR7TWn/jLCHg2mRbsvKUj7+da9F9lYr3YrrBXINikbYRZrUS59fgcysDwO5RQ7MCYO
bxeJ8HexzDTBuHDwJ6MrDmPtDuEwL1pgaozsrlubXBnZ4B5XK238jHFDaCN1+RmCLvKOlNcu33DX
ZBI90wIxNyxMJ9b8DnGcr3eskXWoQd6lbrYfdZfR8G4MlxWoOVidT/NkPlgYie5WT36KkvQXuQ5Y
J/pTV+WgyWOMaAPL8NS9HYgn8RgAXe9NBek4mEi/xIo1dKgNhBYtv4DGJAud8avD4oHsfHvxvIrS
VC5pSIuiN3vfq6BwXdKEHiVrZyrsJ6YN3Fv1rnSwM/azAYrm7W+Tr04ui0dkolCjkstA20sxczlS
q9JH7BdG5FR+Rh/6AWFZctXAqd7rW7kEph5lN4kzJFfC7djwsMyidcVNX6aWCN7FIopu4tfJi05z
7FxHG+RLA5XP4lyucVb77cp7PWVIXvlvmel0Nl/zWJcd/GJfzLzNhO1Pdd9ud6JGzGe02/SXUdew
AUzegYak8JT1unPIYzMOEiTxn4Htdx9p+Ee+gc3OXZMy32wJdBq5ZVDiwjjjAJR5ukbM5V3Qkb0b
mI85wmVl59i88bp0KnnqmK5gJJNtuW/yPMCgJPLpmCqvlXL6bDMq7/cTx4yWMMG5twXm8zUOZD9a
JuJvhF5jk9VV+nczkthFTQbt7CSptcDrSsrOUwzLnBuJV6rhHBJqQUSgvBDbO1HBH1YLi4RajNKj
q1Py+XvWO06Rg5N2AhcgDXsI969rbA6nGnthafNCvL1eXn8fXUUU6YRYJOr2yyzdyYENaFttB0XJ
YOzU8DYgm/Mu0By5x2TD2/Pt7zNeB5akbSA7yHiRqUu4WM9/oYu8rRVwYwN0TOYhXVGGGszpnNKS
RlQFyO5q8awUVIITNPXYHbue7cLJW/NQl7z8cq5oBcwQXjE1yRiw56CCfBn5em11iBKMQbmOgaR2
6u5j2bNd25U63O0IPxXgl7dYPv/AOw7n0wpwU4rBs+8YxQ/0ixizOKhCM0z+/Jja5H3tcthtjntd
YAgQ0GV4amuv9rfZfspl8UMkXLumD0uwutF2RV1LHIxxobBSd/f9xlo3NHb+89HK1GS372D/PKAo
Mw8ergR3BiJfNCK8TR4Q2zBhCV7VSaFfzQOo4tpRp2mZIwZviEtyPAGZgcfgQlfv6irYP7pyXB+r
jf0tn1jnW8sSV07QR1TxnD05226fN+2XNM015qc5M4uOC2okUB0qLjAstIQuwNou//q3Bes9XUct
6KRGNq9QeT7ovXaPbS7sO3XqZonoL6w0l7wsbBepMRMPDMvGTVz6i2TQ3WvMJDyqw/ytN8TusZe8
oVXCf6IzpO1XEY5QfY34G833EHZx392kBiqiaohqzgV+pga8/Ia55s1vmHM/jGvNaHkbwWsqU+4d
qIuw2JzPzip/luh1sT6wxAVv53RipsY8sIOxiu3VDcFNELKkymJEve6ew+1Daco3aJwCIBOyfVJy
/wHcDiTtPI7zalf0OvB0t39HXPDqfqf1vPjb//F/w/d5hsn7f4OLx7weweZ/nufcpcmP7vfJzb//
wN9jm677T6YibZuGDOOXFpHEf/F6XMXr4R+DiOP4sg1VO/kvXo/8JzOZVNYNag6Umzz737weGHtE
ucS3dEjOc6D/nbFN13lR4bCE7pL1qgIHA0h8pAqrfyvgtLxFfeWVWFxHhnWfKZfUcU2qy4XBTX/K
lpEVVX5L8pKCk3Ddb6ksS9acPQKX5P+ssKL1dZ3UVv41U/6sKOowfPMqGREzD+gDe0HUqtRnzlex
KRfTGQ3TKcoTpStWPrA5dh0hZNTtK7KQ+mmr5fA1QZQHDsIUwwfAZ8utrpxlPeUxi2l5HszKd3ah
hvlxVF60lnKlXQ1aNjuvGi7iaZVA7DGM+Ko5m7CumgFX20wNpitruOo+P9vesr1oVziOYoZrWxnu
G+hKHJC9JSigOmvD0tbsK0d56bapstXNNBdoVyvX9EuEQc5nWDVK9m/GfDaFNir1gOUwryk28cuL
I7waHeXiC/g1Dmzl7LuJrGMWXPn96mfr3465ix2pIYbAiWN2dxqSYW9XKsdgT3kHT8pFuHKVoTDq
Q8yFxaSMhmPlOWwUqfYR5ykaIbj4zj/I3pU9sRYhP+21tb1JzgbGLc4CTRAxBcWYufI47pXbsaN8
j8ezBXKl3JCpLppBM8r6RCpsX2TQRja/JOwKSpl5RzHa6J4X8yk5Gy07CeErSjSrO1L7Y1AVTfno
wkrQebrJ6GHju7ll+r1PMjAQGJwS1uq0zwkZP9m1LoPJNLtfSmqRcjfQm4xY8v4E2zZ/M5RRtNZg
GW0r82hH2UjPlEmuQeOhwmfURGoB4vVMOyxn/+kcq4SezMSxL8fYWZHRY1XdtVVzaKmmx3sbh5bL
dSJWwgZjvkQfpt9tdiOv8DmZD4Yz2t/xVijIIuzhE0WRZD7WItPv0k3DO5tCNm33zMZSm7gl+YDS
Fs9qqSy37c41T3YrxYVuKD+CKMIKeDz7dGOEBmH27N5taF6GVGdkqin3puUUzf0nlC7Rd09Zf2u5
ZX0D0OBc0UUrMNDqhFIZGN4N4mOmUWxZ0RtqphaXmKp3G6aSMXiC+FRDOAngB0zwg/rNvOihhaw7
U00UpOvUfdSIUCk7ZQflzu2D2P3eNGXkR05d+u0waV9aq1v2COsv9YWjT44cQ/ZqfRhy9LlUb4LS
A7sVddZX8oxDOUIbqmtJBXKTCcAOd/5VlO1PQ+vaG86ST23XPHkp6DqQfdgD4otGr2qP8nj+ULax
L+3G2huZM+2YhQxq7FHKD5HNNBcyOLk4wSxEztQmno671FrW3VD3W7joq8SBPUOFTWK0n3WA9aqj
aeJQO9C1l5Zz4DWcPleeVV1rOmO+nWHWlE+GcbyD6RuBfgRtT+NNR524w0DL/Y63BNLxwR00hfaI
k595xZ7os5vgVFPr2wCAfluSJDRHbs5O2gW2W5VL8S3gD9n6rsanIuJNmEftNNuIwvczI0K/UrPC
vcAgqaPYZLMshiU0Svh8+mTpB0xojAsDvgWyU10PS1Bm2A1uUfRZcmv3Ix3vHVCWPHBjRMm4o8z0
ZpgCpsSSDSPgiWy7HlCjfXKzbvvuGq2DdDjtpqtSiBqsVpTfRsKNAp0w7qlJZ3wftRx+ODJifQ2Y
dlkOzMDMaLsF7oeVOY3fgLjrcHwdbGSmLU+Pa5S22C/kMdltL8V1x+DozmT66+i1cfdgic5mOayd
30Y0qMumHsCDVROQLQZhMEjML2XZQv8RmZQh0ueB9yHub6lx0aoxG2t8jJeqYGrQO24xHtb4FJ0G
PS8eOhH3V3G84DCaa5/GhqZcVrn5x5U69wen17cP2EeUoVtV5i1ylyYdLsppWm+BwTDSIM3ps+eZ
E+nPzMhhBlDsAgG7dqP3ld5cgWhaP8xNV+DJxw6PZNEzLq25+AbxevgmtTz/0qZjfc1tzu8w9rO+
46TIwEfb6QgO2mKKKECP6/+i7kx2I1e2LPtFfCCN/aQG9N5dcvVSKCaEIhRh7GnG3vj1ubzeS+BV
ATnIQRWQwB3cwY3mupy0Y/vsvfZdNhk2zQhZ/bYYB3c3R2Sq4IuIe7LiDSykFO66F4+XilbJTbZO
PmaSab10bOfoJKn40a1zWdFDVq8v6TogYdAJWn5E8eJCQluGh5oN6zmELQfGtFrVpg+K4luX2Xhy
Jhqzktry85fKk3zLbn92CB3kkVWB2Mu6NEfhqOC3M2fmEKSSV19UC0NetSLKUMEHRdt3G+su7Gls
SzwJ0W7muFed3juFE+zNCoMdSpNPpZDFZgsiWXmCqiYP0DrZTKYAvPDsr2+DF4m7lU0QPY+hFmfl
pRjUmow0NXeHb/YJ5dYGDvWL3JMmvtYW6m1xJmhOHqNHA7O8C+8WFRX3RAMMfnferX5Wf7l9k/M1
LosrFDH54KrelUm6ppLYwByXP2fep6hJmU2Qy8imfQpB7A2nWecE9ZHzRbK0Nz5Q39F5DZz6bSmc
725s2/WQp72VhLJyHwDkyD/hOMh9E1AyB8lqwSDdg81gGxMvO9zV4r3owvk15FXzRVFWzktXTMhV
UWk3XhKibr2Fpqj+VG5VbmgAqbZ1houdEmznk74nERy7QrsPg6bKFBDPfkF7vmWBi/Oq/OlHnMpf
seyPPFrRBZNjgSOBPQkNL8eGZjgqMWVC49R8Njq9+jckjl1oMm20cXI3VUa8lB0PyXGkC/pCQiZ4
oTswTax+FHBA4+EUZQVDhw/h6JcqaqhQFHY59FGchLL8gy44TBPdscepiEptG0CkT1i0euY9m6O1
duO94kx5azHO7x0YZ6ROne6xItrzhkJvcSON/aSsmmCjego/w9a3XqMl3C2ewaNji+hpJtt07WbJ
vOfmxYdjjDhNXNl29C+q74Z6qANRj2YnGbeObC4Ralx6XslatN9TL7iT9St5gTkIzEsHo+E4FnD9
leiPHmXvd1k7mn0J1hWWPBVci9MGf0NM3huV+g9KdPmltjjuG6GdX6YxE7kMGPNcmycqCRMzQcer
6lTSDU51+N80tee71RQS4n1tBVc0Hl4k89L+qqfuFs3rI/CrGFJnQqWPgWGOclgK7cOB8tO1CNX9
mMY3MBimPCeliJd99ncdrP1jrvR1jNyBdjY8DjSiMw4MQL9CE5R3emiAIIwA4rwi3xZx4z1Uk6iO
VDi4SWtb3l657HrD/A43xi+SBd/4Jh5CKft93Q7tzBOch8+tUuB7tLId4I3WhXci8qmoioyMBu/V
pDVLg7cSrZgxIta02wTDTPn7YD0DAnLtz1mtUXieqOU5hJAG+NljP/nLkNWOoCdq551DSh+WeXD+
hP4s9XmtKTDEq1fG3wRpHMTfjtOoJ5L0wvU0xB89rvd2b92zPfOfGSbNGZR+lrh2X971+E2Z5igu
SqK6yM0Gy02fJnPnu69V6chj3SNDNBW6xzwUF9dXwZU3AvkvmqjvAimmDo+Cm/9Q/Io7UePX3TBn
rtduiAgNKVuHnxWT9Qt4iu6O59Ufjw5t8ftOm+mptHQOuy5E1kBAHYihBdQj7+hJtOmhKJ1uS/9a
9bLi4dM7NSv52ZRZfQe/G9yVUwv/6rZMKGWJipMwrNYiyWTQPpZi8INNX/fQp8HsouCRcpLrTq42
hKYyVdmHXWbOpVOK1XRme9ZZhowYHmmXlvLC68QistoOfX0vpiB8iqTt4XEjmRduKDmovyOTO7+k
GqP7IC7DzzFzxhM2Y4twTQBFcwPEjvRN2qTjgu8S+M22oX+MpbBC2UlXvMU9VYADCFEYcgsO3SQc
2mjvafody7jaBq3qSuLesbMxRdodeGt9TfkwJLEYW6JxXnZgN13TwDYcMiEfhfb/ameSx7RprROV
Jv2mrK0TTvWj5+fXtZ3jZApUva3oP3mxIWzuiP7mh9Sn7bq0yQNWHnGN2xUjDOsjHwQhsnbftMyG
/E3Ogd/8tQ0fSS5JXgQLWMuSgZsrcklPWGxt4zaj+WiuiG3I1yFb6eyq5JvF2JFwHZz3XTE8cDtv
aFKK7l3Bgry2rSPdvMuey8gvFs2QN4stJXDUYcU5Z4Mtfw6tuEibq5nfd3QkjWGA3qVNAqFxOIVl
vVLP45AHCNJ1m+ZwXd1mGuAbjPw9JxicQTy3ZOE6luFiS3ToiyY4FvvZkQhitm295mElO/s4Qynd
BZm93vPseQflpvGWo8dJ5tmQmeHe5J6LppfPKeCkg5dSLi41ZDZtj2OZeHlAXk017n6texrgIstM
h8Xx0yeT+k4KVoAe2Y0Vj7Q+hNXQ3QUg/mDJVny+UUe/dwmdjfZYbzp6Vpi+j44Yf/RFg6aWZRUX
loJQx2XpTQgPT0zTE+VxdbYLpKIXz6uXr8GV6aUPUAKP1M0kDDT+DzmDGdwNlh+ztVi54JzREPPn
QEnK/9jUrUe12OSzy9j+kE1fvQy2BKxmgZCzD1ZZ9Wfk0oEZNOo7XnmT+vC84cU1fBXtIXodhtK/
8IKheixns7RU+gsjE/SKYA52w4IUiotuR/HF9EeYMRNMp3Z0laMbHbljNQOPnMLTz0p0swiDs7rt
0uknT1a+yX2VUydYZ4ca5BpLFo5qn5T0CYVTnguaK48DCiet8pkT76AmqYsjeefzFrLnd+mX1WcL
Nu2QB8PYEJnqw7eIwcWjRryuloRiy3+5y/6/CWv/Ltj9r/9B4GzUr5tx+7+W3x7Hpvj69e/6279+
yT8FuBD2NZ3xjKUuCjzGBmS2fwKzQ/dWL0HeB04V18X/TVT7lwDnin/4DqVpWKlvwpz4N/0t/sct
G2TzC7E9EdER/x39DV8z+tq/ra09LOrwf7j4oJnxj/d/mU6klPTINaI5jOPUHzu8q19NHtDOCqrk
kWLx/jJryH2V5bUXICBZ4mM/OwGeLy7M1IA9SV68RzBJv+OOkJr2EEigZFG7NxfLBWtWRv8EanDn
++mZM51b8bJ+BaP3SMHo1h2RLoKlvlgWuOcZWFwStmwtyfNfXdOz9Frzd9F636k3si7063PZK30Q
deVQO22Xy15z0m8AceS7vAidt8rPcWZzc6nO7srFnHqX9aFxwvr3WLbQQ0ga/DK5yI78efMDEH72
oJ4lNUeyJ98FidkNtya18cxInRYt2LQI856VK38qkBBZsxWo1Pdkw/NECpQfpDPmk9W07paKt2mr
m5pdWtl+lSYbzoVj6tMMW/OBXGt0aDOfob9HYQEYhjXuMaN+7GiVQXNp5Tw+m7r3l03Q0NeQDYV4
M7SBSmIeLzkA42ufeXMi0gnvXx0+Cq6/bwNUjD+6yuEbBLP3VNs2GGB8g495pF1AlS3lfkGav2AA
EaeYHvYinPRj5ufOC7hqn3xJCk+ZVtG7KYua9zld7ENOGwoMdKZSvhogY3TxNWtFMXUWIWPoHMmY
FutwevFihvxQZX9SSDvYF0rYtmOgfwQ5+3jLM+o3FLa/pjDRug3j5SMT6lhm6GQj9t1cOc7TxM1m
x7K5fKTlI/7hBYu6c4zyLm7duadxXKtvj2180pcdBeF9ASrONK51bVaFLkXGCCI0GvBBEVQ/UdbI
kZnhBa5tL73OVaOPISfHZsAKejNuinttwj8kGh3xg+pVe2fjEH3pLTTSysfAyBs79BNRjGq3SiPl
pua4WxN+CPUj01Z5jbMV9IG1mjexVs5DU43dRnqt/nAQNa/VDQgg7cm+M4LqC6lrFtzhNENZ4AeU
MNvF9/V8IwlkreqPdpa625GDPKms4O8409XAyT/scBnE+2DQC83hYjkNPMzXIA7hz1N0FhOLpdA8
jPbMVeFrTPveXsHT+woyiiuDnlvPxg+sNElL6eyKDg+qRm/drw2o8cWM7cYytt4GY4sqtLJglrnR
rHJb7vB6DMGkkX+q1/ChAaRYuxSkgWBT92mUeoBAInwQeMvMog4rSRxVM44XQEwnQ/OXaLl2m4Pj
VflF+vQ3qNEun2DG5ntlcbqWPfgKp/T2gUMlBozS5hKxG/gsQczRuGaTi3dyPT8Hjfr0AuiNqwSH
3N/1Tfib21rwuKZldKRp2dt3Tp3y8rn9jjSWuuz0GcjU+jz33jPoXIPnAVyS1ql5kVDFEndGdGNw
YqeW19+u3147CE+7AErrxhkDGKeBGj8IOwo8ZzTtdQSgHrDekN83jYNEL4cz0CpvNw4q/DNEZboP
2sC970aXh4kM5S7Nw/iF5B2f6uJBqjDxwv560pvWb9c93+NmRz4CAbFY1fIhwQuiNxTZDuhKv2cR
07LuwPofEgk4TG1hTmXrL9Ra99TBQMWm/G9M18dIYpeWIVsEWjtCaPQGxkbHT9uUfsamtYmx+2dw
DWIN6jYN20SZ0Tugnkd44QOXWzmoaf7rFvGrsx2C5QMTU9mmH6ahCnKCiXsHM3Y623ppzqAE2EdD
MPk1gyq+zBn4CLDA9jMPucpYSoX0X883ctUiZvctyNtQbGAnqV1JO/sNOJFF1x4NIqIRMnL3xVRU
yZIG8nuJ6zd31tx1yG5YlWPotMa85LUhIY7G/0HD7hOLFTLh/J+nDIhTTjf5ZFCIVgTOH528zcQV
LpXCDAPSME2TUNdikxR4NHZul0H7iUee/wFWdp9j/Roa337sw2pX2iNARglTrEknMlnh3Vj4I3JK
JjcgrS7FiuMAyttLs07LxW85u1lnMxVmVpBv63H+BuBRgkmQzjZNp3so30+FG3jU86DV0kPcbXL8
mntuyisybqoOrs8bnPXqullSLIYY2KY/sRye8LS9FYEauLLwG2ycUpkfquC1QXCtLvwjRi9v068s
Z+0BQkbFUDrc7HKrnZqf3Eb8Zzuopgu/+4aSyGM6gTgveetX+asL9UrUckefC03elLjt+gFyArcg
a0MULQPEYRdnAjzeidWF3qT8n3/4dex+9i5V1rlGgeOUOLIfVi+ysrqD0WMKhWiabmJg1qgfCxuy
iw7M8EB/p7q0Vjj8ocnJIpi83I5BJBlsFbiHicbBzOnj5z7IHQqFxl1gj8Tfpmta1JdxLtarU8v7
lhZujtmqoSOmARocUzoEWqzgpbo49tnSmv5at79zqfGtFzHRsTQ46PPuoa2KQ4flIhl04SqkZ+jQ
zjqcOhjhyxIptoURhYhV8cfpTezvA4KgtCOzF3xx5azvVPQnRFH/m4cmveqlRAxPfXFBXY8apEp8
fdu2nYevlWMI2osdbblUVI9OmSkqFAK8BlucaSsrnGh4pSbH5ZpoSlKac5VrXMr2sDX4Se7RDLKt
P9RI2bkw9juvnhtVO10OvW6gxwkzH2wBPW6N6C+CJFRsjJMFGCCz5VRHZq0PgTRptnWz/lVlFoe0
jh4iy2dRVEfWu4EphzeIEUXa6k+lluVV1WEFVy7ElOhVnN6uW8dPkde+4w58bJup3jVNdh3ybh+M
0a22d/xBevSt44qXuE1JvsOPuR7Hjdlz7NH3m6I47oxdhT8Kv0flYazgLvIbeftAce5x7fPLkIfH
ecDFMLM4k8Qya1nzZLX1Tk68MPpi1yLyUH+pj60/PhrLfi7t7DcH2vvcTd89WwsNhfeqpNR7SUh+
ExRkeXx4YZy7TGFpBjMxIBofrOaeKw9Qm74GYWM8fU39bF/5qczg5LA/jjNvvCJqrEmo9OygVeL7
LXDcvfL6je7Myi6U9Kjl7Rjhm5PjMHV62dVuy5xK2t7ifj27R0108YkpzrxQFLXuuRD6j3R/MgkX
355kgKUla7yM/KDR7Mf7oOhbqlNQYHofNLrfi35rKzc+w94ZtsQKliPIchuSqfVVmEAdDYjKuzky
HNGp5mIZth1aXrBs2xXTfz+nziPjtz5H4SSOqp0lvYYFUuOiP0dWDu9TyvtPTHnGks8ADguHIXru
qEV8iGEuHeai/YoqgBt+3N36KGsWSGFw0hYyWK/hVQTdl55af5sL+E+m1gfII8U5Za/44ed19KOp
Z2uX68x6a2iXpiEUfZUCErLhfHR/wIVRxJA7wRMWXLlZisb26RPv+nOgy+o4aFTUcQqORKMCPtRa
3qXSUnT5ckhJNGxC9+OHygZ95+dR90lXq7MtwYdECXs3ixePC+8I1ZZ9o+747gBLz0ydbiA/WPsg
LIl9+Z5/UNOYvjUm009UCURbnen02e2Uew1yqUg7VfMzeM7mg4LiHrLGDBzR982zsGoyb/lQfdP0
BRsnD5q/sVIpyiNLw0gzQauw8O6wVlAAQ4N5/ZWLPLuDolH45BAicYHln79IyZRHyazO33u74sio
UF7FmMqrQ3T6IN3avjohlJZxYq0QZH1/StfaOdohpb+Ntzpw3UJBFGGuvyk5ia8WrZbvhiQHfHyc
+4E79p9xr+VzqYvqpaXt+TyDquDIc/KJjx5miuImsOOJwTvX3w7XJnvqCw+d1M8Y2Pr+fcxS72j1
y3xlcZVuglkTE0H4vMD2C3csBP/MmFmdZFVZsG8qw+i20FRb4sf6dJbOvZBudJ/nlSjAMjj6AhQE
x1gV+Ecz+P5Prqx6txLj+qOGVGxjLoAn2ALtQyDz/Do5WX4k0cdA7jX63ELK5tQgx0KrcuRsRP5Y
WnOzG+WtlJ7KlzPkC5866hin4No91HYmEgricS+HQ82atBzyRIn4NOAfvvMJw/zlfxTVMWa5Xoak
ZJJqaJF4K/PXT9ffA4uqJLI7iRsyklvS807Cn5In3oQhvK6a9JJSlTaVrN80rShCGXJvkQ+2pvTz
j9wqzHZeUV0wigAeKsL7W4NQTS3BviHmtWlFP19ul/wMv+sfPQNQjur40g6x2aUd1XMKAeg9I8IC
RGO5tanwzEEWCoYkADy3HcfOufMYwTZaiOZNMsDTx2ZP7xKNFqCX/VIYme69dI/X6uCUsGwJTT8V
c7AN5czLxTCS2/beko65mnTV+0FCAXLN8lB4/S++ngtliXVxHVu8474BT6kHHXLnDrxDtzouKT27
URvf5YtKigwLZxHQ/5t9rpl9lbw/d6BlCbDqKMfECaES5yIVhXRqHaOirsgS5t3TpKp8a2e9Pk59
vN7M5/WRk6I4O5NqEj3V0cNIauXQr6HeNL68n0IX2ADTqDzny0jDcUVGZEuLiBBbp03R6PHafQhg
X4sXYb6poDlVbSU3rbJKSrj8I6zQMormZJTTDLibDXsC4W166f2i+axTwcPjZk76u0ub1QJsFy5V
ApwPvwyIz6e6c6gR9vx6qE+dxyI8GjIaU1Z+8Ne2LptrMRTOT07A7qqsimtuRo9iU5SE23AbLhK/
YfxjpGPinWYab6cn7i3JkBvup3WzmFODt/oQYGc4gAQPnkmSl2czBOPJN63/7C6edxgn0f0OuiKm
5zAb809YfMPvpa7XpFeKh3Hi5clHgx9dO+2JIixySmI2CN0e1Mu2H24YOu8Hd+n5fRrz+mXQs3ct
Q3LKmdO02O/s7sHlZ/okasFfZo2GdynmP6oqxI6bUH7O7Ml5MA7/Ni70UIOnmdANfIqj+sZyHjht
nV3tYexh+qgTY6w7q7Bp6GQhDHivygC5a4s+MnLDGAN8NJ6V1csVxmr4ElaLhfdSzAzcbX1v1/ZO
dCu9IZLVhZpkfgxgxZ7jDsdoPAB6CcqvTs33q0EdL+b8G7I6JHBNH/pE8YVNHYhKqCPvufxEPMPk
2s09CIGfrW6sc44H7On/iaHwf5Ci6TmRQIT8rxXN+y8MhV99NnRf/y5r/uvX/ctXaP8jtkVs4zvi
+ggzgIDGv2RNQdcu87btAC6gLOYmeP6nr1D8w75FvLH8gdpB8+QX/WfXrv+PwPEBVUDsFoHrRN5/
R9d0/mkc/Hdhk4ysR3KSOM6teIFE9P9pLBSjiZZBWAvmLyWmY8D3Ert9z/t2zby/shzicTPU+MK3
SzytXRJJOnsSR9IOHVvcxncRI2JSNj3svdp4cXydRvv2XzS9+O1qmIrbHOsTMGC7Trow5btI3WuH
bckqKvXkd3n+YbGVki+28eb2SYumggRArKPcsJOZJ9y8AcekV81dR1ZDwT8b1qAsEwI4KbaNGnYd
i7Calatx0zJETGgA/A3S+etAHNgVC5LSRmMqOelSW8+izCxxHct1qrdONnsQKXNHlw8zj9Odraua
FVJ1Y900aGT40Pxo2/ntlF7T2oR50kQwRJ+jUvzgMmMYGy28WYkOBd6HOQ0MFesZOta6dF7BQeU6
8JFA9dcAVRfZkabrGTwIh2avXmTVwZ5qOiKLrP+5lcxTkRcPPZbSncwX8Rbonj4Z2zVyv/bRVB2t
SM7A2Rc14i7Dh37rm/UgoRigSH2yFJH3JFh7m42yvfE2uWV0+HKrY1cqHoBct3dOF2VPnKvqs3es
33430BfULyWt32Vc+zt2ZP2QtGMA2xiJ6oPfLdjLSXaPqQ9y8MS8doP8NBUJKPA33nNpglXeN5KS
nE1QjV5MTAgm2am5sdL3cxtgH00Jcq733hB2t8UqJhgW3ojdx4591AetTTPWQiURCdLuxnf387wX
22gW/mOzLM68yaMU9l5kD22ZTHGFK6SdlAO1J0a27A0oMKCUXDMv5VKzvsdcO07cfWbyl0s03O4S
rWjZ9gr+fZhcYxJ8Bnm6N2U5VSfbtL3ZIeAIB8qPCtDfpFpe+yyzqmOxuN4vFaT6DYIHurjsuu+2
T53lzLcOs5FdE/reTd0wLFvQ3XGSdfZ4khU190iK4drBTYqg71lRGpyxWSEuxc4IBcMZ6WXLFtkj
ArAhNxvTyfbM8M9lOWfHivKUZ09dHj6GTRm89QSQm82QauskIV2eo3kO7aR3avURNYXzbI1Z/3PF
oXuJ/fI4tWLQzClWJKg3m/yMa30+iNe8k2GQOEhZFCvbyrzkjbt+17ij7iff7uZNNbaZ80DpCBYC
ZA/IlAIReTqutqzvY9qyhuNCbZfe2sVUfw7Wqh/iIkQq7WJl1Da1Y7bdlu96r9pkgNVtUeOPiSxM
FrsSyeoOOFoG2UByCU8KwxB2GTHGQVGXtXffKWaDLcgBU9H0iTN1iNF2d6GhMDJwJNKbo1hhbFvu
WIkX2em7tVbpYQURgdZBtq5SrNyrLsv3MvWWj5jqj40mbUM7n+7qT1NJnhsV98ODbEmueF7Nssau
ptdeBlggKkS52/56Oeee5z52MQUmaFxucRxJ7e8aWkbrpLAnUR+1rb03py77S29m+dMv2UcCRBiY
Hsolh7RI0xqYeYg0834UMvu1KOt2CckiJJnVdka+HpV+zck3478Oged4Fbt6SEdYUL00DKpv5Wfd
2QWp51JJGa1sgmXzm2EYeONUuYs8UHEYERgrQ5BP1TztmNDnKzhl65R6gvwbTXnV/KLmnHxJ5pvF
22ZVQ+sogA3tnAORqjMmgOoWXSPVSq2ZfStNdr2g3Kwp39WNb+v+YyoMOvck2k0c5tZPrDVh8xYV
UBDRDnhQEhwKCFBW6/tbkB9B9BvXh4vZeXUPfjfz9cw+Vgo0fg1j5ewi0RY7MhrdPqY7Z5v15MV5
hbOsbwl32gAUcRMFXu/zjKI18NovUZW1MXHzyibIxaAKJ343eVxbazSRV2lKPtEAXtO0o1sznzE8
FsWTPeKlTkYbTjxsGB8HuYet+4vehHY6ytwey3vPTddNxN7IbArHpfNU5Jgp17EbH9O8lK9OxGtu
O8nFGXhf5KRrHP9WXRr7jYX3CQrHW0yScOV95eQppRGams5VecETZDbrVlHQIKXnY6MUYJCJv4jw
M/WcawHKk3dDm20y+ub0JrOYIE45zBK883Ue4MUAC7Rxwny5cHsD+px6q0WTDuWZy9IqYJ/MB/1R
0DSW7gciLcemKvLvYIn1R8Pm5MmahrxOFox3v0sPiFzShqTyOB/GqN3yR3C5pKV9ZdvjlSUNbHiB
b22GGsnwZsSn7PT2ITRiJNFT1sUjBhvDgNC57lekVw46fJ6KCHzU37c2GXgsZ0uJHFzyasXZ4CLV
htQaLjRNPbtRNr3PtAxCRZGxu7cta30uaszJ7E5HknPlrRl2Qi+kGbgoOY5Ismp1XJDa/oSzZ46s
E51rOmeAwFprbpHTcELqpJmhr2yjCRAnJbxZ+uCZYjFHbyST+miiYJoSaw6hMrtd/Bn4xn8qBH30
bpFDmR3q55EaQFKghB+26S31DEVNblM50etBO0gSjcuvQlXwdBTvTIE7yv3pd3VUbaRYo48hH92/
vUKqy7yFNSbEg2zTanyx9oIRgneMpKRBFi9YUlGAMHjJrbnl9aZF5M+WbsKzo0NbHCa3CXArBNm2
qoouUY6UpBdSkyXjKuMq8XQG8w6XPGpUuiLwrvQgo90Ez15l1eXPzBnkXTCV8yZos/W41PZ4K8fL
2Y2q2SXYy1/6AGNs5s7mkGoaMjlfcFpD6bYDEEJNmJtwB5c4vE7a6n5P3Fa+vTnIPrPevFoOByvL
PtZqm3Dq2n2+KA8/ZWBzXwJTRgMo76KOyQszyomC2OAXVU7KPmDUEtZ5KoqT4xn/ILo0evLEirpW
5s4rVejqp++QHbi6hZ7+BrQ/zswGpaAsdMi6apsVMzl4X6zlRhi8TWwh59Y5kl9Zfkkh429U03x6
b1PKNw9B67Tfmit59zSjD4U7UUDxYo1uy+EO9YKPUcp4NIgYqfp2ZTVpxhvynKcUEQrZgHGO5YrT
1vEZB/P0QhxjnbZk0+qXGf6+e2qXoF4RyvTzRISzPfudnnDyAwN5MqHbECqhmcoZlhyyiOlttgcd
AbKMI4tih5r+JS9bIG/rlMeEQXx4zNcuQ62W0bkprPyYxrP7QM8U4nM9zC2umWVE4VfVDsgxa/eS
GeS789zlzW/CbDeCESf1LgVTdBu9WyxpTDIbO8JdSmyn+TKg0tWBF238avLC+x4njeYvva6hHqTX
7+NSBZvCNbNzdktT3fWiRQKvtHQ+hO057wGz2rUffHmIqxv4HBxUUB/8OvCqHdBdNt9GKb1xS+X9
5oCsthxZEVz0iDDPkPZfotPw15epIoYqRan+qlKzAMbOYyVOnIXWxk9HBg7E1eZdy1G+zm2JtE5Z
WZbYzIsvs64WcCQq1uLHOlNvjTuymn8PXk2+AJfF1qGjdWEm/3KWlZ5Ek70UpXBOlnB586OAoSRr
+AMBHiNnWu9KB+cV1q9mLK55O7k34c0Ki8TyyP4ehcIyRUgoB0Rvc5ZkG9tpIrnPNa0MPU1Zy2VE
EHjtNbTrTS6kwGxAQ+xWeBzlmSnVc2fwhPHdX4/rtAonKSOO+W2zjiM2AyCmce8C/K96dy8spoK8
8v7ASQDArxpsZVkXFf6pL3qTfdTsDYFVC5VmSa06JkLc3M69cvX46M3L1qoLqKMjZna6RdhM1nG7
c20YrFM//aSn4JYR6NcSAbgKuxhZx/dZ2MTDMwSX9SCFwJ/JZ3tqWF9T/Mmipz3mVmwF27L2csor
g8wtN95kWZ8ZGox1Ltjwk5sEtPw2E0aHSF54jrupwe78tqsIsk/KQXuV3u1y1oZ92XJ6x/gxzJJW
JEnigh+hv366eTb/FPwtgi1kKTarsPHxsXk4sg6e2y0/MW5i+8zZfz8g09uvDLi8YYt1Ylgfu+yc
EuD6U6fa7ElYVqfOSdf8OMWtd8+lIUrPulDiV0FjJqwIrjNbhow1xOkfY0FYy2X5ib8MU5xoPNbP
uUjZjhIagy4x0Tsflm5Z7HiYHZ0QgJt+8fgGd31ZDZAwHJvTfWJTc0zx4dEinlX7GTsr5nQyMg/C
ZhjapdrOnXMfZ2mw50Zsu1uJIMqtiutNsOGSux5irxQ//YEDbLMOI/dXHNOexGhMFy8XpTgwb13a
O+jPgxsXJHub7HvSnX+astH5rBfgo9RTdcdS8ZpfhduBBzMB75pyaHc0TJTb2qcJBaA71/SNofWK
UiMR9D89SxOTCCf/gLMge+/y2/ZMAoEq9ynI+6cVTHp/1q1IWaLGaYA5grj1LqoX1CqyDQUDpQDn
TltKszxEKoqzjRzy+DuH8vHi9vIti2kqS/wiwPiChsVXdw33sLPtA5pbdDY9smXkkSRUS85iY6IS
SXVUhOw4mymdZVPSP3cp6ye3w5UMAjDvfxdDRi9vLOKhY0vdVLcr+/CthnV6WLqiZVGKLYCuj1ZK
DunF2F/eAA+/4ufw1wPb9jxlHPBMo//B3pnsRq6kWfpVCrXnBecB6No4fZRrlkJSaENoiOA8GEkz
I/n0/dHzVmfeRKGqa9GLBmqTwM0ICeGSO83+85/zHf/alZn/UHTYyuss0TfIu2dcvh7GEq/t5ljU
6li6/hdM9OK+9DEO5HajWeczJdnCpB0Fwr1WvvMKQuSbtxtIzjr3NtLPv4H/YqxJHAy1ecjPu+CG
PFlw/LHG0GIG0bNSbXcfcgzv87FP37lTUBTNw89/cssPc93G4waiUnNqnC210vQmua13KknHPFGU
YR76dWHOg5MV6+AcrLwJvmVlWMcEP+zJ6crj0oSYnn1ZFqxdu2ZfYA16Yt07n4MlND+j3m3OYCX0
h+w7OjSSsq730TibE1G81k8prLX01yJ9CXa1tEQ8JF54NWJ+os/a5rXHShviwyuJ+tEKITyaqZ3+
2E7c6UvfCQ5F0eljl8yM+6rDRBs6863PwqnfeKwWrvWkuBWGelx+zcVQEinlBkmesw6fKaj38QJh
cPWHxmUmRj7WXWmuTNHiF8mu/tCPFNZzmLyJaJBIvSxEbwafh+joF3AHOnK9yaFuo/Q4WvNBVPhy
mzGDf+VgedqUmAd+cN0VCBQzNXrTZeaYunQLGaf8HTpZBBGnxRgzF8tPjMr+I6WVkvKNDAiQsN0Z
y7spCe4Tr4xRbg5eW520ncI+rSzEf1AQvKApNGJgtQ2XHaN29w6msTgNRu9aVcynMnDFm+7Nc2DN
BAtYJHmPVeSOR4wMEyZeF+HIzOowBtL2JirHfEvMutvinepvtaOtndvMNoywVT4b9LZrXJA5cvbu
M+H5O4+k0VVHTkc4szw6U3Abcs1jDxC459mzLS5SEb3T6+KpwQzPjKzy6x7TyU5xGO+xdnK987Hw
86ACUriM4Wtj4GbDVifQ8R2CbraVPs9VECmcb2p69inJIgZC0mEjaEu4C1O6Zzdp4c83uiKyyRN3
JobXVPt5XFMJS9rZJEEKWl9Q004o5MNPowjNZ8+HcsGssgw/FhVx20tL51VMBU3MdUkKr6X1pmP1
E/dNSmHogGX9isU31xCd6a3yPI97zlIGn1ODv8vghUythV4wLvUvAsbJgedD+ygWrbkOJcZt5Yhw
B9rzdSw4WKVVN9u0yrr2QAWSiotqeszaKrjtPOrYNyPjAC77jPFmk2gvP5tl35wCsw9/maNzbyRc
u4fJWLiQJfO9787+biLOEFtDZbAeVOhHBuuFqRhP/oT1bzO3i//i27X30wPvZg5k/VUq83Mgxu5A
uxKGJJK4+W0yefMnTAjnR1lO5m/dSxac9I7f0/VwIEW7jOxZ5lLfZAqPEd+L2pul+hKeZcMycobp
yNV7/k1rTn1fDp59FNisdr1Zj/ODSRrJlXOzV+HI8gwgFGaFafFSm+twYIi4pNlP41TX8sF0amfG
2GNx6G3+nywMbvKvvh3a3+P/+gty4K9kg/+fjNIWPRh24IBP+U82C7/S7KP6mP+yV/j7F/5ttUCf
dOCtdmm2CLYDMotv+bfVQhj9EVo8Nn06PVkMXv7k31cL/h8UX8L7wTLNc5mtxP9ZLdgeWwfTA2WA
1ZlOYQA9l5/yP/Mk/v7f/9LI+r7Nm3H4t3/lWv1XyzSIGOAtcJkgqrh8s3+2TMskG0OP3vRjz+mT
4pwsqeoBnse4aDGffk9lVV2N/jR1J8/x5ZNrzWG68zUz+R4Qk/NDFEV9YqQk6tn5pZqIFxjIzJ4e
J2L/Rub8iIaA5kWtzbvaMLzx3mEH58QBxEZJmNElEz+0lOUdzDkU3bVptNNphgsae16apbswGdPn
waPTmHRfNcZSWsYz8qw4hzKQb53LCrQpwmhnmSQJRRM+mkAmt4rVL53JCuWrY9FRDqr/QszrNAPV
gOTDi02vzYKaoE3vWss1EfmOHjg3yzaDrAA7LVV9DGRf3wk7t48ctPgTvcU5zuB4j7YLergxZnam
dTXjFsmc6Dls4cRqi897R/Midj6WFA7oCTx8lEtVMsIAkPmxrVy7o5M7xCSdtFMX4I9pH63I6NYj
NZ8pxLNDx7y28ZWmV5gY1INQlT8DnGnd9FrkY6EPSagU852uUmSMRkzpdrCSqdumBtWqPMCKUeE3
mgcGZhUZ1sOC+Wm+69PQbx7YclF3v5gi4YZaGH1yyrrQWk7S5KS+SpRmjdQWiaV2UvIQ2ztco99o
bBPeQ1j3o02ekVjrpsqgpcQ2Bmhm7GVQcp/4gzoEo5l9m22XBnHd1dGh6aX14kFp7jEUp+lK2vzN
2HGWhhb3Nhei67afuxIDvHEkVq7eAh+QemYm94Ce8IoIjUgzTnV04/R6W88ix1tbmiw20HlbiJnA
qz1THwa3Gb6dWgUwB4yMMAlue2tbteje3C1CyI9FYpBba/15i7gWPtHQxJUHMFvsTjmGoWEkUkMl
21Y6SBER9VwHCFOk+oOm3hpDxPUrD684MaMd9q3lOUFq3ivRele+XzAbFsYhbyzzDsEsLtthWEUl
CNiWP9whoSeU5WBXWm1phGSrnqBd22ZBvRE1//8Bzay69oBqbvle/Xauq/q6F3iMN1bh5s+8WyXe
HMcCRWq3dNpRGlec5rTUHWWlEiun5VOdkLLVIOFzF4WJwj9J5c0mbROWW7gnZuYXPZECWwytt31P
x1pdBy9TntcPYm4PrabyT0Tm8lIX1GR4NveDPgy6p1qmwyHIZMHPvSAVXaTiZxCN7qkyFnnTjfOv
Vsquxp9r17twSsYjxTLF3ocBVL51hvafdDtbZWxlZfDezSNEHhOJ4qQrZewnJBS8Wp2z8w1b7jwl
5N4UvTgsUaDjfvKquLaccl9x14gJNFdHkmsM06PPE6aebnwP/2ViDgjyQ1rdo12Kq6ErmitWG9Fd
6ojkAz4sfdn/cyw2IxC+57n79W//+vFd5836ju/zr/Eft+YWxwQnyH9yJn58Z/PHv9z3H9+/huw/
+NI/F+72HyEgQJ/wDIfZXxbu7h+wUE1zRYrZaJ2cfH8/FEO+IFpLT8y/nXz/vm+3rT/MgAVx5HNq
eiEppP/OoWjBufvrqcgu3+RcBtgIwXUF4v3Tvp0qv2hawAvup0pmLjjBNDtYQ5/dGZhFXjJvtCi9
SpGZ+yWorvOLRBc2HcKezounxrVzuCkKSVDo2WUOReFbLmJfghwIsKeRMntJ+WzOG2PVBnE92hu7
wyc0GQ4rQ7N6FKuOCLHNi8dMqruuMV9Awk8GtY/6GYmufk6XpvmWXuDccWUsOJO68Mpn7j1hKZf3
dTmxbXYCD0lzuMibLORQOu2Z+OlF/qSnbTmjf2kz7mU4P0QyQS6l+65qr5AGH5uLnKou0qqfLfVT
dxFcC2gZT/VFhgVKYrFMuMiz4UWqtS+yLYa87tswQsTcWVBZuMExiMjLdjSKiEmv4i+kdLt/mNHk
vt3ebfMDpRilejEsVON2WaZPRl2kZLuPRI2LFKkrvYjN+apfbA1/FaHhLSNIL4anfo8JYdzbKavF
e2VL0Gtc35Eo0LOZDD1so8UJKpBjXHUX4butQv+TVkhXnRyfKpENZyGe7OoimWereu6vOrp1kdRh
OSGvR7P57A5t/lOu2rtcVfjJHILb+iLND6EYd8lFsPfqTjNAouKvC3dcF6u2j5jNLDh6+IuqQaiI
7BEapLduBNJ1N0A4jTXBsm4MuE8ZlN6YDUZxEuKsUyqiCJc1A6N7xmbYYfnQSbz1TMEZxxXHpIdi
tZILdHAh/gDoKb9kzbsFQ2KZbvO6laSa2HSE685jAFMBFIXXLVl5x8VlL5KuKxITVu1mWNcmaVWH
r+5ll2Jd9irZumLJ12VLwNbFsWDqRExeTE9euo3W5Yx52dOM68rGZ3fTXbY4TY/BdF3sBLBwfvZ9
ld+kOh/8HXyP7CDGIPzq0b5gUpgG14weyXRj2N6ElTBPuV/RsAXhhRahrIwrJj/cVhmtrFcD4akD
iR5BoU6VDpzkCgJA0zyGBT2gGG9dcXCL0d7gVn6uXFf97N2goStb8X6PdEjKRKkBRHNI27dD1Wm9
fHh1JrNXabYZodYpC7hZZj6h/8nizDyZwZipjZaLE8ZtbeZ4rInqpajfKnsbdD6RgbXSsd23TgCe
SECMjHD/aaFjoDhOtndLMvFsErV1N/S5FWw6v/d/OgsyPnfuNDCoPK+l+wpBVhi3njtk/R6nTyb3
k0XP1tYF6zBT9KwdDxINOtq2oL0bkhUR/XVlYafNdIuckMqbRIWaGLEozPopj/hbj1moQV8xa1tM
1by7qCcPADztMTCHbZyj9HYxPbAYg7tFt8cxy8dns6i8U+gB834qh5YKs9wYo+KXVnOHYNJiml/h
AvA/FqtCrMwA8LhtUf6q9Bj1OydJ+m7DToEtdOphbIktc22EHUKjr+KGuly1ZR7+3UeFYKfpaLTZ
oiuHE+9M3DpdbgfMIL37gA7S3DaN5337xtTYRzcKIux96FafXNV6A60QtwM1vxTN5fzRnlds/2go
xfsh3JrcsVla7r4qmW88s6N8KQu7IA68XFCfZEWevUUdLmizzRby/TwggyGWhaR6iZeImAl9HQJB
5iCXVlAjKaLFdfSTmuPwRpVe89oG3PU32tPzrdR2ecWqANw5oAI4SD5y7HYaIn30rVHfqEhE94kR
0owWFhRgFoY/PXiTnGM3a+zHWjUZfPLRKwjw0IxwSoQN1qyrJutkiZlAAoDc2IMV9Ww1tvPKPUjv
rZ7pn8CUf5K5TsdNzRFZI3HQgDmlqood6j0LvErGSlMIF8mgJaNrsEMGI8wA16SE+MKGtOnujLGV
H6aDBp9ry30ZMqs8+VIVe7NXySOnZR4ehBUMz61VTJ9izN1vO7L0s+5rvVde8xTxWJo2WkCI2WWq
fSqkC5pxWLLuSoiSlWNoBenRqoWzrQdkbtWs7cQ4qZUTewUD5z6sVgPbUPk/IV3ya5VDM5xLuhF+
A5+WmyZv2YkmkXksxrF+h3xgpNuWCVwfTRuie6VQzCu7ao91rRDb+0LfeoNwUMDa0Sr2M7dJHq6p
9auD03ktCZdjyW9Sq7uea2eBeNkv7Q9RacDLyVRzdjWqc09Ql9SZdtZ03LZB6Hqb2Rzzd88w3Acl
Z4fSjDK6wx+74nxwV3A099cLgJqfhQIAsuHi3V11U5mea6tG7BczDyqPnexjnVP6vhldFd3xbxnf
gfSYL6U1+JiANXKnHYjsxLqSTqDED9hyFb/ghFY//GApdjphksHaK5ufFJ5C4PVG41D0o3dobRdo
fku4N1iW+ww+6C03F0ZlykrfZqvqYxEZeXZipIRiZcl+V0at4vNGemhrmbn/YIICYLOFG/XBksbS
PYEcMK5st+3fbbZuJGAATlASQlc23TU9rE/2gsP46QvlvsNXUw9ThT/yxCaifCPnkaZ3szuys6fq
vflscbB9QdwDujZMhEeuBoo5qEQ18druVaqCJ2AtA33jXhVcdeEIqC3xWv53zrC4xWvSG4e4EQRq
26N9gONlow0lZKTKvsAG42maHlZygPWC1a0Zd8RIFqrUMq8GCpoKMtIeza/zosffHlBWlreK/6bn
Qf5GulCnSnvdtWaIufKMvHsoW1YRmyGYgVB4MOh/kMhtDhmctXOeJebB9LGORX3AN7L6vHotrKrK
4sinkxrTGH7CNQ/Jv1Bl/CGz5RjBN6qHYt+xlP8QEbu6nZic+YPOluRrHKbA3Q2DalI+sZgL1q1J
Vt5bBh3I/OKhL9h8OQn1umsw7gdDc0fbwPLIxTTbTnkKr8zNw5ReAAhYvFmNJD0QPmjfo1JSOec5
jd6jiJJhS0pFVsoT3c+mHf00zue+Ie/twYpIKNR1pBx2KumpTQ9dIzlDvbI8/A9eiVl0znYpz0ys
OaHZvo5hKr6AteCgcrCy3OaZp7ANydZHrJ0nlOwOe1BEy9Gm71vvtg1z+oBRPPAhigV2qu2m7T1P
/ZnpNIiWI5edtiMGkKQ/Eqtanzuax+RgR1S+1hFx8p72Pjp62gJoEFE68R7iTqI62IiWu74Wnrvt
5CQ/xrH1dgFrAhgvoizvHAgUIKh0zVCaza5pwj0Jppuxx9gWD6G5/EiB1z1HoivDmElguc3nzDw2
7dSo7YRH9s2MPJU9lZOM7jEbOdWOB0z4PXK3HEnpmXMCPXpy75t09q6yqkW6ymtA5k7rGLBOgsyY
EeFD82jmKPVgFF0ow1YfAEos4IqEjbaffE4dBLVUviD052A87PBez+kKhfTE8FCxIFB7MwKuzZXE
MGdu9gpfa69SUFZ+lN9hfGVZaYblfMdGofyq08l5FB0P6qNPvI3Mq7HuJJRnfPPEK/acz/4eF0fx
aw1Fb7kKeT+iKWqtPaRQ/9GU2n9vITXlcURXYewLuwc/OkP5y/w2+FkGarmvzd74bIESYRPOIEjZ
w1gDWpiD37Ac8u6a4A4plgWw1bfjTuPLovECVQvBzwBkX751g8xE4QhU0eypmZjX/SJPoaMQtU+y
rDB+EBqs1K4a2EWbozee64xaJyiiphkLDxXBmrGGgRpDtDQp38og+aj5dUFE3LWUZM383YCgSFbn
1ARYLRHhtgyg9qR5v9NNCrQlHcyTVcu3yRxrtqttvl1AGvMPscV70prrMOV3V1PmhKe871bcaUqB
rCbt7s1wqTf5rFvi/KyjHCN7sUsr3Lg94RXeheQ8h+h3G7jHAULpaUqTdCfCsdq7RjYdwrXGKWHD
+CsxuuHOpdyAm1WEja2fmA6N0T209ZgdNFcEiBST8m/TqG3vp8bLTqLoCJXNRnO0Bl2eRRrIL12O
3QMwTIAGieJqVE1B++xy9u39UA9HXUXpO9eZIW6j7DFveDRDP+M2vZCF1oL1X6Da5Nx5Kj90EaT3
KZXDNT5JTmqAfFud6y+mh/FkId5WG07icqcaPX6XojH1rtBVeIKhFb4XgrXUtqGs50rzBgGePPfn
Xtgjl0WyefDD1McSiu+lo3t6U7nJepwyjXVZk5z8ue+vZsNeDoxA6V6x4gA8C3TrJsrZwGaBB7mr
MTCgp8re58nkP4w1SnIspqk/k9obr80u606z0QmaYrzevPPYosSVUfjXTps887Z/AJdxVpN8cfCw
3LsgSSkVqDCylmWHfVdHG36deD0gOjK4LUV2kxmAx1B4ZUWh+wSZKvWjmOnTp3ahET98sugfeVdO
9zj1Vv6kPxY38+IHdD9r99RSVOIczGlwebwV0/LTt827shv6O6wdFE4O45HW6p4boGwa5jRHvnPr
TOKm9Ly3AVH7s1uGmzqrxJlNGxRSpG86grDgUTmZmJ8p1w1Qd1OLH2MOb7joLWcFHve2qJR8AvvJ
OUcxNCs1W+5FlVaQDHvDA5ZQ27etD7ZvDLibz0M5glKqjPGnSELvarRs7Js17txxdobPsMnTfRUF
BMujRD8lKVod3iZzD/6B0833Wa8alo+3VETlpiECq7aKMiNzx23kvuLdKHb4H3Dztiz4dsIQnqLY
SDZjzGpm5Ai3WCj6TG1MwwZWtBHEfL3NDKl+B1UyBs9BOoVTbNlNw2Qy2rS+cpp89yiXDkzvejrS
Yta8Y+jHPSYdu0o2gYG34B5njvmS5Krl+l2yOykc+90mEn9nF5X1PRQGloXSrWpwhPweTpLpZu9D
9Tc3wTLlL+Ua6cWOhhf1CTZrA30vZV2Je2QEF1mJ5U1lnXcKUIBOkySaTVbNachYEwc7rgLJR+oZ
1k6VC6YIV00+VE8s12QJm9F4ItdN+ltTU8T50j3hDho/7CrnATBY9dH28ncsFdnZGYax2VUkDLeA
6WjL5Yi0tn7Ses8imMfj0CyOfZNOkJyhV/ZFv7Op/w5I3dcODRuTUYxs+ol5vxQit02wI5QwbIZk
5cEE6bXW3T4ntc0PgmzJskmgh4K2V5H5uyNKcRsS5X81pxoKWkagQ/LXguINN0h/hYLTgMmC3sg+
upuqKwxcTv0MSXV5akZL+df1lJHTbIEqU+hL/nWXExWNWVbwIXeCnzif6wjXlGsdHMS5gCdSburY
scgnMHT2AAs5sfZaY+woU6AAjGbGcxcm4bUBMTDmCokcL2FN85HL+1se+b57FlhG7qzEcb+qQoav
KDPmxuA84ibdeYemrLpbL+rEFyJzyocpSp3rSUhrj5+jojy+M5KjCAvKfcwMAtzGWuihBiG8JuCt
HsFg43R2P8Z+pz1r2+ekvoqSTRNjoUzRIyoxEHqYuhGb3tBg4Oi6VHuxM7SBea4y6dUbeL183CHD
zPBhkbid48AkRr0IUVs4owG9wH3pjQE6eCffnESsV+Wh7Tlzhqp6LpEDV3NKJaG5sBjigdDzcM9q
3pgbzunSvxJe7X7QhEFThczSKS7h2XLD4YiaA8/oNm5WT1c66vzPsrK6V7+2wjc6Mhvqh/vMuG/D
yiFm7brhEGtnmKEiAwPHJCf7Ezfxaq+WrqziZJYD412D/T7uirELNzBM03dXzN2h8aV/S/Vy6DJ0
EfTfj4EMtoSlvS/Y5ImxLejcPWNghHKSc+d5w8MOcMXy2fcVwnfuawLvx6rG0cA72KkeG6MSRw2L
Avt8z+wR2+AoKn4lfnMNkRXz5SDAw25rp3S7napbdgsJzENF3mZM6u5EXiKRgCys4lCqwMUlBwb8
p/IZsHgl4fAiZ9aAsS+niFcdEKQhJDQu0GSiGQFNldySSZZaz2GAiXrnjqHPPYHN0ZltmIRf4Kni
wx7kgm6RT4a1n1ML9Hqt3LG/igK5vBZwBsHn1IUfbst0CjxQEOaUvuX5OBzqxvavEESCHEyd0xxQ
a6vvRtT2TRPNmL6qUjoU4wwApe9ymY4vIvKKV6FNEo5yBlCCSy5s/bg0ApaBuUtVZqx5q1yN5GrB
N/ehwGCh0ui5znumebx3JiAIq/hMZj2ig9i2sK95TuTYc02L4CsR4to6hZPoG0jzkXLOulaSCifi
+1+9J/sflW+zRi3zmjc1xn8EgXwM2F/iEsOG2c5GuStxwIOQay0n/YAOG5wnu0crxYQY3hY4z+ib
5PnJA5ttU4Xb1qDkq2yw4W3Bt+AWrBoLwYaIKf40lavultTuRMIMPvNPn66j7RII+ZNPUm9f96Yp
D2mXDvIa943yuC+ze99iwEi/E3Za2X6yZcFlL8FOE3Ms8VyZmqmqfxSOcq+WqF2A6chR+LHmmCRs
TwDrQAKj2xk2iTq8VOZ8DXUG/gJTpEEqu59EulvI9hY7O8spssFT3OGwE03PyBQRVzb5zO8UbRU3
NB4lrLrGYtkJswB6hZsf+Qv4BgQDnqqOAvM57Y1Wm/J6Bl8jYoNN9kJ2ARpznPcmYhJYDJ4DSxZB
qVmAcQNiKmtGMH9u4I4AwmWnX8EqakPoTxt6uxCL5pZ/MCjvIbkZJGUmdLhYv1VpwFsIAwvlsaCk
xjVaUlOYrEYMfHgqK5q9u77ZDTw2sbKNwngAQLuEL3a+zLvUV2SGwoJgUwjmkYq2gVr63y6+qHfw
YL23KyAOPKLiumuNmUe4RAf5Y1mF8zEI8XrvcfEEL10uu/Myq/QFbOJq7Aq74r4SFetEJ9m1eRBA
tuYQ2SXSHqnuGlWyJe3bfLDQMb7bvJufaSiQxjajSoCrKY/dGZ40G5zNFIIKZYacwqPQq5ZdquiL
y1z/aRZh/WMxp55G2E4PO4a17MqwWDbFFEnxisZEOhvn4gbO8AVbq0EY1cLZTwgKZyQdagYdT94P
5mxL/L+tgwsu0MvR4Y37SJC5e0wWSEjAM/EkZ6s9ub84lcfVtFzS1D2dM4GVebm4mhe9OpxrY0CJ
si7OZ7hxuKDDiyM6u7ijE7y6kJ4vrullWR3U3cVNPVyc1aiZIZViq+F6xHmdCdePURLnDxNXtrPa
szuzgHp/8WyzkAHxtBq5uZNNmLrLIvOfSKYgWlxc37ROpM+9bYXP3EXTJYYOgEPcvLjFSZuJVzoD
29/4VriLOj06QBwOZv0LXyKe83C1nzf+hNgvZI6tdrWnuxenOg1CuNb/Zz/7f7Wf/Ztt6b9Y0TZ5
J//SsfKnaYkv+9O05P4RuCxhHZTMv/asYGdiy4rjFlvo2jAV/MN+1vsDC2KA3uvidILoSPvJn3lo
2/kjdMgD8B3ZpUYOBXn/HdPSpcL9H+LQmJawQlqB7UWeZ5LMXkvM/qFnBQGk6QyzjI5Fn9dHxBm2
gzlRknFxNh2oCKoq0olPVNEcXGrTOHmW6UcNNuqJNRXUlEjcGAK5DDbVdA5srR4H5T5YRMFod8aX
aGkXj8/UmnuvHtjiZn3y4tphfUPd62noV6yADCHUl8OjgREX8/uUfXpGuWw47HH5qOq+CIvVI1NQ
wLQZIEsREZLu3ghyLJ6d56tnbg/UfCQ0ICx67m76wp2QFsVsxoRYW+w5SXFghAyOBqUM3jEasOpX
ss7e8q77VQJvCbYpLZ90VuXFOyLyp6bH+0gm8rZoeMQDjSzPOqzpSnLcYdu4828T4MvWlY2gG1ED
WYZ181gw/N1EkCdYCVSbiyTW53Abl15T5yVyk2+Uv6mp8GHawmTZGA305WHQuO8952RafQGHcRXj
TJnue5vmrIG3CMoQgZpHUxff2hvcrYGWGDvZfNkB6WF9MrzXFgQPJo5GHWa7TcGxuemTYr0xOtp4
UjKoHrA9GQeU2KTZwsc3HzwdED9xU51VMX10cIesfv2etjbJW5V9CTSoyszmCHZ5fkhsugRHNkAj
3shebaXBxeRYdVlqnPqlqs4MJ2OxTxabKhp3GsrkvBQJxqmMWYiBeZCvI5Go/jQIf8iIidJMKZBK
AVZHi/CxtdJpuPECE/xMgXsMXw8Q7C9fONMLd+aGc3u1vm3cQBDaU3U94hwy5uh+DMqSOJlw09Uu
HjD2ar1EpNkIeL2Ng9/fEFLltmq18NTZDyfuXQatxtqO2rA2/Sqikz4mCxE16s5zncF6mMuRLV7E
bRnBwA2qYKddDGGbqLe0fgTFn2RHdD0pMMawPwayxpSzJTNj3xqQan4TWKzPAZliCMRcK7qDItbO
75wI8NU4lCLaaKv3iK/p6IEyu1NYEsO06WfmflvuRrSyrcK0ht8gSHeucxua7ls1BPfTasins8GG
XNcfs5FtAxLMTdVBFmmd9lE56jPp3CdJimEmhHZLUOHo1eVKlxTXRZpsnbI9+dmNX6NTN2t/e8fZ
MyL6x66t6UytoZKmZuncIwoZv3g7b9uw2UTKvLdH+lqaKXwwTdHtoQxtQAOZe1gE3ZaX+ttZHupR
bQdG9q1ldW816OuHwTRPnZ/lrDR6VK0sYFCBDLRtS+PbzavyKWIS3PjGcB9iJBvw5eLx6FPeDGF6
rDzWp9D3nms8c4eyJLmkKyc9spKFhODXeCVm9Dyrbod4XlBCyIMYH66Lni+CA2X38GUd7mqqY0nW
hCaUmZXF6iKHMdU67TaBgXJj5oX/Hs3pk13V+ZZIqjxo5nY+MsUe2SLcWg7yiSRc+7W4y7DrrXln
hdOAoxCznAOvMWuq5KS84IlH301agCJ0xGxflXm4H+EL0MuAJgmF6SAi0JldKLntmt8QIcAX+POv
tEzunAxOt1qoiHWH8NlYlPVLQ5P8JA/5+x8MRH92oP3Fo+qv2N6/P+5D5CLfcvHj2Az7cNWDf8L6
Nt1EdXZuRUcjBZ6W1aih7KmBy6VT591lJCPyGC+a10G4L4cbPAz5G02TyO6TUr7a1L7OeE6OPp86
v00oEbcJ5uzSqewZZ8kkOdTdlMizuSrnl7ZvrC81J3yerV5jZQ26KhAb+kR6n2WD7KnI6Hp1VVqY
BQ5Z6hs9GSePh0XTJWc1F0rtvcvTxLg8WcTlKTOsD5wJ5YOM8DgH9pHPpdpmPWkgzA0uZTdwgh7H
wpiDTSXM4ISnn8eU9tMvMuDtxqZsA5KVvK4SLP1QnvdyTbc4hbpei5bOntmc7aJEGOK6vyvsmune
JopSg7Bi1I6om5TOI5SuccMcPVz7TUKNBRyPbaRGYIhtPmzrKTk4TWNfOcBbf1lh2/xgn9DuoJZV
vFcZpJvDUEJGOBTIiTL2UcYPQ7LwafHNgihBhKmrjd3OKkpiZSinZ0T7GtsGehnbeXs3RT6wBWHU
2yhKm5dMRMs9mzMXxxPTStsXZ6Zj9166zYIjgmzTTx4KA5FHKpq8VlNh2WLu5RcqijvVyfA7pTeN
xvjioa9a+8rHlLEFGlhYN+Qjy1ucKMEKZBrZKmCBWvLrOrT9cwa9/Y4VJv4RlbmI2Mo4ULU4spi3
4VQFafqViJxP60Sy8H1muRyrUNn0LEnKrCh5IwdvfbpVAvJsGuBRtjQrEDTq76sMSEDu2YeqbuHH
CuvK1AwdgTTUmfUY7s6pp6w+AwYNPSPvUV7EOF93o/eWpWBc+cm9VinHv0utGq8E3paBqoCOZj3D
XWpp3ZmO2KVIslTdgcabb2ZyvYct90VmumGVi2gGf+4KJOA2s4rryrbOQ5280v+yDdkks6b9BG+H
LfR/c3ctzY3iQPivuPawN7sQYAy1NVMVv53E3s1Mpmb3lNIaBjBgHF42/vX7SUBi/MpkxCG1PiUG
t6SW1N1qdX9tLKQsQ/3bNO2Od/sUABM7svCeFQtBxsbcSxEDRZBDMdZ3bX0akoR29Ti+dXQCEDHN
c8zcMLaAJtDjhyCU81kcd/f91cbVEVXq6ROE1ixhLHaBi6WYmeob4zbMfAC82PowIK57p67aAOMK
7EmQS2QBF/Ec9ZhQaMdLZeA4tvMhyvWFYyXZPA2eEQLQz7rRHs61FMmaCGkA5MStp25Xo0RHbgbK
nQKFOJnvN6g+kQMjeNJTUTMLyJpfI/tpN/eBhTiTA3l93ya5BuMDWV/ws5AHBG/EKOhpjxQjc2ft
hOWNbyW4j4Ce7N4iLF8GSDXAtS34RbMR4so2P7zMxtHI08Ixrr9DBDF0ZUS3wTEOrCh7uEJy4uR5
u0P4hg808H92qDcf97VdLn/v5SlSFLMokP5GTA/8NIkqhQhnWK1+OE/IVe2jmIozWMGFw6pN7uLN
pM2cdKMQoBh3T0xHR0xbe1xxb7gS17hCV3o+gKd0rugzrvT33AAAWAuMgR03DFRuJGjMXnCY5fD/
Om2VZQGGNKEjfop6SK0o/2IhkD8pym0iW4I95WkSj+GvvVSdaM4TalkH57dlmK4T1gPbDde1IFly
jM7Pu8T7e42CTxG8m5oI3ZXlDk5eqKWHgH7+gbL0Q9xcFo97RkfRFBlxtQZibPEp2jvg0CUeXB9e
wczr79QGcDnEWJPJ8fn1AhOOaLwygeD8SiRVRoJwMUpAcx0yQeugHLtBugpLscHnwzFBkTUNJ+ta
nPW7mYCgaIJAZkk/WgJ6R5V6LO66YPMHmvsSlE1s2EYHTgsJOU3lCj+dexQNQIHsYupZahXa+0BM
QE7YcdrZu6e+i6SzbpfohlSOsr7+jY4B/w0kRMmEd6z/n2DUi0gdIJjJ5MLUteJzMvfSC5UcOX1e
ypCZ+ek3AllZe5HlLhRtv8razzUZwaf54GE17byd8uflAE+brrVVjar6cupaEY2WTs4f5GU3FzSA
SL5Zm050PieCT/Vrh04yL152wlX6cUyDQy0Clx1z5R0onBoXDuTKNbIAvT9biVmQ7JRGOV3XcyYR
kIoMC9EOT92ALpGReTb7BBfFqBYj2sQtDYK09TsNNn+07gAqiTuxiihfksArwV4SbeWOIsYuoV6d
SYVeFKaNdeofEVYNOFBFCd9TL3aoubWsTUWMs6QHL3H1xdnsop9a4/M384oEl+WfpovuVx1lPZdV
ROFUX/x6z/9KzXTpWFGUV7Q4cQ11wqsvRIhfKtckyI4vdEXjxKE16xSg3WoDHPnqerj7rQbPuKGg
AlQDEuuRBq7fWlAzrREvbCnR9f0tSWh0TrQAa49lTYvS/27FSatvrW3qV8Q4azRCYKKIUn8DBVdw
tUzSFTB2a5mCPbigZAVXQKI9n4S1XcnoIhxOnC60Mg3oukXXZmvhLsN/Mbuz2Me/cUWc8R/HBEKa
WPU3Ubq+rJ4kXMFpjQhKdx9GdXMApNm1XAMa9hFxS2kdR7kk3sDuHVITVhKfDmpjMqY0s3z3cC54
W0qvARG0QAtsqo+oI64QV5PCS3aOqnKXb1gF99r8DdQJQfJDy3eOmQ62qA3suOHLfhu6NQmNeWVN
NKAPB9BYpovV41SzyPZwSb+BdTNwHKQLuPFJC7ig0AEG3sA24HqGemwgtTGULTSgaW5h11+kj6On
qMR+tLC17GMbXyPASYfHRZz+PTXBn4oOF9IqUsZlTTKAs4I/ZIXBnIgO47w8at1AX1xcyT3YjEDP
xXLG6RpBEEjLfKsj586bL/6I01No5Wg797P6EZu9sfQtGn3+DwAA//8=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data id="1">
      <cx:strDim type="cat">
        <cx:f>_xlchart.v5.13</cx:f>
        <cx:nf>_xlchart.v5.12</cx:nf>
      </cx:strDim>
      <cx:numDim type="colorVal">
        <cx:f>_xlchart.v5.17</cx:f>
        <cx:nf>_xlchart.v5.16</cx:nf>
      </cx:numDim>
    </cx:data>
  </cx:chartData>
  <cx:chart>
    <cx:title pos="t" align="ctr" overlay="0">
      <cx:tx>
        <cx:txData>
          <cx:v>GEOGRAPHICAL RISK SCORE MAPPING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GEOGRAPHICAL RISK SCORE MAPPING</a:t>
          </a:r>
        </a:p>
      </cx:txPr>
    </cx:title>
    <cx:plotArea>
      <cx:plotAreaRegion>
        <cx:series layoutId="regionMap" uniqueId="{9C02AE37-3FD6-4D42-AF7F-2CD295E068D6}" formatIdx="0">
          <cx:tx>
            <cx:txData>
              <cx:f>_xlchart.v5.14</cx:f>
              <cx:v>RISK SCORE</cx:v>
            </cx:txData>
          </cx:tx>
          <cx:dataId val="0"/>
          <cx:layoutPr>
            <cx:geography cultureLanguage="en-US" cultureRegion="IN" attribution="Powered by Bing">
              <cx:geoCache provider="{E9337A44-BEBE-4D9F-B70C-5C5E7DAFC167}">
                <cx:binary>1HpZk9y2luZfUei5KWMHeKPdEeKSS1XWoqqSLOuFUVJJJLiAJAgQJH99nyzJbkvX9vSdmJmYzlCE
KpMgAeIA53wL/v3T8o9P7edH+2LpWjP949Py88vKueEfP/00fao+d4/Tq05/sv3Uf3GvPvXdT/2X
L/rT55+e7GPQpvyJIMx++lQ9Wvd5efkf/w5PKz/3p/7To9O9eeM/2/Xu8+RbN/3NtT+99OLxqdMm
05Oz+pPDP798eH11PL24fp29ffnis3HarQ/r8Pnnl9+1e/nipx+f9k89v2hhcM4/wb0Yv0JYYISU
evmi7U357XepXjEkEUFc/tbZ9WMHNzw8drp9cf345H/7/c8G8TyEx6cn+3ma4D2e///+3u8GDZeu
X7741HvjztNVwsz9/PJonvTjyxd66tOvF9L+POIjtIRX/On7if6nH+Clf2jyh1j8OEP/q0v/FIqr
14fXd6/vDw93r/9uGv7FWMSvGCdIUR6j5w/+PiTiFUYqpoTFXz/8t66/RubqERbh41Q5C7P21+vj
z0Pz3c0/xObq8D8qNq+vs8Pd6xe3d6+z/B6G/tdT8S+Gh7+SnHOsYvQtAN+HJ34VC84wj7/Fh/7W
9dfwvDZPlX18cWsfnz5P1W/X/vub58f7fwjS69v/UUG6fH13/frh9eX/ye3DXkmMGGGM/NX2ETLG
nNKv4fshPpeP1jy6x+Z/Y/P84dYfonJ+v/+P09qfD+2PG+a7Fv9ibSHkFeVEEQ574vnzQ4mJX1FB
CSa/pbsfAvIt///1aP48k3277buB/18uJn9daH4vvRksrfy5Zv+h1vz91d+K1A+3/l0++zpXxyeo
6wIzRRiCKf8dD5wf9O3urynprXNQMZrq0Tz9lo9+uPfz4+R+fqkAJDCiFDxRCIEwFy9fhM/nK1K+
4pJiwEBYYiWhIpneuurnlxS/YkISEitGMY0Fg4FMvT9fIuoVXFAiVpIiJs53/faqt327lr35fV6+
fX9hfHfba+Omn18KiV++GL62Ow9WMkwpdM8lEpKpmCEYxPDp8Q6wGTTH/1YV62A5FWRf1rxr97IV
YUsR76N9XEj+OK0FeYNX1Cfj0KC0bDazpKhZBdlRNrld4DKc4onqtJlRSIraj2k1vPWbycw8b6mU
Dc8qMbZH6Yb5Y6W9O6JaU5HUrox0Gm+G1sms+HaM1k41qZIa3RUtpjvjxu2G0GFK2pG5Q208jEJ4
VSW18EuOmnCIzGA/l3ZeUycbXyRxp+OsjbG6Rs7rU6kIzldS6yySftx1hFY5c53OJ1ery5riOI2r
zaYjrqN9VdP4qe4E7hI+rmiHp4Lt+9Wje7lpfdMMYtxDZGTW0aWRCXNhu4iwJhmKp2lHNmlIStuy
10lF7GOrMAw0lG2979TIuqSc1yakFZtJgrlXb0Jbl5kYh/52Vmz4iLp2vGYNOrFNfHAxutp6XScN
aw/b2p7mWV5ufH1TRb5OOfO30jRXEUQuW5h0O2r1fhOlPQZVL27XR6Jt0zLqhqtBLcFlVVOIB8el
WJK+nQuUYabfkL6+tM2ikkF1LCsMd2OieuV3VbfGXeJii+bEeNI/RjRar1Zriw9xvfBjvanhdpuw
79ONROKhZfV4Yet1OiwiQldLVbVjihwts1W5BiUkxs1RdIs8zNMoD23p57cz5QInQ8mbLlm2eUpo
hE9IqujYkzH6NFFXpL6B9JjASpsSb4L8JbSCXBriQ9KVFU03ATOSF6zTT1oEmyNYlYe46qVJel6Z
Peq5+TBzIm5kr1DSYlR/tEP/q1Or/DWON7mXnWnuuobNt9MqxbtehzYZdIVORo/yVLe+zEYsqsxO
y6nol/I0o8Xs7EijQ4xCsy9KRt7IqEU6WXTXDwlrYEXzZuoSXPhrZarmql3YZJK2IUuKZYdP62b7
NeG4lu+cJBVJpzhUx37U6/2iy+XYhQnfEtx6lpd8mB8pV+GiaARL6TbV+7nZ3IfQFeFUmHg6xBLR
hwmpqEpU6MMNjWr7oRXFaNOm3qYxnZeIj9cxatolKUIX2YxhOSWyaaK8oUGNeRHUcIhcs+zNFkE3
hotwOwvRvWN9ZEMyRRCKsVlklU8lkSwxM+0vt7IbUzrN3YWsSZFHGqkbSBeYJY0m+rqueJyojbW3
wW3uNIsY3S54VktCJF/v463HF6xxk0vYiPtPKCblDXJr1SYE12Q323HK9SKRTSiW0WVXNKNPAw49
hk5NfUM2aq6KeWtuJxt87orF5K7FbYYVWw5SBjnuXRSGN2oIxY2SbDhVnarSeXBLkUxS0Z3i62ST
WLT6ROqC7GS/ihOupuUSQYreI0rcyaAhXFVd233gQxu2xBX9TFOyvh0K1scpH2jxgG1HPmKy9fsi
jHHarKO952ZYMs1moKct1nupMeytNXTNdVG24Y3yeHmzch4cbDjr0iGWMoOUmmPpDtGI7EH2c3Vq
eIEOccPnCyej8RaLuLvVXPJ3YyTCO6RQ/znQodySbenJodhUdC9XT27mifB3uBgjnuIh1Jcu1FOi
nawvOYphSRtKv5imUFmPw/CO9whn0bDYd7ryGhZF413SynbLKV7FrmYx3pO6qXZoqkI6b+WUjszW
cxJNpLxnsit2VaVclFAV1mPfGHoqO73t107wvYqdynFtt6zENT7W1sfvTWTlbpyIvxtjW9zC1+I4
uCDf64C7fVfaaueIGa+JmPz1LFrzcZVu3jFMug/E6/hDrLru1otZ78kS6WzZGgKrXbi8my0VqYok
OdpmHnM8dh1LedtUF83a+othZmMWvLJHtuHudhiXPq0b/YnYRaXCTBdDZSHHQ1Xriv7DQLdxSVcv
78pRp2W3rEdVyfJhrNv5s5lQyISly97ZYNpEejLiXKxbJxPUVkOVWBbCLlqpKFNn6XAaZOTSjaE6
sb4v01ZZ2JGImAOvtUo6zRNG39vVXnCvoyvcz4euVCaRurxaImsPkKpzvHYm7epuPMRDZ3NnsU3x
0poht9bpNcGI0/aioW5CCcSkS6raG5WSyi+7xtXtsfL1+V1waXK7dCGprP0AdA0ys+/lmKpAlyHZ
EA/3dtrWzDOy5WQMfGfibr6jkeVd7ss+Pix4WPNOKVEm6xInob6TWwTrpvPTLZqgng2eNociJsPH
Ua3dxTLA9BhY8w8d6iis2IFdVdNAs7UvhgxPZr3Egewd3baDmJdtbwJp3+OleGqgaLVd8VgtcjqE
rs1hVqKD66fEsTIdeV8cY8z6dGERvZt44y9Y3aN7ts6TSmxULzeVNKtLiOKeJrxCLBNmwbvOa1Il
BEVflsKKC0x6+w72x3iSavAHurkGyozvnzrXzQdFBnnhyLA92oo3CarMbdFgm7TtuuXl3BX3EIAO
5pSoLhkbqx4VWV3OprG6xuVSZ9CQZuW04P2Atv62pQadJq2792FGcz5X5YBSFM3zsAukng5EuAVB
ckLxly6iNC2iKN6FpmFjYqkViS5V0DlWRrC9MLo6GmaiO1k2pc6rhc0HsywepdFkRLuPYtPfAb7Q
5qoto6jKoq6tqgTSQFod0YQ3lZFxrMNNvCz2IsS2fVM4qj93kHHWpGIipO0yqmSiQr+lXVfnNcDd
VDUYP0xybncLMZuD75IeuqLSO1oTmUS9RjmNkU5HRfQBdZrkXobhbgrhJuq7xAw0gQ6no+2XPvPL
3CQKLU3iAFqk09iUqZ3C8hT0snwJA3maNLcfZDs/imFGTcJZ2d/EUSkOfvPusEmtU9PTcJLUtgBW
0Xy5MWKzvlhlKqeqS0ML5WlCnl7QUT2QLXSXEwlNTnykssKaKasmiZN2mMqMt9zsqsnry9qYcONw
Ee2LPkT3runcPnAsUkaMuBL1WjwpOtId7NFyb6qNQhh896B5L640VeUt6qplP22z20V1h1NRteK+
lKU9UQOlM63JVmecuXZIyByXF2sk590kXXm0ixw/4npechUNxW2nrc9R6GVqIUUl/VTza9/rJo3a
gublGJVZ0VKv06BMnFRaLzzfWjrmvJmjPiU6yLwqULWrnSxKQFchOnZxzy6lsnOO7cIO3SLwfeHi
KrcD4lc+IsWBr6zZN2vA75wt+2QgEz00Yg5H3Rb9rQztihMvNmKTEkX6PdfWHcbQDHeIUpctRJc3
TBuZKLmxd1DoWth/VgE70ILkLKjmQuNOHWThPKSWwXxRplFXYuLt27kx3V44g/IRSXLYGsaP8biy
nawLdDTzgDPWFDGUmtWYBNAAzTQyy2lC7g1H0w5wKjo1cqtz1dpfoqLPxsCq63mNfjVzqBJa9vwt
Na1IhLI20z2QlkHIKR0IWi4GXrncFqazycJ0yP3Uu1T4LuoTWBiiTTrXhjvUcPGA2MaztXQFvMEi
E1tMxcUfmOWf8DTCQDj+W54GJPKPPC1SaqsD0tVhCb5NIsqbLJpjebHESu8Ir/usNiF6O8ZkeVAY
x+9XNQ83pNrKS7WS8ddChzpnMwD8JOKk3Fd+HR4WGm87xKMxa2Sjs87G0a2ZLalg02rSAKA1HUpj
BlAiKoh+z0QcRQBqzJwWxJn9MEuWM9NcKqWjT6Xoy4xGS38T1e106Kx458cJHyM38LwYY/yeeC8v
HeYurce4zySMPTUN59esbZpdy6nlWTeq7WgrKT8AUi/3nMx1guvw2M/81jt/zwChJGtjmiyOyZrx
rVrfzN6cCt1sJz03EhC4aqsEYRuXwEqrSuzaxW6QtkvLn4gbdZlErHRQ3DsAhfkc4f6XjXQtyQat
GkixlZhPhZTrsRoB7SauJOJN30/zzdRudbRbIB1crVVDPnOP9NNQbHM2sEjmwVXkrt+aNU6iaky2
QlCU9+ssLpnz0YGTpsimeuvHlCivt3zt0fJ5npb3U7WNO+O53jHbtTu+jO1uLoE7iYHThNpNXxWB
qzkbO+tk4vm2Jb6fp5zhTd9sjYEKXRlyUQB/vdXIFktCl1nfwUaPj0u8hCPp2XzcECBsrNfpy1A5
gIJdCMtD1QUepR7wQkjVaLxMFY76Eznj7PkZcrfP8JuckThUYQDl9RCmHCaS7BBw+TZBoapu6BnJ
02dQr874Hj8jfVTHC+QHwP8hUu4UnzlBc2YH7Zkn+HYmLLFlpG6mOuDd0MfTQ3cmGPaZawhAZpCM
zhSEPrMRfyYm3ZmidM9spTgTl2ArKNYikFRVazzm1I9RXlbRlMTPlEc90x8srRkObpRLqqzAF4vl
cb6yoYaAN7Bw42ao05Jj+TgYRJJY1SYhZna3bLH1flXrtEESA761jdv9YJnI2mi4i4jWhyGCCaPR
0N91HrO014CUo3VaoqQHKHwhFzNezhWQNGYLJxJf+yGtFMCwREEc0qpE+Bcycp56ReltrIJ8N0IM
1gSdKWNzJo/NM49sattcVY0DpQBIJjN1nYZn5imeWWh8JqQDps1+PJNUf6arHovyNAKDHc5UVp9J
bXemtzDIM9EFymvP5Lc902BxJsTqTI15VKpfDRt/Xaa6+SjOBNqfqfR2JtXmTK/VM9PezqS7OtPv
+EzE12dO3p7peXcm6vOZsrszeV/ONN49M3p7JvfmTPO3M+GvIUl3hYOr89h2iX9WBpqzSODPcgE/
CwfE+Tj7+4zKyI8JFYTumGEhzhakECr+PqFOcUyBJIzRfnWKXZhGHx0pVM7XKM4JAZxOYspvEXMR
TnCsScq15/uZSPzrpKrKpLaX5dM6+3DRtWy9jBSebhWoee8BGPTvqBpOXpsp9yjeBgBP4c52Tvuk
i4YGYlrTOVnl2hyQA9KZFK7GMhNlJC8mVZo+dyuMisZkBmRVbObRbr4doeaIqky2cyJrnnNa/Zzf
tudcx57zXnVOgfE5Gf79hGEQlP+kAgGYJmeZS3L2/YTFdipXtqxq3yXyfntP34+P0fvxLlxPb3Qy
mZuo/eo9frUe/6TosXMIftAmwZKIJWYshlQpf+gxgMDSCaeL/SxU8bHtJ+1Sy+r1uln0RlJA0sOl
XUcnUlw21UfMN5cPrGi+bJgvNFlXXexMHVaIpQREnW8FhRpO+kGi/caL6JfJDeIBbA8odcL0AacN
k6rJXbPawzL244l2trkQZluOgGQgP4Gckgip7vyyqf0M8BPEhq7etQyPu3UK46Xq+fZBhLo4TqFo
j/PI1d6tbfS208GevDPNm6qby0vSerxdzgCI76tYbI8s6LrJ2rCErF60fcdKes5fHWl/eQ7jNxH9
26x+lYA/9cNqdVl9M89///ofD30H/54d3v/68ey9/9e3q99M+x9bnTv6vRn0863jszr+3Zd/kut/
U6l/EOS/2vt/cfG/q9azGJbGXyv1l59BcP3dmfoq0j/f8lWgBxmegiYcx2AQA2WVGNbhN4GevVKK
KoUE5oQy+geJHpNXEiksYyapkiLmsF2+SfTqFWEcYXgeJINYgur/r0j0RKAftoGMwRrFHI4TgOBP
qfhhG8S+joD74SanhctF0fcBij8IV2kFAzqZurVpgTy5FHTrgWhRd+xh2bap6uIBqkXkfmGBIWB8
qqrfi8EGniJk+mNbYNFDoWuUTMbKmV3JZ3WDKifUERTAoE+Wj/0nALf+cjIythceCW9TYB1+3pWs
mHTKtkrAholiZJJJD/WS1QyJDESz8skMnHeZmpWgmaI1iImupYCL1nlZzGWIGvkWrXXd5AZXy4lv
qLgEzdL6C1Uh8cu4BfJLIYl6mKoo3PSbA1Vl3qYItioqL2ashE90UwHNV62PLwhutuvJBAN6QYS0
S2Zm2HxBbFGhPNjCRhdircg9MsHzXdPEus3GdRtF0pQ4rpPAkTRAKKqlAMlg8lvOq82btO8YgP1p
DG24EXMnpxMRzE0pKZht06GHlAE6C17mxAOrQ6muu+HLGBaAUD7SU470ak/9WiN+6KuJslRQzgEK
hHq9DwA7aVI0RIPo5ZbWpUa7Os5CHIGZIsLQfGqifhuOK/Ztn61TAx2wUqj3SE/1TRMV8QEiwx6Q
qufDWhTrddGv8S0Js3GJjmu75NOE+reEAjNMtrpbij0YBc3FYBdUpmy2yzs0NPJNMyLxCS2K6twL
z7uk8wtMjSrV1oG8I9rc84n8Mnrtf1ElZ/MutGwCFQB1yKdMyvGy7ry5Z1U3uqRWICgkg8NROLLF
VWtadOWSVUDwVcYdmkFG8pTe1R3rDxz0tTdTx1yfzLgWnzCqhIUFSYC4NzEJ1yC4VZdxSdusBDTz
mZlqKpNi47ZMizleYAqKLT6yOarXbOSaFBkIDRjaYfFhlJ5CzRWINmnY4m5JRccGtguIbPywLtFW
JKvX4Il4wQDH+9nLX0dTVjZBVExQjLelydgAeT0Z1QAyHRqs/yLwtrAMHmGKVKOBxmk3NGEGlWn0
uwLMxXqHqCnedPNSJmQA62fXLPBiSahii5PVrINOSuLsaWxF8+Q1K9FRdRFKTcG9zURb90YkQFcV
QFvquvs41iqbpFcN2GVtRyKSTKDDvhu2+LqV4IcZb4N0CRLxcInIGMNyFId2laE+oAnV7wwJaM8M
CFZSs+1UxlN7uVYz2Y0LKcZUN0GGqzU2Dr/BVvfvbKBZPAPbx3wOPo2pG+oLFnfmvqxqUNundd7X
BZ62Y2dhpYxNza+QV9omThkUoANasQQVkR4+0qnbTmTGMwjkA6yTC1AWmvUdZ2qM0nFdZ1QmdF1E
s5s9aq1N7FzHOulAnf1YRGN1F7wRH5s2jEOGSjdWx7C2ZrvRTYvXFMOW8buYDwJlQZVLtCZx7Kg6
injz2w0t/bpdRVFUv3Mr+ITJSB33O7+wNdSgCBIvwQBZIc0nxVSpKCkb2e9UNI6P/TJcmknVuUZN
tqz9mCDYSenAPUvhtAu8bfJvfIhX5Ac/5k23DLcTILY9HoZm9/+2bv+xbP/H/nN/9rCn/wnFnQso
x39d23882PMHE//5zm8ePJxuETyWPOYEdh+jYKh/K/ECroAuLnBMFYNGIKx8c+Fx/AroAXC63+35
bwUear8g53Mw8DhxphH/Sn3HP5b3cxcgpQJeUIIrLn5w4MXURjP2tdtZX4bpvvJKPWwSrO2M97G4
YbJSUwYaBSgEaOl3DLk6b13Jsz9M25+gbcDwPyJ8GIYEGCQppwA01PNI/3AWAPFZ6GiNSd7jaXrX
qNVnhYiL41x25ME3Oj4tQiSbMAkYJAvUPn9QbRyBw7NwkH57vYtw0+/7pgLHrBpQYiq9jkkrNGhL
ZQFsyq3FcSMTydY49tdVrasuqUfe5GyMyJtqslGiR2LAaelsGo0R6MpL2YLBaJuQUS7X3JSxSSvk
w3sMIhrZOcFNXqs1vhRgGMPOJ3OT1tB+TYJf8NEWYnnsIzDnfc2uOw28WImat8k2OfqIOGqvwDQp
IGuNrd+SBY2Xi3CpFuvyERTM7Qk3lj/EsAjgMAAFL64J061um75O6qrRfVKG/qOTajqCJWVvKubw
BeoxyUQFXrqImbstBS0yZsiao5petP1wWHRUQ4UV5duVxUDrarZOKauxeI99Eae9QORtBSBg54eG
HmtDi2SbKTmNVRntoAnaL7IQWR8qe5gYik9lRMMRTlHgzK7tzqwlVEI2+svVRaCyQHXJB8idOZyC
IE3qwQLcQWEAUc6xFXxm4R74iIYs1j3NZDlW960J/L3cVJFbsElzahE6DBPd4NXGWxC4ViipUbgq
u6Z+8GGJfglhnHc1t8UBTpihxPZE52MPigrd7Pw0drXKRdeYN6wDiJEUIvJXATysC11SlmE4TTIt
4YpV4wHcnUs1gmYHeVzsZiRvJK0rkEIApaUbAtOvMwQkTMtz2Zh431Awd6ZJDBmr1vYgqigzxdak
U93lk5huW69F0lbFCB7dZLLQWX2gM6uywdnxemga917XpdubycF5hrJ06Wqi6KPcRtDdZ7Nedzye
szjAetKwrHbMT00+QEE7/yWeSuvifViGEhTEiJgkwvN6VbIAnn/V4zdoofjWAwq4QUO0peMwL1nY
oPZ3sbnRbWuTqvPbfiide9O2XOzblm1vmCvqfNzgMEFHRZ/OYtO3zarNDZwlKnNKNIdqXwuQJwn4
m9VYZhYkq3SGIzaHPgzDuxbMHYimHBMD7mcO7t0XGqoyxyHuHgomQyJXKzN4Rg/K3ygO8xJvpwWs
o2PPndobU5KcmjXuQcGSZdpFcZzbEql0WcCvsyXVB+silTflipa9BBN5Shpl+Q7km1lCihCw16ZG
nJ1lSRPTrd2h9i29WCtZgMaziBs9gWE3LyFFZrpehm3bx3PPr1TP1n0NCnPGZoGvSlXdxJBkcqLY
DfJd2lZhSUtk/OWMqf609rb6AtgSAErrTIrjrTitOKCbTdLxfQlZ/0B9Ky4seGtXJjB33MzMd5GU
4maCYaej58VdaRh9JIPSF6J2/OCC958sa8c7yMzq2MrefiAjHL3B4DykcSm6Kh209+bsQonmqBhP
F1j8Y1JI79c938YuZFVZd2syDWdEWAEA5FOshmsDx6RM5m1ZX/kwlFkFHuWuLuFcQdUrOCpSFGWV
YmOlA1cOUWBxfqYuwTSIbNbFO8qi4ga0tn5L4WhgT5LhP6k5kyVbcS5Lv0o9QPEbEkiCKXD6431/
J7Lb+AVJIHohePpcnvWXWURYZIbloAZlYRYT93OPA0Lae61v7arGc4ZANbGPhiTzQ0DRHMLZHIfX
se+23BBZ3vFpaM44/NyNjKp1jz1tPYzrbM/L2lQfHQGslSflgPe6cjByYQyY/dYttswpSX10rTrD
ziKOZbyLuvRzNdyUp87afrdA1Dgn9cjeY5XCiNNomDI3RQv6TcEPNhZ+Q5OZdr9Va9ZuJ7dh+i3G
ZMwAcEzvDUnnY8fbO1sFb71fxqMNQpKlhLMssarZsq4m4JFWnsI/D7f4oxaGpxl0sPY9bob6lOoV
XxAu4iQXlXyJ+vZUUbnUBapMP+ZTL+t7Ui2OHADOxP4E086l166RxHzygI3zI0Ej8lR2beT3Uxd0
30e8Ct+lpPa1ravgpi+5rTLZ4oCGUYZva9Jteel0PAQ4pGT8Wjr3bpo0uKwJ8/ISxuuQo4HeeM4m
BWdXRUsE7wjrv+yG6NH6pEng19gx92rlv8lK2SOOwjE5LULX+mEax/Y0CaKe5qFHSUBmz4uI9JTd
uibtf5fNCGehUoK/2d5HP9clWU9T17HDquA28NUln2kDXS2TUDKPkCbZVerYV1nQL/0TrRi/sR53
1ZhaHBzp4yweg54/AhTrP9Dw9o8xduuntel7gHcBun3AP2zfmSrhWRon/iaCmHaMmSp3YkTtssRS
QMGFcj1WYQ05n0ihz848BqkDagdTO4tjU4Lag+Gf6zTsw7c2HdTHwvRMs6FT25hBNJiinWpn9o2H
8F7u9NZrSKHKbjob6yTc1SQYxmwDUvZAbNRiuw3Kh2phy3s9dOQlCpboqZ1Ic07JyPY0ghcl66B8
sTwFZUVG02Xc4Z9ArbXoIrKDK2qvlkPf0ulCRJzkqNKCB7bS9kD6ecztsrWfQnm6T1wQrDktpXsZ
PLG6MBruEMQI429X09Bpt20rBdtQuYaBF2n9UZNlLpayPMmx9T8qESxFO6zVW0mb8UZEZZMHVUVy
28RR7nCD883h/Gx0nwepT05V47e7eap5MfTp2OVR2ASoxZKD9xoGl21MM465ke3kL520ASjDepnp
UYx+W85jq6szyhnIBoCqqmeUDfw5HucK/keH8/2QakHuTV9v2bJyLIWt5WOuwRc84lN7pld1GGa/
rHnDLBrSUFyWclx3VbuWTWHHYXzvJN+AfLL1BGpr2kuDjpxVUbq3PYP3QUQN03wr79y2sv0UY43G
1ZBcOTo6IAyDylScdfFnFZ78YN95OH+XTGQ6Mmcq3ge3RDQHrjhnsQ/GH6gv2z28Q6BV1q/uLajW
/r4elN5FRtbQTgHL3rYBDssD+jGui9GkhyQwuihNWqNVZfFRlyU/sBCdNLHc9bct1NMcYAgU/rnp
dl6GZL0ffUjbc9tu7AbIlbuvWBUMmYtqfVEmNc9ulgBH6jA8MDfWJz0yfQ8VPhp3umvXTwcnUeRl
u+i3ZEplYQMQPkWqRxHlGppCB5Ataptd2yTU7zxIIi0z5gYctY6J6pSMXuVawWLLJVSTI/NLfNra
odvzfrBXK+bwVi+ip6hvzatvq4ieXemCAgaakMdUyr4+arhX1wQuY5cR6By45CXnjgRHFznyYx7L
6D5e6Ii6elzDJ+w2FcPCneeuqLySxQAru3HSnU2ZXgeT7CNh6h2Knu5QSlteF8bGjM518H1bYN1A
n5+Cc6L1d9hO6V0fiSrI1o3Wn7MV5Z3BrojTf2rKDJQBuod5lWth4tDeiBpC3Ri48LULVXqPA66/
tOESX9I0mPbAqud97EGTaN/K36yGDGVIJO48VB4U0AK0Q7sIgl20C14DvmEPWb2UPk/h4R1M14w7
UbP+cVt4LDM/0eh2kGGaq3Tz35mu5cOKXfxAyyCEtcJQlhFb53M9fg5x1+S8DPtCMNLh5Cwlis6N
FIwst3JAUaCW6BLhCe30asTOcahsHfjIHcdBA4ik17tGSQGfuK5eyTzc9oB69qNpx0PdUjg+I5ob
CKyluXAzCGwksASOLXqMIi0regpjtj7EntV5XNtL3dYvnDafgUzuJpe0mSGVyXtvwr2q7HIKFDi7
QY95K4B3cjJtd3XfNz/dOsx3LaqvDJ51ea02Ux15Ui5nQX6YBbDNNMV7MH95WPr1GAVxhV5qW4q1
Wps9wYFUZq5cK52rsjxyNUPIo0vWViev2LkCMTnY8mI2xW+AtJCL/ZJ/YG0tJt861hU1cQFKxuZX
svQlyUa3PHd4mfaxLducJ2uXhz24gypx5qFcUdHKoYwvyTTHDzGokLMLO7ebCBRRESTqIPG2X+YV
fmoWtQNBCWqBF881y8WKpRH4oS5a5o+y5vxgBnVOzHQIqwVYKIhO4bCm13yxrC5QdaizbIjOB6r9
ZaAsLFaOsynb2nY+faG6ex3oKCtjNgx5Y4a42DZ/jFV/7EPUEFvskhyO6JiVHGCd3Brsf87hUcuu
DXIw1MGuhXB9qco+fQ9ZFx9GuZK3AbGDPO3L+tz5bS5IQMqbOmDxji2pO25O028wJKI3LrbuERWw
Pk1SuVdjZXuKbBc8EjezR7P1BnslA2Ie26G6DpOuAKr22y5E0faTEIIWmnQg66Gq/oLmzkA8TFff
68vYSLAqofwRepx90ZpvgYHxrAKAjXNwoaAVsm4BWxystYDrNac3C1/Sp0TqqbBlr3Ngo7Zwwka7
MSKQc0V3BRBHcqLagocyq2CkFCJsHoEuGdQJdvhOuI0LkGwyj9Hin8aIHr3ZgnMYqQbq/zLdTuk0
nkVqHllb5QxgW0bj4baF4hz6m9mEuy1K9nTiH6Za7uwSkiOE+qck1Xtw7o9rMxwB5H0dSyASJejJ
HKXh21Cm702TFtSp7wOEjbweTF8AIKwetZ+bYzpBaMYxY6+xWSjW8dCeYIdcElY159LH24UPVbAT
LKmPjUkO8WpaoKZVfZShVadlqstD5OYnSL0qS1ZQMbRGg7e5oDdYHC0/hQzN1VY15mdEdXs1s9Bb
rhbLCz1jjwR+eKxaHUETr8NDmQKmbY2QF18DtAzSEoQ3Qaef2V6LqyqpzBIvim1M3GmoTX1Q4kTm
6kIa0FFR0+86othL14npGsK2elE67rDnuindMQpv/mCapoHfIddkzhMNG2SDZ/MaLGkNgwYtysZh
OjYbFOSqDd1TJ5p7w8JMrwy/7/iuovo8Nf2n9Wy4acwaINeQhHaHDf4cdknRD6TZQ2LqTjoxwMaR
lCioGdabjRJXIPESghDB9ZTtbKZcWB+/A77rT04nyb2fgbHI0JECXlM2lnW3c70P9xwW+BzJEHte
+x4hYvDopB7R4fh0fWhCJmiWBHzYTyyhB4SO22xZQtx6IE25cEu6W4KgLDPEXK6NjYGfdRyU4CqT
K0CTm1KFSCDALYjiKhs3cU7TJw+1V1XR/arqEzz7H0s5f67lwCOI/y0Kcdr7OmO87I8jGdo9js0g
X1gN74sGAH6CZrmdDdiZTATqiJPraAg7grsvltgVSwhJH334MUlavFAC2OgkP0Gv3AaWpYdRbEcW
kAtony1DrbXvnfuY6VIOuY8ic+pxHDwNJFxvI1l9zBHdACIEr5FK2V2D9Mf3gEXdET/PrEHZItBA
nMAngsWoquDJp9FNG/UFjLowF23Hrz0Mskwz+o4NvMx42LPXKGqAhFd8LZKVvDYwPwsNQi7fgGaj
hs6HzuRrO33O4Ugzh6M5S8VQZgZkdQbs+7cBgM0rdWqMz6ulee65QnnJllz1rsx6HOAArDsgItGh
tut70CUx3p7A7NQikaWo43p6QpM9wlZXN1oC9E7JdL8MNUq9SFX3cNFedJuuufCRK0gdol4kUIwE
oXMWjWrve8CgsaI1pDwS33rPxyKpgeObQcuCWb6jY7jjQ9sOOSMOUYQrDMxLt4DlqVr7NGtwKM6e
ZTqmRwUMnW+pH4pxBoUyt6R5LvvWv8MqOSNkYbIaDUfWdP6ImBOA8E5Ru6vhFpzUNM77wHAgcKSi
RzMSd99vrvxWAh6GaRZ9R8v/DF41X+5pl82k/yWgcz0vSHWfCErfUwVlaGe9uyLSg4aac+B6XiTH
mNYavcl8VzaQW+a57V4jorej0etcZipIoh08CJ3ZyQ1F363dlQooZmgb5N6JjT9t1aLgGm/+pt1i
Dy2T8v7EuZ6LIfCqsKm/BsjHgKDSHg8qLA8dlWonqADc1neRenHMx7dYZ+Bn1+vK5XjVMt6yVodQ
vU6bpskOnx3fxzEOTjDM1a6NwrXAd4qf3SbHo0uXp1Tqp4a21UG0ujsMaWdeAwvlu2fD/QxANtMq
RCih57IIZDDvSpzzqJNdAPE1jlGFd488dC7bUCesm4jLLAx6e9o60+X9snyw1nlIB0N14qqMb+qQ
mqIEigWJuDZdn0G+QbW8+Ci5irJjbQZdqBMF0/g9GUGEqixYLrwUvwSkrmw0K723XPsHPZY9KcyX
Hp6GYoGSCsSe0vLNbMxcx6S1Zxtx3+1GpaXKAjlak8nV68NiKvNt0Mt0mEzE9i0qTRRUZi6aGCey
2sIBEQHR0QD7wlqTm5QJh+gRXy+W6eBVgkIHgIfWYzcGhDynyFyv8B2NQU6ubfTVjyjJhOzI0S0k
vHhRWqxO22xV5lcubgUw7ossx/6Ij0S7kKrpil6evqq0Zicy8f73WHUoHWU8XpcBDZMNovCBWlbe
BbyNDn0FHq4fLQogwoH1l2rGyeu6hl1DNxUDij8k6wAEa6gU13Rg9GluaHmuV0qfsfHbu5lH1cGV
/WSzcOh75EuaqN/7sKEMWb8OAcOq73D0iS1f495BZutnKGHtSqvvCcd+kSm2mBdKkps5ZQhJrIu9
130LDsjHnzINox9hRNqqoEkkf8laNc8oQz50CnYfdP4DncdnmhpXuC/Ba96W47St3d6gdr54H2K5
MghfCbfuCIPYfu+YEseki3XelTLcuXbCKoI8WJSr2e7D2fkcPsJUA+hKIJsZOuHViiHQcZjuTSv2
yPJ1t4mJ5hyhE3GYqunFrVWDmz+8KdL3+aAaezCU8dttKtXjGoz9t7j8ynWFUiyHCIZjn89xVGUd
Q2NTyueqStNTkn6VOzNikcl88UprbHhen1cqfiuU/1mkm6kwkKCwE3jW5W5O0mdSI2STj5vxxTwR
e+WbvJ/Fds9Lnj5UIkFSzdXdvp3oT1slWIxMRTe+QW086C26jHoNvjteljvZIowzkeTIu8plqJLi
fIU1jc0j6gJYRLU+eUfJEacuWmN6hstuX3RN2C0lWH5WBOV59gnAWIROdyjeHybFg8zDmNqLfroS
FOpjMrlDtEGV3Dm6jScz2gAEt08hYsTPVcfxdaaBvTLAF68CDgefakj4Ay6+7vKJRHfB1odXIkLg
m5LpM0lKNMXgP6AMcQM60T8SOuDlHECpi2UhZyrTp9VP8aWy9inES5QhEbMfnEh3fqqf21rfrtMW
5hXv4swjXkqyzRAB8HjewiO3w7SnqHCwF0IajXdT6rAnL8K0l7SNpgoqwABIdF1K6NUcGzJJh+5l
TQP+q2UCqmVbpTkKiw2Pl42nFssQScqurdBSm27fYVu8ATMo74dt284raJ0b5KzqL2f9hZX8gY86
3c9x+p1rcqkRW0QiShxiBmhiWKOHFHXRBVmvfOhVoZrhdZ31O3MthNaxA/jdIrthHuToqgJgcfo0
sKjJadDWj1HYDpceGHzhSl69Mqr50QwLSho/tsU0JEW5AWLsqy7eIUUTHJopzcr5wcNruimXSp81
3rXvYFCUzGvRoeyeBmgvM8MbUFp2JTOFL4a0bLhLuulcujgpPBlOhGM/zWK2qUOywhKcFaqFTIsV
x0lTS5uHLA4hOXJ7iPomxWNMGvoa9lX8VQB17JQgJPWDQGvA+4NE6xX/qD7bZH2ZEkhUdUD3Lfa3
m3SttcgDhCZ/bgaFGc7D5UEtmzshmGCqLB2m8CvhEDyj74+uG5byq7e1yz009qowczXeYV8Ye1x1
XH/jPnU/KzGhr4NokDqYQsawDSwVUwbqbTy/smlUdy7wXzkqJP1aeExLdSs3wEHZNimUmTXgkuea
8PFU+XbDdoVY7scSCvYyVwQcbi2gU9mStRZKZowgFKy3+q5kSWARR/bpAFq0QXZRJCruEFoR6mWu
l+EEOwplHPK9ao+OOj6KGahyxtuO4ndp4/IUPMu7FvZn1URBDnLiJ9rywGW9anUR9vRnjYIPhtsG
wSpD7jQ5jXOYXBwFsAn/D/8Vc2fHm5W3FUrKkL1bbfAu4cfheBMArvkR1VSJfKSy3XezY780CvL9
5mJ+SmSJ+EwNaXUekBViDp7wwJdp36maPQDVwY6GMB4WSi/w9OaKR8cgkAP8J8BGOoHtA6XLIqkR
IaxXAvewk6e5IBpRJD88ch/DhgQAZ3MdA3/XUtc3U8D9E5S1at+3Tb5tLg2RJuybCYQW5wqvn3Zl
IbivCkEk+9G2/eR2cR325zGomxc6paSgUGWPwtfRXQ3CbcyFRC4yW2iUR6BkZheTPIxKpAQHr/Zw
FA/9ggVcbsl3W4XlPumlvsfC73dbkM6nlrb0LnTV9xQUis0UatpsXtxH3E1zPsYloJN4u58rVxe0
a8D8hNucSaBTOZ+aDXzbe6cKM4Z9FtH2Fo5gi8/35KXs+gKB9OEAqmh7ta4KC1+2ww5o+lJ4T0Qm
6+EcWYauQ2zDEV1gtR+jQD7OSFbhpeLfvATXtdMWGeIwdcONRsx25yGBPSKUY+pMWxY/w2za9lWl
5cNiF7WffOA/5EQ+6w2ig0llfGeHoXm1CmdHa0CZg4VUD/OSRgfHeN3kQ9pXKoOLwrdcbzK9KMiS
6DqM1s/VHE6PgsLw2dFGlS5vaKguLF1REpRJTIoywpnMgEPLLfJPfjXkqNjsDrFP0aC1X66aOq1x
C+s0cmL3dVILNB47Acop7wAEZB3pw1c/d8gAzeMKNcXVX8YsKbRa3K5l3TM6M1QpUzwckraLbvSi
3b5Za1Wshn6D/yYvKET0FRktRDd7NDSraviFddhqndb1boX3d1MjMP0mgm3XlOGyx3iE9ThOkzia
rhsu3UbU3sxj+Fgt1B1gMkDmnLqlg3azdgg620U+Vc7zW8iVuBQNU1D0Nr7Amib3uKsx6oN47W4Q
Smc53DUQku0mKDCKLtmugJvF73W1GP4A9wU9IFw3f16GVOVJvGH1QEt9Lrd4vovm7j4ot8JCzbvp
/cRPcS10CuSMtZfSlhDj+hDRlAK2yrzXHTEY79CCheTEZguHpSLaaP5VAx3YT0itHaOyxve1Y0cP
BIXCJQ79sW5WjJlBbp/sUhcsIiuZVa94vt+QYtIHDxEBRxd89axENgI+iSy4Ht/DWFeHKlZGZQup
2JDFkOkg7sC/C4s4joI526KZ7xbDYSkOxF3WzSMsjMDLx7RG6z3mF0Aj6IXOpgqNwYAMirBsHLOO
Mxw28MxR//drpR6nPukhF+sxAlqGHXpqw3t4DXu1YP02bH0hNTO/tqBRz2M6iF9w4NIrm8lZzTpC
ym9AkipL6DJY7IWkzgcftO+I1q53LemHjFmLoRWaBEVoou7bkuppzbx0hmLKAIcUjJrhJzRQdB60
j+5KGkY7gEG6xYNr7mD8+1Nb2RSRAx+HF2Sx8WrrCQYTJgEA2g4+5OCHb2mFeiPnrQsvUJ9x2jjN
9E8JsRJtQrzwQ7QQfQSzk+IBzf0bhKEPVW0/Fp/WOMb58BLRqj6pniFYheNUvRP0n2/TGsLWmcNw
PS4D6nT0GiO6qbAGHYCepShT5XbGePuAVPCWS5vwu6lpxI4iYH/crMHIECh9E6ZvlG28t90CJmPJ
tFzQiU5BvtZR/p8NjoEssd/E8ADHi2TgFQlUjHL0xySgKayMIDkEABsf2jh0V8xoiM4T9qNHQB5B
vkHpB+jp/X3Nyhjhkql8B/4cvfRmMmAdQK3A7QHQHASxO4zzlz4emIHcarpAdwqHJoHhBQR4GUzR
KgaYSJQ4CZRdIbQ7hZkWZCkLBEfoNZxrm0+WAvKxG6dd0SZCF7zndpeI8bcmaiqmVvZzNmrgDMC2
kbiOyLOAtp+rkKQHjt10B3+3uQY1vWfObvuRg0albBO369C36Pe9/+EQ9XTZmCzJQwzze0CLBDI0
RLjyESZt+kSD2N/DwOY/aFLZS7CCno5t6M56EOuWl2U9I2NVJUhOw2Vco+l9hA5tkFYftptIecTz
ZjUccJSCd1HrfDfT5hGzbszVo+Y6asyAKeIleUVCrULIrVdfGUKvX3rwOveL88xn4RzrV99v8AiC
ZAPcpFyXI2Z/g2y7RQ5QImvXrOI0VuaAVFp1Zo2CHCmT5KyREeykaYo5QljUtqs9Qctw+aa6Bm+E
X86kAziz6QH65oBMRi6TNXyXdgD1EUXRW8Cjx2SQL6nvlvtqKG2BxKmBIISwLwJwVdF4/VDBJ1Sg
oY5xIvD+pOl6WXUH5bX29ta0bsjtYE4RytkHKxR0AzRR1xTxU8RHAHnddCJtj9D9fiZj9xyH66Us
YRglATvbvoFpEyblfNTSh+8YNCD2Y92kBxbHzQuZEb/MJnjSJ6vtmbR8vkATABMSM0ySILRHQAs3
KhklCN+GIo09wKgOYT6MX1t60Oc9X+p92Zf6SAMFrKOdge2EPQLlZoIA4OeVhl8DVwIkusP6Adu0
q78seb/DydHu4UmGl5m6z24g0HrGkh2RGIW0V8OKvMW+xXLwX+sZPEEMd7r0z24qPWacyOWYzsn2
CMSy3m1KQpJKiX3sUVw8LtNKEcRruo+1drrKMIfAXXwTjnmFPMZv7iP56kbjs2pDUwpFWvYGb/7W
38FeSt+sqldEMluoBlUbFMZSs2MIn530wtpTUwn6QBRXt5EdIZRvFXIQ6RJN99AGqp/1Aj85U53F
5BQIkcAdCL+sfIzfiVk89rNthGro2WXe1nTIV+NrcFsKfgKL05+9TOMzCpXyJ0RC1BD6S4qKev2g
0IQ3aARmdk6m9y8p6C2UoLKytA2nDyQ+6SvUDfUBPm27g7aBZHYqg902pPqzCmLyCMoZzoFs62ep
ZbWDLYD23gJZjtJOPCFWEiKa2zMkRHn16ErY53kXz/V5qrT53ZLIPVkcrzBmVnnXpwgNgp2om2Mz
6XgXaCnPcxNFmK+BswbNsw3vMXpg+YDMwm9gWdW7rxE/Bks+Hu/gGMRPzYwGHFlD82Ta4Iceh2TP
B5yfcy3PVelH2DlsuCt7T74zhGF36JxBYNh2CnEmqgBg0NAAsdnoaTQ6yCDPuMdtg12c0QUge21F
t98GCBmdTheMOqHkN9WJvIDQ6WzWBfOAvlbO1T1HcbCHGSfPTYv3cBkwvSPzaPXROkMtgBtFH5d2
lI86TdtdCRDg2Ur1hNMVNQ9DL43jNzoOjRDw0ipzGU3tX/hSbcd16mA8BRgymlGUtQVqZPOW6m6F
GB3I6t3FAppbWusFsgP07Q1cDbYoFZi9CKMYUwIQ0LKd4gg9wr0bpybKU7Sceap7HFfw+p6ghk1H
xsQX3felvXfhPP4GXLPmSVuyp60n28mtc53juWGcEVXpGXkBDk0DTgxe1T6b4maBfDIK6AorR+YQ
WJ7CsoSD3fhbp6aHZiMTyDjMQplTmexBk6HmLFVwsLBunkbnO3TMIzuGcU/RVSVkYWgq1+Q3krIM
J8VmXwyyYqgFx2ivat6eWrfI20HPwx2yPOZcEfz95QZQMDMiTnDLySc2nODGyXVE8qgOAMezusYe
9L/Bimmtab3uK7cwgnkm7SfCQnLnmaw/6mktYaEAGX7hNfwPBvrq3lmpv5l0dLcsgukCnRYwLGYT
1NiRtH34f4LL/38EwoNQJ0DD/2sS/u1znP5Xhm72e/3HeXT//tz/4eDT8F8hpsmFmE4r/szBJ+xf
CRKtPGEptnr8Hymzf3PwVPyLIn0ZQshmKRUiwo/+TcJT8i9IK4QCkhdJwgRStv83yvenKCKG+v4N
gv41w+CPeU8MtUOilSNXizC54ByQ/h9nHIg4KPs64clhqGaz71E3gz7gqoBckmSTXU9/uD1/83Xk
r7w7vi8mhCKdhDuS4kL+/H2aeokJJak4EDOWh5Ia/QkbsH9wBCN1wBgtRSM3qDkzfgvUGai6FL4D
m1+3QcKzcTR6MU4ilv8Pf9dfZ/J9/V00CZM4ZJgByMRXdPkPHD7mySmkXJvkgCE43ybMqigI0vMZ
lB4UqzEcSkybauto2EtUJkW13rBhDv9h4gSe6V+fBWYPYqBuSDmJKPvL32ASeC5ez8mhU74/SIOR
Fgkc/uf//lL/5onHuFSGYYapSDHp8M9XKnCTdbXp5BC1oJTM8oaIhjouCtNQ+mVc/uHG/s01MUw7
jPDEGY2xkP78bQOFb+p1kh5Si+7BQxXMEMWn//AtX3mNv6xiJD+Ro8B8Hqxh+pdVhWQT6RcmEaJH
5QO/YYVxV8+PDnOy/8c3D2ls/p8ZVJZgtOSfL4cFG+7o1/KVKkTnGejfi9r63ET2PtLmH8LYf/Ok
wNxGmK4cIdzKwr98mZ/jthVjLA5tFIfY7sGWVg4uWbNxnGpQgv/7a6Nfz+KvdxEGThTF2BGQ1/nL
s1IE4sMgSnHogxhdiGvT6yJk+FjD6UW+tTJFZ3u+r6YF7EOr2z0JG/mDY7JShgho/x/Mncey3Ei2
ZX+lfwBl0GIaChFxJa++nMAooQEHHA4H8PVvRebrKmZkkrSKQVsPcpAkDQHh4vg5e6/zUCBHJ7Cq
x41T+olFCr8TWC/DauMR+94PpMvEhpNQ1B1U0eQEiXU4EEsh31y1uiNUGVB7Ka/wx5VZ+B/6uu7/
3KNwWv3zcmf9wzzHQuTbEUFz+PfxqJvc1t6cB3HaoPgqPCM8zKNHYX70no252YkikYemT78HTia2
rl3aTzplY/71q/6n8RqxckNyC4jST6zRH1ebvpjdhk07wnug3MPk5rcNJsKVhQ1z/d/+Emhu9g/K
bvic/vZNwaJJ0hlRGAdJXq8njE4kiuuPKIbt7a9/iZH59wEb4Zi2MOSR3gn+/PsfFtGuthxIcJLK
RzTaW+IMLAus+Pe26U8PvsFAsLvhKS0nFHxqmMvNEJrdOvHJOazKduJYI0UVz0EQcTZXnv/IcdX7
5I1duNe4BCryuQqUoRzc62EY2ytMT3mMGIsUgMDONe0qyjfYCyxgmCgVD2Y0h3sBTmsX9c1MdkJ2
m77v8Fl4fWTxD83KWnkgiZJYDzYFkRrKjMoK767xrKlYy0z6sMYmG+1VmN8lZl18mruixvga6a1Z
RQS60Ul2O3bBoewGgHrO4t5pjoP7RboSgg9pGC8CdhaadnJj4ZaNSvTWVSLqQ0ZZYy1rCxUq6c4n
yFnizVaN+BTi+liliLHtFYJbwB0t7JegGWeYcE21z3GjPRqm6O5CE9DpagqE5lQ9LWRMtdO9iWlM
bvoxS16yiPLNCN3ni68lB8vEdN5Lo3htKpscEzZn/6oY+jsn6p3boM42nYlRxzXqfYPRQ7ACpPaD
ZYWA35zMD9HYO/JuGWfOwEPnx7Lry5jHEeiUMHMnFcUtubQcnMY2n0wcKdV8HSlcZ3jGVa0oEyag
bpTR5XHV6fEbIRPv5KQFg+1BRb5S1m03JAmvzLHVoWtd+QqnbjyZVotuU3tC+tQMzeiFsA0LktdE
w3NY1e5BKXNc6w5na+977nU3+oh9OzMBwpiGnES6ha3/ZDqvSVlVbqs25RjmezuN+l0T8r1tOfL6
RkN6nxIf31vKt2URGq186wrPe8+EPV8BrXDfUfaRjQ/NMrujnG7imBhLfidEmRNS05Dg1Hq8CEi+
ah29aInM7MVxKmBZgHu+dF7BMwSJx4iPxkI+grEo5abOtNiCxeUgJvs10LTg+5I6QDRMeCbpxhyc
pIgh4hXoEEq0H3ZZd8fFH/wWvAxy8QTZ7CpLJj+2QQmSi3bs+rOPL4hiYJsYm8hFktRjTwDAVao9
PNrpxl+MNMcGl+Kyaw2QvCZStQ3ZhdtSTWigHYCYq6mxuN9Mk5tdgSvieFTbfgZrychxF2uKPzgZ
jlnk9VcpOY9Hp9HDuszn3SSC7AkH37TNc4EIl3vba6NNd1E3RPvQM2u+71RvUip2akVtglvNKoWi
qE2tl9EJgytn7r61FhnUXAHb7bOu+xglkW8RoDod8h48y77BSbS0R2r+aK51bIS+u+mqkreP5Osm
VA2on2nODlnThzyrh+dZ5vUnEy/QbYEKch86PcBDBzTJqiy0/jAWmPIqPvFjEjjmvsiNaqvnMYth
bDkuoWj/ZfTq4YMdSdC32qjjXqpw29mpteMwTA3ejnbTSICIws29QrpbbKdAaZJ6BR4dzoteHl7J
NuyGdb1oDLMyDdfkJZ7TeXSvUPMh+UDyctVTSviUh77zjOV92JK1d8g7JL0iKj9Z/kyv3Wco5Tj9
oecm45Ue8/Kk+BMEx6g6sqtUjG9h2Mtj2Jo48T0chJis1L6HbXMzVB7HYOHqZdM2eAJSvy/IqRpo
nFwF2WyqCbwdD7yD02XbsQiWR7sL5I1Y8IfjoKlR/VD1Z5vPIR+V070cW31AjJe8iRRruSqX6Nnv
3AWRwWxsmjlYbtKoeFN+5MetBAoQNYlcp/59UtUPgISR/WW1f9BALKn94SBYxjGuyJTsWsfX34BM
DPaqFCWlhFAZ1tsUdc4Nhd8bnWRIzUSRridt4hZxZ+u6Ghx0SX6YVbse7xJswVbvWveUobcokOP6
hLnZ9+NDIkWT73oXBXc1LDYVNOCUKIxrHXhPBElLrDrwGbiCXyipmLGFR2qrgeLeuM3wQeQgBYtm
XgWWISCN2n2cJM0n6yRyy3hyB40DKm5A3u6A+hw1YpYvVOxgRawdpZ3bTqvkoTFRtIMNm6+K0L1x
W0RzGGLwxSJm2mmtuo8JyQf01hYC7hnRiNeFuwJBK7iKSftvTZDBKa3SmVRKQgIzNNMELV5jAEcg
ayueicsmxES5s6+wxcY9BKq1xWJzm9cmuozOiB4znve9jzTSNbJyZJsqv/YnlvOumFagkdtgE5Bq
MGE1wXndkgxv0YuCrSKfD/CS3WrpX8esl5+xZCZY/ECXqENazBO5rYbS3iCX77OdUyXMfbSYgfpU
L1V74HIwfsNJQr1FoQGXv9vIuXpg7d+YLD5Ip8wuXgqZrHGHl+9UXrojhqAU9whANmvWcPSAX+3y
HLcoogWmse6v+iWZ7uAevow2tZg0Mp6dSuPmYZO/942WTM6SFOW6zCwEKImvGbmlrNao2XBq+eDH
c9JfWGmNVYTqZD+QZztOs3T3dafUQSXYkJnQTRcDkTHjsbNhubeVH7OkGNukhwWrhV1dz0Nt3ytB
ZbJBrv3ehq7cdi4eYGMurpqe1WKSUfudDSmnqqsBj6Ose04tkxo5LEn9ra8Wz121ZlNvCvCwq2WJ
TGJGb94ZRtjiBG/rA8rF762NfWbSifWIDKzb9eZ8n/djeZwXCGdt5ExqZVnG+DKWZfqd8lG/xSk5
38GJNQ+B1yU7o4n6h8Wr0h1i9a9UgNWt1Rjprsqj5uiHRV6yPKpyP8HjjnXRzmuVYLcYavNDt2Dh
kk5m75ZwnHYLph84G27aUEFgJISTDdjdgXCMbGfZtVNeXrkzwrfVAA9Wo+MAgochtP1iT6hHEzLO
A8oB3kiEyj9OmsjCwtTCTM/8q9JVb3M/tTdTO91O0Km+erVQ14gjBbjjCtJIaN8qp5XbKJHykyMB
IpORHw/UCGOSrS9NMpflSi0i3XZN0hzbBLZqJqYUzolfP09yGm6jQLexySa4x2N8bOa6f3ZFFuKs
D+1NR939a4dFjZ2boGBl5y2GGCgCG2GzNpetn94is0k/WGPTrKUpALpADilXjglNhkTGeD9l/auY
gcW0hrrO7LFa17PeUgcaNyBwxbZS0wZAK6ALFELxGA3jurKpMy0iuLGhKPObef6BwJ6UcYq4dl4S
JOeNE9qrempeZGHkOxE027E0vzR+vlfaGg6VmhHmZNLeOzDUtiFcEPa+yd0PFK3iysAhFFEeQQ21
m30oXishjPAYtYB0bQcpnlM9odGpN50qEVxob9N0Kc6kciq3YRqlWx/BQZyNUR47/P6qr70vQ+cl
bwE0MVKzzGYNbXtBLzuI7nkeQAjJcT4OhnoJCxvH17iAPunfo8Fgj86ML2HevthOeQO09DEd2aHy
2rqrpuBbWn7rdTjGCI7VyszTp8FX2aruxFF41I0868awF4XYScnrqjewy0TWNYZ94PHaCb+0U0DB
wa4xNKfrJhRj7Phd/bo4X0nFVbvQ7rBV6ALXcycQbsCm4wPK/AkCE75W2Tz3S/jidwX/dZ9KkXyc
Wu86s6p31/YGrB4usKaqL3ZNnT1ndgRMr36iR8A79D2Y22619mRz6/gANU0b8RFkXb1VI3nxoQAy
ZdNtYIMNCU50Zx/g4HY77VcPyDC8A4qFz6QdDr6eNyj48ZfYFgiFEURlkSV737LHuyZKvbtZBPLb
UFURSTPvUCYG3kxqbLsx0Utc6+Rz6QQczDnuPw0dEvzTIZ8pa3j+F6pCYldLd50mtbfrI7M6zmVl
Ql7SKOSyye+2LsW4dVaFaiMnLJnofmC6N80N5pFpLZuJWEUAVHCod8QG3KNY6rzkVG8Qw/DA+FKp
Xtt0jghdt9ksLd+bcysOAiN4DH3QtQ4yad/uP441ZVdEUGiwiT7rEqW5l7DmIwjF5hA9AP69cYrk
dZib29pPwORj76EHAxCMIqj6Q5YtSCrd5tkc3GndU+m0p0K8FdbYbnCVi1Xefg4M9xWfJTZnxFPr
WUg+Wl++CNtR9xTQ6peJZOgKiHa173Vq7d3FbrciAY4gOll8ykc1IIGAqKFIiByDBlLnHHQG0FBN
bBv0HxvrJH7xfZ7ULGijUIx3ntXBeK6ddrs4lfoezJlzl7cT0Z3vVLvZNNsdGosBNYt503BmgfHg
hkfdJARHwAM8u7/vBw4Yngi7t0wYHgzkROGAXx47SOG7RHRrb0xvAXoMd7JDwj2xdmzdKPFvWrh7
BP0T5+bcAsaw2NTc+1Op2fQ5HIdN/+rQxmALFdPc2XlvblPgxOtA+9OTbWARChokbLrX5i5tg/bL
xEMdgx4JpT/xSW1Lib1Ny4yY/da8FR0+0xRA/RF+OhikYgvyz74x5w6mOOWymxI+zIuk9voSTt63
ZILhYQMAjbPKMV+rsRr2DX1CHoUY+8+asX2P4tFHzuPgZ3YcIxZDNsZTPWWQpiN56ylZb13SOJsg
y9B7dTkeCU00DyjNkqDPWlQFKh2cnWnB/iMi88J1hccS1GYm1EHWFc4Us3qfO0LFlIwX8oys2eYd
yCMk2BPTDRxGVHgOueqCWKkw1d7vGg9nue9D+Brmd4qbGw5M/rZi+u6AfatD4hYOynxPb3q4CdBi
vYJosRTHIMjGk4HqQ0Yiaj3WfHFKo9HeHj1rN5FLQXKpVYx5Mb+BidofkHWAltDTLmKic5aq+6u2
QN9R5D1xJbLRm0grAtymwtJVWnozLkl2EMvYx2qy/biuBu+K35m3Co5bvID6xcWlw2MSRnRpUG23
cXKieQ5gj1razseyKQBoT8NXbCzwX8r0YxMsFVKkLHmt8uUrx/H+IdId5ui0N9Q6N5TcwW8ZrwxT
Ptu298rPymPTR4fMp8OGhCEARWue131Cys2eJHoDs+uzW9s0yA01PQL5WpnkgmrDIuuY+2vcYwyf
thU7L2uTFKi37b6qtLc2DEHxOhZs08lJWxY2CrFkhkZwjbOx+UCuonkWeK3QtGXiEy0VnId8zM17
+1QlzmaOhitAH/19aUefIaFGD+Tj/LUwoD+ALGvXOlmK9QC9hwSTCq5RQvfXTduVWz+aysM4QUQW
XeJvO+jqMZx3JGwUgFcOGAGwG+hmV16PuDe0Wr0umuWjlq65T5d0fsvaHmheUfRkOPzPwYTAM0NG
t6ZAkG5l7Yi7yklwvo1zfu2PnLTos4cxsTM/RK4vkN/gC9xPqZNdp2NTbLFQ5lf2OEIGRjYjFkTI
qqJjjnLGD3Nhul/HQnf20YAjE0MMcMK14y/Bm9VMJiAgHQAu71WWf28ZZMHaEWgwrrOUfo4L2t5g
XZm0jNiGBgrtjVv21Zv2PbU1Zs1JbxmWJ9NO3ViMFbvjXLobqiaPNAxizYz68kudIO9EHzptwmlK
t2aD572UwntOyuaqHMbbsLb6YxW43qot2TuYq9Vyg5w82ha0DeEpgkWqVdZgYR+Cqn3hh/pnWmO2
b+Vp7bTa+rZthnJXNAhHPHQOu8rSSBiLcGjeBRLB4+DV9nZxaTiycdsu2VseSAENivARBUz3lJeO
e2PWEdBCA5KOedIGzEZBll1WotpbAisSP52rTbcki78aZtoYBbXJ/otIO6xXC6b1dRpoY4vc80R2
yIxiXQ0q2XVBSi597sBQlyWbATpOZUBE6GS1MxItPvnw9mDcolV/Clh/blUd0qKz8fD5JRwmY8Wr
Dq/Zv7Nyl9v9Q+JJVq/ywQ+jGnwLaAGP/OVKRGZ6oz1171Km35DJGdcywVe6jMYtCfdglSd6Lcfk
1MzBcneGh1ypx44T43RB8FGINQrfNahxuFdT6YnVGHXljZeCai47+RJ0eZHR1MgxOCAI/5PPUWoP
ZsJe9/CVtzoaBLWyQT1wpERdX9b0YMIasJ06wV0N2RtEWKIbD2gevCozJvXxdZG2e8BohWh/0S9q
zoDYDzomUwuLJExQ+NmwfJ2T5qZR2IeqHM10M+AWBwTeHZ0wf4BUr7Z4k44JOkZjzWixNj5ZYehJ
ibqBkmF/ntoAdz0dPGqLGHzGCYKa2yMVKoYrRAgqDgIPvjwYyfCrX4xRjGpHvJL+EB+aUA4PqUZ0
EoKmvuPNcy4mdbezxj64I5bD4N+l4a5m9m3M0f42ZGmPKsaa7rwlhXJoRlXymRwsET75crh2DsB6
0AqSWjyygyDYYc3BhKfTDgFc2UbD8B2PvkWnLStZzI2vJ8qOsCAy1kwYMM/spcpDHlKRzfJmxTEY
/zSuhSGaRUvQjWcsDRHgLm1Q3wxeWTzTNyDZWlnYXcvU11jBThWXJDc+zkKspyrPtkCTuLrS8sHT
WKZrYZl3pEUCLi0j0heSjJ4XIH4E94ezFwd8h9odSNa2ztA3UemZ0Gg1G/zWI/6OajPIQq60U2w5
ASVr0YvvaumfEYNHz82k8WQBNS4QmTayRtS9vNXN9IopFl/1UNpoG2gdJlH+Y0dIsWzk+TFtyQlR
0DmkVW68SE0Hmignd0naHcFetuRHkUybus7c3dBy6upSr9iHNN7ZydE1SLxkvXMggkWcniNWw883
sCsigg2FJLWjoZv14YBxW2pcIziA8JFQVTFuW+RX7c40QLuuyGhkjw4cN+TQqj1gxDhRUjLx6I9z
jYlt8C2Eq7WkSk3Cw8fVruzhXjqNa7GAOXQsQABOS5mUQ2TPaaXdONBMj4Zjm8NqNme8bCHdkbqU
tKapA/+N51p2w1zTmgNgUvviLCOSUk4s1X1iprS+spbO+YpCl6DXEEa0EVFj2Wsyi+IZYzSLZTme
UsilkzjfXb9EMKXD0IgLaghsb+RLXr2pDN6GOQuuqUi1NxUSgQfgu8HBtx3n2fTSVGyQ4sIiSA1X
o4CuZPQ+zmFLIGOA/DHZ4UzGtpmTTvNJ2kExZW4VY9t04PPcExDUdZ4VU/glMQuBTbVZOPhHEtVs
Z+K/7LsCk1AXueXXzvDMQzLN096kMvKY116SbkqQ8uw7rf8Rw0Rw54mi+oz9IiFjmqZ3ampPbmYH
N6JUaf2p8KLlKGqX/290RBqiMjgwrae6x1shWu8xar1QnPCy1icpUnuv+2GsUXBm/n1pIr5DnCzT
e2NxT23NjJ2dJfmLKaPhe9vY7QtFpOS1BjPzbjD3t4bkzRe8TlqtEUnu5yZfXpO5zd5AeTE1QWEP
73Zv+J/IArsfoXdKumEtSAicPGWwEcIvJw18wxA5CsOFb1m3ICyCefpuLyE8e/I268bEdCll6Nbr
GfnOi+HV2cGZzPmm1zp6LyzocmYgUTrOJ5YWaWafOsaAaantk08LSRYmQFt172EzJMeFWJugeqn6
uCQAXA2yltkuHb0nNq/m29io9h43lRlTbDDo3eP16ZYwDwxXaXzMSfe0K+rwOEpY5jejlVZ4Csvi
Fh0HxkKWfToBtKK+p1xGM58pJd/l5RVBSWPX4nGWSNxX9IUCcTF7JCFdWxY39qCrg6vn8DAl2XDM
3VbgSskpDLbW4HTrAqbNgtsyr9B2a9Pc0A+mvWHBCOHP5Xw5WK99G3NMxm0y2h2n6Lb2QNGhZSyJ
s1Gvf7GKXn8gYa3vTTPpHuGlnaRTqrppzKY8LmB6vkeuF94kAJ2uUzcwjLVtjc53Tw3tt9Iutbsy
xla9N0hP3oq+l8GqcoLe34R5B6941lC6IMw6PrI+rNsZBdIn6dHjkG5jWKhWaL3MB6Mf3Jc0qOuv
Tdq/ANhCgCuJSMZZwFoKqtSihYTXlfeL0vOnWkYZfWfInSriKaDRAan3BY8CaT3weMDwOAbwkpUY
CTAMXyzmscgwcm2ywYJk3GP5usVS57Ubj6ora0TaAJUBXX6VFexfG6yPMKQWzGVYVce6Qv7IZmND
kItWIqSr4Ni5UD8YEvatqQISdsEwzGvPD9JPqkcZvEl7+eZa4Fw2NQ6ew1j37UPGhwp3bijdZ0mB
EP5i3QVfCY3ccRXl9fylSBtNcqUSQbEHdgDGl4rxPO8YzYWME4s9czX0EqNAEDX+RwWPEyEjIf9V
mjj62R9OO1vk6zhdDLL2RmNFxzSYP/d9iYsq4KWsOFozT4iReAKKCZbtr+n2Z57y2BN1nOA9rZbq
a5/qhJTl4GEqnJGKWNa1N5DCZC9wez92XB9iITL9yUbX3VPwcPiLJ2sYR7USs2s1W5E68HWUFbT0
ncpyUmfSQtAvXTpvurkHSSkd6PQWmPip8cx1X3q6D7DruhbbP6Wb+YqegNXa1IP/BhSb7aNIObzV
fVKXe2ATzlekh+bV3INfhqQ8W/E84lmlh4K/rrAo7PyKIhBDsjmAS6BQFlBMuwdGDAC5B5XYr2Qi
vyy4QgjxbKN/LYKs3uiRaKLNxHewRNGVZ7gR5gInuteLgy6Qx5bHuZf9zTwrY0OtljP+XO5c3zRW
BtW+mLMNNl9OzSC3wxF7LCrO/D4LvbuKui9gny59yuqa9qS2NABy1VY27qjbZ7tGup/g/80Phl+4
Xwyf1I5FU67ZttqvynOKZyBGlblfdBuR/HW7t4jd/NpIW+u2gvDykBr274QYf5e8RGA5IoeNGz+8
656EGj8oFrLSDLAFdeHpTE/xlBPzfYB57q4CKcC+TahKQxajeMbwzlb6a8GE+09yCSQoVEFt2jtY
4Zm+Z6GTZ5hDHYtnPx3uIjDx+7GXVBFMyvaOBheBSJettTWL8ate2FJ6peqdGEsMnHzZUqBED8Oa
ZKeg6Re6Xwmny3d20Dck9Wbbum9SDcjUrn2IkOyoy7733fao3WK5wQZ5CzmZUoVHbtBBqQWGSZcL
6woRMHt9ZZDYLu24nkoQsaiDNn7CWqZ6BWNae08Tne1Wnp6t+y73vxRNi0o9QJPbGSz4sLSDFtLz
SSo1hc5vXp39dxlhROPcyMVHYJMdDM5EbDVDidfnEq2joeTcYN67LviHtSrmQ2MhWdIz2gwnou5u
zWq+yqWad1G1JQo4aQy0vUlwaARrTM5NuFK1vy0iZzyY8IPW7WRcTabivFuVBMBOUeyxUQa/Eeac
hKRnaitgxqfm6yBi0TOEJ+XcD0MvZy8RY9RHsdmLgiNONC6QJ5cpu1qM4QG4PfBJNuf1PMvsaJmm
+kbFSx1686TWI+HmWU3JFNMmaQ90G78Zm/90cy6UZJDFEcrUs/ebksPzLR+vRGmRqKIUCZTMxNrx
m585tXn420uIwDmfpgBLu3X2O4KCsSsTEcWUP+eS7Tsw9lr3CkNkdbLNDGQISsASjZU0m0SN/kNO
EAqOTnflFZqd6K6awxLZDJNFeJixBkehBS+Txdi6ufkkhlK+/PrVWOeSRtZr0/I8848m0eR+zmSa
XdUtJCQYe3T9ZFFYsDGvA5PkYJGUAkRg5r5E5V1r5u07vassekLYCMzHKjvO7uxvEDPMXz16NP3Z
LOb/WZeR/89p5V9a1Qz9/PAtzdvmR7G1ddIY/1yi/Zem7H/0ITn9+/+VZgf/QozMmQ0Jnk/PmRP2
HMUFbcL98F8Ws5ODCb3e0ZM66Aj/b6Pw4F8I6iCbIzVl4/hDtS3/bBT+B9fcJSMRQJ2DLx79V9Ls
v44zijcuRxoP3vlfFwakMkkL+NvfZ9YGwpAc/yuZ8X+ue7bgRHY+Aj6fgu3gAcijljzPr5ntT79R
rf7stk9L9g/rWREgW9FTQ8fDvusxIvmLmT6lJDC+//D57v/Uo/6f5of+6X9ZMv5z+2fTLqqXEhsN
yVbyZXL5ICzydaRCCs9aISSr7ZXrIB7b/frHfvYwJxnpDw8j+fYFsAgSWCdLHnIvJ+0RU/jhx19f
/68tBv/zMGdbfxDB/i4iKqIKE92NZWm3ftRmYfrXNPBuiFIJ+XuceZ14+PUP/uSBzltvidAUwDT4
wbGKgunYZiqhhwho0vw3MtC/ruj/fqJz8XCYL9ocQFFj95WBpu+Lk9hrUUo7u/bKrLBvLFUq+Imy
QwtEw16X9k1mk42/21J+8oDnyuyqx5QB6yeIe0NwOBgsF1UKzUC//vr9nbUO+M/znb7kDyOCo4os
PTl79JtMR/r22khqHes7eTBab5K20SQSoDoY1y11wnIL8qKlEkBPN7v+TVewnzxheLZXIvCpx8oD
Ia9D21s7ffs98PR/t/H/5/HOFp2WhUCH8+BtCTeCN7OdUYuOqrj79dv72a2f/vyHl1chIPGlAw2r
dPL8G1FWe90YiEJ/E1P97PJnS09raI9So+fRoyEYXyxNBn5KsOpedvNnC09f6UIIu/O2GJkXcI+T
gUrKF2jzL7z9s8XGnlIrBIPCYtOivVvPPqiMVdcxUze/foLTCPlzQT1tfP/+uOcmjBoOCshnhP01
oJTkgRREp16cDjERAgxC9A8zKVb/N1afn32Ms6XNhlXUtBIUDZbhwL+nvpcNL/UwGL/ZB35y/eC0
AP0wlmRoUh2c6PFGx8t6O6cuyD1ERehmf/2y/hqf//tlBWfa/IjuUpXC6hm3OKbrne4tQGecJ6x8
g8PajS78mbP1xHFbKCXCoB4xkCje07+QprtLg4hpK/JBT7+JtH/2ts4WjY4ceeJQzYiFXS5PcCGz
O4w40dNl7+ps1dAl4ChNCBXbEOy2lewDWtG7NO15Lb0QFOGvf+Vnz3D68x++OG07Bf3SBB41mj4e
jHox76LUouX0ZZd3/nr5Nslnk5fjc5bsbCzzxeS++/Q5/M3G+LO7P1s+FLlGvHC+H48VXwB+KRIF
ZWB2v+zuzxYPldMzopqxc7lyLPkGczgZtNyeIQtd9gNn87mMgFhg4SdFYtVw/oTlNXrbIwjW9xf9
wCkI//HzBvbsSAseUxzJLH8JQinvpzxFI3PZ5c8mGl03cGyZXhALxx1ysHPOhNQcdb552RSj9eBf
7h8xdOcPdh/EOBqFi4jEHtGaK5euJ79+gtPK80/L99ksm9MiNWvNJ+6SWfSbInWC4L42ltE/Uk+s
y+2U2nPzVtHn5aMi49P8ZiX/Wcxz3gURkFkSUJtlKazCShypxSQBB4cyImoMB124aLOGYhkpwvmi
pt3aktJQ1dVO+ziag69+8/w/mUH+2QSdaV0D5M9I4jowFPoUHcRhUP0up3RmDfv3gu+fTVBvHCYa
IHVR7JiowLaLlYzDFqXZUu1F5ATzXSrr9jsFGl2j/wob7xYqrI3gDXtu8RaSR/cuHKpnczlsCk+0
OkdKESSS7hVL9E1Mk+4uW0e9s4mmrB4lb4FSIxVT+O6x/dxKipuXrXPeafT+sEp3TtoUhhGA10D6
VayVFSLVh18yy98Mg59MA+9sIsu8mz176k/NXXVi0wGm783Pk7CYEpmdUZlqciVQxy6+SL+IGnnB
he/tbII7uqn4ytQEkJfXJP87m07Qs3LR6P96gv9kgHtnE3xxl7JTfh9soVBYW1qJpBsqPsbmsquf
fvWHD+MD52yKblpiaqRDvDTwlnxSjr9ZJH5272eTE1NEZoCjWeLCxmBoQ47fUAP9nbnwZ1c/m5sc
S9qTBXqhLtVBLs2s1yZFYXvZizmbbphAGneq0iWmfjTcqJk06rbqMgj1l13/bOfM8DgKh941sZHU
0cEGzQ7gNnTji67+RyfnHz6rI0aP7CZXHxIIGdqhGIaZML/s3s8dqmFDBXoM+KzGYGf4mxHW+RAq
Lhvw7tlULpCTmTqRS9xZeQVWA/Tr6LnL7tdv5jRt/mG//KPu8sOboZ1ntiz0QY214X3jXFiOO6Ql
ookHdBUXPsHZlKVuj+yuTADJMHEfooHCveW25WXnZfdsyg4NsYpeKHK2ruefmKRqU8zNhcuNezZl
rYFiZLgUKk5l5V7lVR3ciKm68NbPZiw7aULjZGegvw+tStegiAEyZlOZbX79cX+yIrhnkxZRiCyN
hTwMxq3pWA7pcK2wjF44qc6m7HljSAdyfHXnITrOLhs3ztkeXFr52KXjqQtNqugTJrz3OcJ2ftG7
OXXc/HGlh1VdumGYjFvkuKjdpLKR1mCvvOzqZ5PWoW2LnRThyJs33nubAAxkeXLZZ/3DWv7DnC3R
xVC09P/31l27syGQ+pfe+vls9cJEhZk1biNN0tg+XR3U2KVXP5utpTmKpJJcfSqibE27YLXyfZrl
XPbaz2YrODL8m7bJ1V37W5e7IMfy9MLU03ktCyd+FeYpF6dtbw3YFi9HVvrTZbHBqYjy43icBidI
qhm/oDdAE5wATuLeSIbLtijnbK7W2K+a1jHVthkXCBRZ/k0Vi3XZW7fP5qlc+gH8s1bbuqSlsu96
7wblvgsvfjZPzcTrnTkzhm2ANQEbTf6J3ufywoufTdNORhNwDaW2BQ3YVn5BMV719HO6aDTaZ7Ew
jUFxjRsRtx4p60ZSHrlPAlrrXHb1s3kK8cSmeWGk4oUmH+B/YFV6G2MwQnnZmLHPpqrdTVGtRDrG
s1s3AMeA7MVC28OXy+7/bK5aeWLj3KvZWRNZHaNCWrREK+btZVe3/zqdVJ8IJ6UvTDxEzkfav32Q
rvPhskufz1T5P5yd2ZKcONutr4gIkISAU8hMKqvKZZddHk8I293NIIlBAoS4+n+lI3aEzedu79Bp
DyQl9Gpcaz0O4EwXzGXbBE8YHj87knierx3DebK2BRaxTxCkZpv0tDTxywCAnt8H/SEw+Gne6IUJ
dJYuSxm0MyQwXfKYkCn06+zRoU5xLWxHg7T8cy+3v1oXfSSxevBq8OhQpWlr4bfrAlfisWaGiMA0
PHeG1n5D71FYsdbx0gim5xKZSeEnNmMcyE27R34rjR/ilp+afZkkCWU1LKUaNBIEtuQbhEqVZ7Mf
irSCqDJZW0jz4Q4HClGB3WvEn25ebw/5zebgJgb4eU6CppCBXKfmckDAAtI96wgwsGr86PdZDyVK
ZjLDm9eiOzZQmMMD+QnBMZ6f9FCjOxsyxFeKpdQxvIxRun2WU+p3BvvjBPCn78nAaLUtxbODzryw
BfFmzLzyahKQ239p8MECr4uQ6/kcVpDVIi/zEcAVz/OB8FChEYg7yR4A3MLD7DWCbD+ngHH7DS3h
oUSDBut0DcNFKZv+ebgZK1XjN5KHh1mUjdbRDYfe52FfYSwlDyz2m0HDwww6uhihMCP2dlyBQjFs
iEeq/O5Bw0NZtnLemmXBS4/q/b5C+p588Oshh5KUWQfHmsBHZI34prfsOd253zgVHupxmVaxOcvn
0pkuetndTEqIXc3J78UPFUn7Cg5oEJhLE+Cun/QCKNDsk9+zD6tbIVsTQzIXQECP1W0Q8q8so34T
G8sONYmOPU2gy8K73PItj4GLOmVZsnoVDssORZmaNZlZvAbnib/TwymFEsOnTVh2qMgGmVhsatxc
LinUFhYSZKSX8Be/hx9q0uKCHJH8lYFbaryzcM+fJgr+ot/DD2UJ3W4IqTcensr4DV3G7y0yojxb
5VCXMC64cEozc9aKvonx7G1ZfZ99KM3ItgnS7RGCuxMaPi5p3d3DFcA9W+VQnY1hq8R6Fh0lhqsS
Bvn3kjdeCywE7f067SBVilmRofI36uauCFmFsCyCFVDrNbSw7FCgo1UMaZ2ooZqNX5G18xGXD++9
estRrLUC3aI5RbssSx3fIjfaHOkeidc6AgdCv7aMbtYE59EbXhxx/MsQ3m8rsBt+b36o0E4lkNuD
y1yCvPVKQnCIyP2E+LX4UQB1c3zzbFnBlx3lM8KlQc5uvBYpkGQf2iQOegc3hynhWCeFhSG5iFj3
j1+jHArU4UbBpOrGbJb8M4AJ920Sv/N79KE+N3AsRQprR+kiwArlkEwIHun8pAssPdTnECNzAQ5K
pFplIRAj+4A4JiBZ/F79UKAIgYXLM7K6HKBPkblZdPAAKrV76/f4Q3nagGJUhAmmJKv7y2AFt5n0
m9ejjwqkGRNPM3JQpQWv327jeA2V8uuHR/ERvDwCqUcg2+zrLXbN1uQUyP6733sfihPRY5XRmzAl
whAKwdyTAkP2vx99q5P/3VWxox/DBjgPXsdEAyKxxgtwELx7NfERQfIdWJXFf//IrV5+9yOHIo1F
j8CFIdalbOkX2bCPwShe/B59KNENkkTJk0qj/ldztxoNPP3K/K7q4Pb9dXSBmwJRnxTpcFC9flQr
wpZYMH7we/NDjTZw2AsdNqaMScssImUWhyScVCKt1+8HDnXKmrpOlxSG0X0LnltFXtrJby/OkkON
yjaesGHGoyuXPc8hElYp97qGYkdRkUxdpSag2EtaKYJcSDI/R7VtvaS48Mn8+kFJsobxCldgCbQq
oiL0BLugp6KL8UOZgtUXzBs862W/IsooXJPLZGu/02G4Hn598xm+wIVlaHIMjw8rciZlvPnVED+U
Z2bBs+ngX0fUcA1A6O4eMg1Xv1cvPEqRAFsEgApc6xKg8Tc0mh51OHu+96E6dYvbCW6DqTQ8BRoU
fCMxeW3i2FFaVG1MiXrsdMlvXjkw6G0+IWTebzzkh8qcaTcFgDJPuLdpwDMl4nkJsvd+7X0ozRAk
R9fHyF6sW6q63OKg4ryEAfdrmKMUCa55yMY6h7oBy6dIF87fyjbc/b7oUYoErhavIIZDcGSmSREZ
9oSZ1O/2nB1lSEvQw9O9DeguAyyKAmOtEwZxFRmM2V5tHx9qFPpZZFdsSJes68YmRY/DM+SKssnv
HoEd5UZOLMCGAwdepgjamIrVjuofpP8hEcbv/dmvY0wEvxuzWQC4dOOQbVxzhFCYJr74Pf1Qrkgi
2dJwDcdykZwUiC3TBcXu1/PdD9PpLOEiQWjHWBoGwBgyNoj4KtzW157PP9Ts1mqu7Ya2AaEQ6NEZ
mZMy8pvz4kPNSjJYFQC+igiddLxzJjQXK4fmzqvdj3qjlSJNBMS4seyqeP8YIojrjgE5K/wa5ig4
ohgnY+LwWZELPJlLsqSIW0YsKJ88f+AwreIyTgz9uKLlqbFXrdP3zST9zubZUXKUCADC+KzHMmHz
O2TmPAMB9s6v3Q/Tal05S6WskdTUZ18QBQ9MEdL3PRvlUKoTjszTYFFjSXWXfklwqXC3CLV6dplD
qc5hsLmdxkOJSs1yDulLHrggOfs1DPl1mEGsNO7okYBQxsA85XE03ov+TyqmH0vQ3+w1jjKjqd0g
r0vBz1w50N85bouRNA7rNRCBtcpqcadGZwFZN/JKAWnlAIw3U/wCi1syvQH4xuh3GbJP7wTuJYe7
TvQM2YmyxWF8vU0p8jl21k0aGWRI/CwQiNiLr0PTACrHsbAkpyjGWfs5GZdtOUmwwQGXxS31dl2m
IO1KkmwNu1ZDh+j3KMRpwickCXQOMbudSU402fBMC/TyDjpd1iBfTyIR9aII2faTWRXtv2wJEkve
zAwB6t8MMtanMt1JtpYatnNk2s17fO7CFemIfULAFOUuAUavjgbYwHnaw7gVAj/2DkQWm6+EA23c
Gr2X4ZCl7mKVXBk476yOzyuCP3CEDW4gIkXliKCkcAXjr0h1i2A3NbQ6ekCyZZddJY1mViJFqLZF
jIiL6w6c55PuV2THMsQvIPm+QnL5Oxl1Q+K3CjmqX6a+naFvz4Yyw2FbDrj2Y7PXfq4V5Pb92j1D
/GnI7RyH0g1jpU5DaIFSRXyk5+qPHUZ7tbEFKbJ0QAZ1g6RCFeSkppnfuHCUqVFWOayC5Vg2XP1d
MYE0/Naz0dNf2wWhnvD2E7x3vFSlAdq0iiO/k016GOLjFbKaCMdfJcmyLa+CDLFhEnwNr/HmKFHT
YY3YXtw4ljXpunwT0z+8034rVnoY5Dt4c9c+CQekzy3jE+xf7d1AZ+U3DtPDKN/wNlx6xHCWiONl
jwyLb/gKlvmzX7scRnlEmq7rOq5DKcDa/KDTacdNRI+cOb/HH/p51LfRHlB8VF6reDsT0yOeLQli
MZ28fuAo9ZoVcOBBMw8lLqr+sSO7jwPjZ7lgP5BLP92rj4vV6+SSoWzCDDqy2SQbKDZZR/7xe/dD
j1/jCRFiCxkBVMl24MqGCeB4nHYQPy0GO+q97NjLKNwQ9Q3IF8uXBDgLpI97LhDIoduPia26vcYU
jjsakESX6Ba+asPSr3EO3R40CGfith/gRJXyntM1nhG8qbmfvp/9CKn56eOarq8hZBowkvVLct/0
NPyCPa3zOwomh+VNsqlpVwbrVRxlbYgQRsRzEs6JZ6c/zE4EydNZexvgu1bVhbETgqxAhfar2aPk
K9LRtmzYJ5fIYqZ/N1Cb/72rRfkpP9lR9BUT2ndgs44lwsjW4CoQfFiElbXxH+4O/8X4xo7CL/hB
q4rLtC93GVH9Mop2HYoq6QGTtmYIXuAIewoCBF+dsIoTWVFn2IxemiCOB7+vf9SHwUgLlm6H9ad1
U5MWgeoQQKGASZJ+2+ijQIyHdMee5TYyVXNUPai2RnaCmxwCHb2q7ygR28NFw5JKkFdGoxYRQrZD
il4ngM7y62Q/cnp+Kj9udqV7xIWXbiGQLe/LRyOD734vf5jT5KzcnC17X466NwVylv/Z59j3xQ+V
XU97ZIxIVIm17UUScU+I8TsC+OFx/KlNVBCEt8BaWF3YipTlgOGqwe5v/RrlMBPPoD3XEVJUy2rR
6XlpkCiq4tZzqjzqxGyC3J8eX7Rs9RZ8U52l33WA6cbr3Y9CMdMx5JP1EXBNCoCOFQHZU/3F79GH
ObjecM/I9dCXZiNI6rpl8yLDyPpNYkepmBW8BWGMKsT+gWuMTOsUvK1kQSKg39sfpmCWgWvF+1CV
Sdx3xZSld4JFzq9Ej5IxDRBKXWVtX2assY9GK2Sczt36/N+vfnvF3+zRw0ORZlaAFxthfpc7m7Bq
Dk2dnWUI/NKZY2PUe62x6DGPCfEcVTXOWpaAY37DRv2VSpqP//0X3FYi//sX0BsA+GcxKkNGXxPD
jgWH4FB1+WSW9W9LJ79sAJodGqjFWhloiF6W2ZhWON0x6VVxBLf7vfxhGBtIt4A5iJcHIwF7/Aih
gch88BsO6FG/kyGe3sUGhx2RnSN36ltc/iJDv+9Wr80iMgB+bfsUIO4RywhZgm7qTmAuhm8GmKe8
xkocQP/6dMdb7MgtSCB1VG/DfRdG4RMhY7x4vT07ChtTxyuw4WqAihaK7HX0ou423ofZ4LdADA8L
RBUAgQWcDwbMmLxb5vBtHVVeHYcdubaIJAH3U+PdceQbnxDJjRC9Jeq9xhx61Db2GCEDAanqOUp0
9XZ1wfiub2I/ix2i3n79rrJFhn9IjLwtDNLnUdG4BEEp9Wp08Jl/ffqIIy/A4G4F2+CobJjS54Ah
6NyvXvmvD18ccN6LayVkK8gVK+CInT7vMhvWPzz/x2HFb0azo7AMSGGycWAfyoAjCPz1FEX9cteK
ddIXbMQWckGWHjenKZbb8Bg47AoekQI8qc8kouyycLIjNzdwcZ7t1YL4AxcI8Vr1MXKd1TS5ttjr
ptq/DZVrl0s/Ys4FOKzbvlPF2MM6dvO9a5E1SyvgFrMdIRVNHqqW7S9NBH/Ls7gFSbz0yI1GTOqS
sB3/VtuiCaH8fOrGJthP+K9BWqGkGtbvXo2eHr4odI0TuRmSwdGJuqc1E9kjaUntN8HSoyRuCEQ8
4HRUlGQL/+Zkes6i+o3fmx8WBthrOhVwK0q6Q2crwWogg/lT0sWtz/2uqxwmPjAwVL2DlVpOI8I0
rmDbSXvKkHSqT0iKzuorMJGy8TqgQl7frx0/mrKYszUWJWLy+ZkJKy/7KOv3fu1Efn1646oFe0Qq
ynVAYHRQ7R/njvypnW6N/bt2OozCUVi3i9CLKLlc2ndQVbPXaVNvX7cuCv5wOPhvP3GYB8MqS2oy
gmljNmC7kR4+6QnoOXA99mtr4Wj7w6b6Xz75UTUHeUKN/FZZn+t2FuKyxFsEdRjwqq3awRGBotvv
VIkeRXR1g7OTCvnZJe9JAKEb/4iByHNNlRwKOkDgCA4CelFGuI6bqb3MNHr73z3pX77EUUSXUGg5
d3hwT6KekvmaSRNfhjTDvT+vVxl6qQtocvv1n7aIMZ7N2zYJENOBpL+lm+tP4MP4WVtpcihs4zJw
+ZzubliV+QLNdZpXTeS3WUFo96/vDioAtuJL1JQt4O6XEeSNU5q1Xvs4mhwKOeRjJGUiq1O0tvdh
RXM2cM82P5SxA/zRDDMevQP/WoHQqVpS/nenuTXsb0aIo4bOIamsNdkNL9SSB6BsHibud4pHjxo6
yApvQbig54yAR913xsxlENN3Xu99lNBVMdBnjgJbIqLanMdRs9xlkl38nn6oUtAedRWHQVuC5Do+
QPX6caqdXzgsPWroahAQgpUsoJg7Ii9LNvd3IaDTL36vfqjPwG24N1QgXrcdoOcAjz4GiTZnv4cf
ynPrwmkxdMhOs2LtdiHEvh+1EH6HivSY1NWAYDRJ1menfp2ehBzKTg9+k/hRSgdW21arGgspYLVa
AKH6sNhl/IeR91+K6KikW6HO3+HwQxEBYw2aly5GjkRhvzY/TLBgujqzgicA15JyRV+PwwSKfZ/5
CdIQSP3roJgpB8+FiDMYrQYgrFNZAQq4CVCnvN7/qKZbOEC5CYCbJ2UBpRbPUAH8oWUOker/L3qN
HrV0jO8RwqnqpowcKD4PIRAFMBjVCNt8QVLSULYA+tA8mVYVnzlO12wxzSIG5jQZuQNUIgun8w68
BfmqEqAMyyoFq9brBJ4e0RAym+lO09gA6bbpS1zNCP0NhN+9Gj0m/FBL6C7FDL6ZVQ1UFvMLLJXb
H9r1X7rzMeBnsSDvItPKnB34WrkIhS4S4Tk+MfJrd4vFwgM6rea8K0Q02Nn9E+rGzz9Ej7KbYB/V
VEm6nGso5k+ZbZoiJLBvefXko2Rih/S5aoHYgLCGfANk8d0PgpnXs4+KiQb0ehAq2XJuQw2I6Eiq
c1VBOuP19KMkdAumCCEw8+04Sc/1taVhupwbAyDlye8HDrNO37YzT6MmOW264ZgtXQeuURPziH73
+4HDzKNnsewgXiznBeyZs0oZiNkZ87r2oDH9tU9i/xDTkarlHN1C6Gw8ITaAJV5ifxofOvyYrEBU
gKN1XoFHyaVhUz5I4ic4pfFhaciaBdEMCzCGpItAqBdgRuHE9ptfox+mnkGkaRhSABpXAkZxGgRw
E24s9FtkHRWhNYTPIQMrFQTGBNAtoesnmdD5g9e7HwWhzI4jjfg0n4MMV3BM7PW5dbFfwxwD6Fpt
owGqgPmMRFPypgfi5hsP98RvTX5Ug+5xY0HcwhDZ92CIIucc8USs+lMEz60kf7PiP6Z8yUhMRAw0
vfBKxiCnL6pVgLYTqS9Mj5gFvdr/KKaqVvAJow4DWkzS4LSSGLj0bfETU9GjmGpsKtDEOJ5e1317
SqGkKrLB/eX36ofBDADruIGeUZ/HbXRFq6buZFTlN9YcxVTZyMJZAYx3XsWyXlSTkhwJw7vfYEMP
I5lT2G7s2urz3OzyEhnxfo+62POTHkayvVFsH3DWcx5TsOWU3ACpbcGb9Gv1w0jWJy6Zk7Qaz4EK
dNHtI0DII5iHfk8/DGUVY1JHHR/P7Tw1xR4DWJciWt5v+jtqwJbI4chZg+XaAdP8sofj9qEL+z9l
vd/muN9U7FEFBm6djRaIlc+xBqEzuo3xI4n+dEb4b08/7HVBuMFxNajhFxbg6HwNvg+yf/Fq9KP6
S0QkqgC4SC7I+apkvu4Q+M3NZj75Pf5Qp5Ec6LCHOrvEo+qhYe023jzySPapX60e474A416wcBqz
S2aivMvIvQw9J7+j+AtBXNMMTlp2UYBc7jc9BJinfs1yKFMAFNqqSabsst+ij4SNWMGa1PqVKTmU
KQjyzby7gZ2QwnXX6/FNyP3SBEGu/XUZFsYQFVGl2IlD/tD1wSPr22evNvkfyRdihEDx7dmJ8EVF
JRslfNeNVct7v+cf7vX6MZo6uQzJhQ3RhoxzZtj9zar3pzzBWzH+Zgg46rnaQIwstRW/qDEwd3O1
rurJJGFdn+FTTaprDSJ28wpc4v+PzfWP3cHvfvR2FP/TUW/iSNWv3SSxUwB4eSsioFjJeBYCVScv
TbUJmU+DAk8m7+mEuX3rnO6T6yBH3gA0GNWdULncQaG/NpULqq+UWsjuenC0B5HTzu3W5tjwjNOj
4FE6vlpNZSN+3QKWTCLXu6yDNgdJraWAF87JiE3RwPHp8jibhvrrqBu1gLMoklZd6S4Q93xy2NAn
9clNq9WFcLTb3iFCzq5tHgsweBDz7drNgOuXLQFneeaQ3S7AaBcc2fQKZ5azyuErkAte0CRD/34k
CmvHLunSf9So8I/1MrH1xCH3peAo9iu4c6slbbm7ZeMa+2Vq+q8DDm2TJd90FEY2j1NeN5/7lons
u6oXkHhg5NwHrcAqbTv36SbSuxt35TagbhFdWFjbmkicEhgnq/OOKxtyDki1maJK0dOyYuXWxepE
1j0OH6J05dmljZddwRc2De4OMf59kfBx5a+6cGnTU9hSS4sm4RNWYalKT6lCAG6+TTWfeug3u6Gp
T3OGLVZS4IRkqwe82dTrJE8JT+AbWduyYgmWjRhLuFru8bWGps11ipVdnkWBVKdF9eTLNCt+Aj1x
S74v7e7oZdRDLJ52TVL+oZlIkjzRuaL0EQjtdKlPcodHhQEauURIRNh5AqouHBopvtfYtiNerg73
rF4uIVKNsRoDQngXd47TzX6bUtUOgHyvOAy+JnAgZS/RlmzGgWXJQBKr0+AWAykX2dsALpYdoi0k
6CTLupwdvuUADneMgzRy5aJPAbzmIruA/94XA9+s0tjAusCA/Ty41TyEiwFqXWOMeuJDvXQv20bA
xEV3GMhy6WhstmKoG0aQEts4ecIZR5N+TmfaDw/ZtuMQqInDZdO5HWcc5oNRHycEK6h5BqWyyGJK
u+dIpJpfELAitoee2Ain2uGMbLUd18zzWsO7FTrDgd9uOELWQrl8IzKAZ0avCRvfJbECZbOpTNx9
wzlIKlE0ig3ryXTxYJ7EEtb8BfKsSV06l8AmlA3hEN/vcUDEY9QA3vlX28thgWNGBwN7mlC0zbkf
G0euo4q66WMTqDQkGN5EzeM8USwbn8J5FtE31lVV6vKqzlRdWruu8X2oAWP+1Fnu4gKZ9yHc6MCJ
RhminWMuv1ezrQUI9JNIv8WUT+NHuMv3psDtEuYuWCUG9wqqPpPifx4C9n3o9LpfFXDN7kXsYRQV
Y4NK+t4xdPO7WpD9ac7C+hKSKe1ep3pJ+DlM27F5O4lm299YeCRIgJto5Aakp1sSMb8aO/f9PwI3
N81DxyfqymHoZFVOJIv0wzJlCSk6Rhn5DA4ry/6KrKieYCEP7nGNtH+HO0TlnY3rU42AoOC0teBu
3wPysO53CA+in2TWMpDVJZyOz4lrZP8U1VUbXe3QLu4cTE233WVOh7wEe1eEH0NeieptM2X1WIxu
DpCJ2IWZgQ9FcYD81t3E+pUJgU2/0pGP8j3IGtXweomzpLmEjRiS07x14NqDyprq5gL9dKRfTdnK
v0tkAvRFhVMa+7rZQo2hpBk2e+bxMOv6FOK2an0QHQKOL1W9jHCogMYKFG9qMnZV4zjyfK4Czb81
TdaNRd0bAeZ9CrJmCDgQo9vVSGXmE+CoYXCaTU+ivJe7HT/TOcMbnOKwjhBnuOEt2qA2Ou+2wPTn
/hbJkyPQbhdPk4Ux7RyP2n4hobMc/LO6Ry4nUBD8FZZL9d8VSjgpOtkQVXBl4+Gjm8BnRMCRUog8
y6nY9/YKIrK2Lw58Ol3lzTQnAFFH+2iHIe9mTNM2x4n3ar7bZaXxBzAyNCYEgbSa7K3EU24fcpwX
fQbEETed594SFefwfvZxKbMoE+d1ral0eR3N6f5gN1PjBHMD+im7CyuHNSKcbE1zBZ17CPJdt23w
jsdCk1PDOKjIJgQ6+ZS4fe8+6HCn3d067xYwWjUE1WmypHKPFHStN2FkuvYdTpGJE3kr5ZxdkBpf
z/eZwA7myeEUArBs0WK+m6sqnqDzZs32qOqwE8Ww62gu2KiTAL4FbcCnh3tuN9HbORQKZoyezfOb
dgsTcjfgyrh7GpB010756hgIN8gVzycA16NrRDMzv47NFPRfSbul8pED34w+1jdKNn9Rme7oCQqR
beY81Gm7XvCXbd05VoKZ91ysTXVv6rajV5houXy1gBUcYRmxhJKfwDKi1d87opKRaW6aLr4zQ1vX
0DbDxIQ+kiJH6b4BrXq8GztFoRkm0BCHZzOCepivs+vJO/xm+mGNmnn7IhEaD096RhrghCfEL9ZF
gPGpKrZq3N51hM/0Ls1GeF3ivodYVa06DQo3LjOYb3qwGwwkaxIVuFBImzd43Th+vVlXt3dBTxhu
jtpKBMuLUvvQ30O62+xYFfX79h2zhukFMlIBf32+3dTQsKDNlOyvdnCIlcFIvLvqmnb49Aia5SCC
PVoMyNNr0C+MvoZzk81328yz+DZzbw0yAWo0ozH5nKHKwVmm9b7UxdRa555ptsksB2ks5ZeEKYxv
uaC206/DOUqnr7s2I+tyOa9bfHWMhtsTQ+9vPnVmAyMGfyQdqtcCR+P2bSrQiPc76TS4uHSJ5zvM
/8FYo3GJWs92TxJbY/E0Dzs+pq7Xy2pFoN4nkZvVmxVttt5PHRR4r7u1bdqCdc1gPm1jQuLPiiQu
VTkSwsJ+REtRWf/VIzM1fIPUepZ9HZC8Ir4AiSsI9lcIRKSF6kiX3KlkNg7rtyZMwa6fggUU81xu
mD6w2kNkLA/iNTkZhDQMDrLRJPiGVHnHihCTenfdl0m8JAv691mEVvKi3Xbcv6ikZx9jAl1EQV1a
dQX2oiwBsnBIlpLIJOZrTjcQ55/A9G5gOY4Q33kZs04Or6gaLfjmHA6sr90wzdsljlq2vgaBXCN/
F/es2QtLe9tcVglSzpuJNPRTakB5ORlW4SggbYOZP7l+rJJLqDtLXuP+ifZvpUjM/hB1/TRgwGSo
DcjiIVRLS4EQVf2qUhJE9iJlrH7joHwJio23an1rdjvBEA3fK7EFYgwrAeJ91I6vhcEZU96oWk5n
6uCrlRdY1KJzWtG+P+mwIvgSbSOjV2wZbyRXbm6LnxRq36YusnSNyUktUxgtudg397EDx3qI813B
+PcywtxGP9SGD4+6X7DiKpq6C4qoQyqcKzC6r3liOZ0/kgWxB3c1t4AzTwl42AAKwMA7zrmjLJiv
LV4hfF6Gfk4KEvPpJFyz9KXYUOqf41Db9UISISOQSTQizyLW0vREJZSYuaERKOOYjOyc67jqzNMC
6VTWF4qrRD4KU7nXqbsBUHe90weTpiI8pyDYbJhGseQ46Z1h2LdyDeqr4H08vyyyita3vV6iAsfS
E/niZGXXorINu8NyDVhLARfNgFu3XG9dc9fMI4I1GHzVmGxpse9zduOsB1j7zjokdzXWAx+tSuhD
jSgllfOsm0zRRITXyGwdST4MrOP3qa3dXwzun+4VQemocu/Mnr2aAqLfhBYRr9gC0fmx5inZsXaK
mH6zBiOU5POWFBw28lc4QodZG3RRijRyOHlfOZ2S94MN6rMgHRe5Utv8sAqZva4tEvRPAt24iLfF
FqSp2jvGWPa48Nrd19Emv7h67d5lVOqiDfmzjLV6D9R0n+V1OBrIThYpxJRvYZtZk9dY7bqLA97N
3fGV1B94tI33c+fS7ITuzAu1L/t26XUX3zvIF9l7G6TJu1pailh2MveAdVcqWa3MK/TcFDZ514R/
tXPl5veAynOXr60C/b3g0Wrdqb3lAVyl23bEpqQ6ciPIutNkCPYxLR26U83XKLhfIwZDM+zTNrzX
TVRlTybYzHxZ4fMPP+xcEl5kjq3zw8LGuP6ClauazvFMAnI3tmPLHrttlaCx1v0qcxuNOv1AFzmG
rye60PGMmAbXI5LA8OY6BGsmPwcNWMJdEbs2bk+h6Zo5X+IWS9FsXpK20BJrFJtXNKBU5i52S/t9
S2M6Pa7bsO7fAKWyWA41cxqjd0vUVjzmHQxD3RkpOhUpdSrb7nmLsPc/Dz2j6jInGHdO2NHUyXW6
ye/OU6IIfQ1TTRc/QD9Lo1OUbXF2jWCb2v5p4Q9Qrxczp2NYuKxem3szGRryHIEiKW6k9o5I94yt
cUKwC4Zkc38wRhqMC02f2OjVqFCS7wQ2q/aziEV2ZeBtY4OsbPI5MlQEXxTutLBN3oYYlEIcQjcF
egcWSzmw6xjdjV42AOlrnX7k8PTPH1KLsf2TMVNGulOcTAHmq6qPg/Udt3u31XkAtjzN57nSqsgq
KsmT2dPN/cNg95d/6RZutnPaAfX31slmyxA4EA/6DRjPsdjO/Yp01zJrAzK84agyjIgh1VOK4anZ
EhwWNj3s+3cdDRt7R0UjQnViu8YSIJec8xox8AP2H1jxdVPh1vG2FgHGZbbP3ax1bctM1EJ/kCYY
1svQBXN2NSZbYnyxPbP6NBG5rV9EFsOLxBuRmS+zFdN6GetQBUUmluihneqKFxPuHudH13WsxidJ
WpgBDU7ZCz2uExalE0eczIdlR0ouggCm6nGoyVTaakvfTpS4GauDeN/H105KmWvwNHOYwuqFgi+W
dsPF2TR2RQ0E6XLdqcEGrcmWJDezHYIxn/+Pui9bktzGsvyVMj031SAWAhhr1QPpa7jHkrFm5gst
MiKSO0EC4Pr1c1ylqS6ltUozehsrlcxSke7hThLAveeeZfCT+yTDSebfR0SbqO1aEZJvoulyrsaZ
Q8bEIUWZfS5gzYWnjoUNu0pLZJqeumwxL1rhImyY9zysY1JgyvzskFkfoEpdSLCfVzzXe9QBobzy
OALK12lixR4tQKi/GFicyzwROiPFfTeKPIcldNhExRDjIRMsUdhVF3RzAYRzq8zD4kaVE1kTiwX/
VIWi2dZpEbVYaulwZQgQjGvgFUzcqXaOqqtptPobkJjPKD08jRCpEoECbpARQ+9bmqVf4WdRFpus
waZYlLa69p6gMlthMDIda6nypFsXBI6AQU8OhbSsvu49c/W1TQd3GrrOlK9IcPYfQV85t5mHALeR
z/K5GvhluFMpnO0zn54j1BJ+k609anXwmvwc15NsdhAr6yguuylDbQDawoiwOzUDr8VO6IDv+PJm
AqEfEYnqgvRA+G2fKxRjMRVgoB8BpWt3Zr3qgzsmQeIDKUi22XgcoyzzNW7KsBAHRXdaFtuZMFXK
bami4lPWIxt+G0Io0H+fR1qNSZADufoKuwMkyFqhHN+2OV0oHs2CPtgC/ch+aUsX0xIbaBePg0WK
XUaH/E2JxtFnNg35mCyNC9HtSF6Pc1yOqg6+FEWYflOX0uSgZqjMn5ao+/BV7TnKXd2HKGYbXg0H
jUwQlejINh9GYMnGCpEdCWJBCN/Wmqtfwb+KrbgIi9rC3zLlaGUQqr6bqZzk5y4LNPTHhU6BDAa6
gTOS62DFsUFR0kxXIjLmra5n2L4BucjL9hlObbpMqM0ndig9X97ROmfrydY0/WjyetUCAd3LSM9N
PvH+KUhJJD5CRGaId7SWOZCRMhNnbWyFvYPkS0KzsJ/urE5lB6kRZks8izJyVwRRBDQbpQc5iQmG
ojs92ohuZr8Sth2j0Y1x3QzzAzyRQ/7SWT1+CgLuXlQqwyeM2/26Nyn0FofAoDGe62YetxFXMPRd
y7F7wTWvTm1YgdYWlUjIhscJN0eTa90nomubKe6CtPoMpe4c9wI6ma7jU3SycxfcyWiaryO95mpn
UliMbGuxzPsesRL7sKvJkSPHGHtey9xzrjOx3HaZgXp4HOH3E4t+SP3DNMDi9Ss8ONCcuWXi+WdA
w0zG0bjgOtCpLLEtaBYyg4pDQn+siH/K5whFIgOUkGWoMkoRwB5WrsHGggYvtkJlwE0m5J8jp0Ta
tdjTjnTPsF8vq3uqDETgMxIY7gt8kJgVY9gNCbbtxU+xBTbGbrsqlzxhHT7OkzHpZHZln5Z5Qrns
pm8XruvRtHXTnGYp1xq/owrcfRXyqb5lmZxQsC0F2ynVBeYACqWcPgGKbrfYJtp2Z4Uo3YbmYx2C
Lofk1q2ZCDYR+MBc4V4Ajkg7YTq02xNIy+Oy+HsX5OWYtGII66sgGJt1D/ux9T0QiE2Ka0RDnrLV
zFg+qcLlqCayrTQfkr730xUzIQrOvGhPS5eLe7CXeygE4O8InANGDYzL9HOwgk6+U1DILE/AmeYR
B5Ej4btXNqMSGTjVCnjA1UPXHltMKIqv+dq7JsGdguBdVTkqc+yY9dgkeZ928C+HeZG+hkWakome
om44zob3iKtHbjayS9MxUkUcCNge7ibNLoswKMcsQ7pij44Jm0+1KVenp6OHKEPH1My+xjLGvOtj
wNmZHjvrSbYZ4ahNwMRsKA+fDUeFthknbfNE8jGC1sdHS/VcRHB62RD4zRefawAaPG7aIc+fyLxi
98iCIAqvIhk2Imk0renGAA0bE9OOgLZi6PLmbFNCx0Vueddb9QmBIMUYL3CB7rbDkgoTL3TlqGB0
F/q3wCJVIRaQeuhPyLIZ5T5fukm+RfhS04tDgRqdhQtrmfBaVvSuziYC0+QOTUFeuKa5XyDgr3a0
dKRZYgGx/QgAM2/XDI26B+SAh3pGUYhc87RHGLV26XVuSLEeQ07m9lp3wGnjqGMT/NK73H4QwYr8
hq5pCypISqr2MKgxoHeQqMkIa8qydcL8p126HfIbJ7sDuahrEkxVxPCtnRoXICBx9eoY1IBTPpO6
udyhCI3PJrS6K6H7QwPW3AzAD6sE+grvhhieQyE9kYgKNJfCB+2hAM9i/DbRRbtNGkWp30/Yr6eN
FV1XbWvGVL+hSKTxVdzbZsl36AZrfUo57NdAvqwv8WBISzObMi/0fJV6IlUCnUimxQZODAQLqkgb
zLMxCjXZVTTObEXN4jt+AEhgMK3vUdvFwGHDKoY2by03PR6DesfnIew/ZCGqOkDvEHLP4ozBxOR7
VzU19FwVJmQeh2mDOpEnQW31PqIdXeZjFSqmnuEZ3fjzhNZ+7vDFC15y1CAzM7dCFvX8EuDb6CDO
Q8/MsLu4WaMhHdU68pvh0kGf0sBUM4ov8GVhMLWkWXa7NKFDs2IHFmGB8wqYlUwwaxHoVolrdPtW
LOiuQadaZEM+rB+DHsWAFGiYjIfcdkRajbFXTptB3QpsHhlKRVWu71WOacTXspxMteMZb4MJV7dj
LcKSI1t84ij3sZapllzsOpRG/UfecTGp2Icabs2T5IN6DIHPFYh/Af7vv2nLh+q5CwYT3JkMA59P
46VRhWPBomqayLGHrzFkc52tj3mDuRceEt6xnZVofKItchSH/gRRaiamZMUMyaDTLaws5IaIyKvT
1GGSdEZ1raIzyiLuHtq6rOyVzNhkjsGAMPOvjJCUJNGlZtsNpgmGuJZ0Cs6GwODpUzC4ocAeBxv6
RKMybrfL0Ch7UzgPoUsjiBwf1xosskQRhyFPweoWFjM2C/ybilyXPrLJYfNvkW9QjutVsCJfGyUr
fA3r49RlbEE9hQzqJJSzHw6LaTU7WKDs076uopU8A1UU4qqoMAlMOtKAALCFdJNYtcGzuQLbuiBq
wa63lA4Ji5oyiLHmrqPOLRyzRgF7jB0JQa3ud0UQYt4TtRjxLHGNiDUVL/3ciY3NpeAHPw96PXR8
DkgLSzc6DRqYXoasNDPosDyL0Dr3LBxc1T9kxofmjMK2kLta5IN+mCaMZjZ1psoM6kSQU++Ktq2j
U5rVbfUwKVyY00JV5a7IgEid6xGflSJyfFnFXTnIJruaS6urJzR6RTomZEC13G9KoxrA1hwebQVJ
BizmLkjg/REt3QZzQKn0rgI1+GJhLL/AwZC4MNEaBpjNtsEoyA1HFGAWF9bLsrN3OKdbAM8g42CU
htpNLw8Mlx3iKi3yan3C9CSddyNW8k6vqzyjiY6CEw1SjcIuInCvo5cxnqJ7UkZRt69K2YvzWhuI
XEO6GP9lKgYN04pqgHXIzmfdvORxOEVCYsZJQboivVNjEgHYcF+bEZb1dwa2C47uLlavITCNWSB9
XdlVj2Wim2mqNktjL4ly3kU3wqa8PXKIy6dD33YD22Tj0rVn6uBTA4iUYN5qFiuHXQEQP4wDF4bB
DjNKX2xqlWm0nV3vOlRIrCnY6ywR835K16yc72HJwD2w9zy16ztrBcu+dZUh9ZEwSB2PBKhvfw2B
tvWPNSypUdu0gs/nkAdu+b70ouzOy5IFDgDfTFWyapQjMfDlAbOVwjmQ/XrPrwfSuCnxC4JDjxYf
odwMK6VVAm58hJk55xdG46h2GmTSm3pEMvATmarMXVu/hu2VROzdernbMoXWQfsF0e1O8vIbYL6A
bUqhgs7BrBX9TOJaPO3NFpV1hQMSG+mlzZ9sN93qwI4sWYIgtFgsqreQS3TicgV1B7gKlYQV+tbJ
sQ6g7C5k8T5czsd3OUCpDnsDkR17o5cwJtjv6gdmLfVYe5loeh93ykHoD4gJQVEyJwXZMCoC0GtY
1qc3NJd+2mEbhRfiWLfF+OHLuZvPZpWNeLHzEHE0L305XC2LXOcXJZtuvL14OLKDa4Y0bmB208eo
RrMLWN7NI85cDDDv1LJoeeVyKA1uMChp4MGA2ngFtNVXQK0Egiu58K8QrvYqhrCITts56iqgdrbP
70GTCFERjQhlvi/BbMS5iIwNeDfqUaX6WXZEg9zbEsyzxn2b2t74uIDej8dGgUfAEsy+7fABICkD
eAvAhvhXoBVrEcSRR/laxgK7rAeGWBuoPWKY1KPv3M2QhyIcqJ15lH+BwnoZbDxMCLHp983oRVEm
Uw//cNShJJpFuLEsB5Vj8x/OetjzBkLtMaliPiFgBLk4UL5PExglsyeGVwenccqz7qjzC/abof2e
u8ueydNbQ53dAi1YB/BagzQ4/kc6zGReHK8PMOqe5w2JSjPE65KLWwys2mETpRB//zUG04/OQtHC
28a0rt4S/bnkj9H41/jMPxoKiZqNGNfgfVlxrwBaFOIvSmh+DJ0zMDzUaSHlDsckAYikR3LtsFu7
P9Hw/oFhFUYGv2f6AAqjHow0TCYCrL8+N4U/NVNgYCPobAfAiY4lYgGk7und7ADdosEqA5KYYMZ9
+vcUqgur6H9iG/1ALMswopmLwMqdQZppvSmgI7gGebBPUK9h/IhZnPoT84s/IlP9wDOzvcOjBk7x
DoYAvXzwi0mHTZehzt1MOJngTgpHkhpV6by0f3KF/4Bk+aM7UQl+GE4TKnaRQiaHh+3MtgfW/Cdf
6I/e/Qf2WYdEPydzLcAcab5VNnyeVJf+NeIs+YEeijK9b7osFbsFsR9xbpdjMdTsL775DwwzH4a+
NUMkdsCgtxikFnEaAnn89w/UH12VH+ih6TwWXugi2mUkcDjTxzQOc5z+f+3dL7/1X8hxtOoY2EG4
LnRt4M3rNVImV/Pw79/8D57QH62JIhs2UzeXeFxyqem7A6Y0JSRaKHKFFG26uBvAxj5AVyK6vxTP
x350hMlVNknYCIkd4lDFC++tuylDwKv//gv9urn+D6v7Rz8YWS4MsFDGd43SORBo3S4Thiv438cS
+uiZo/LGf2l52Eb7oisfy7V4DPGkiUPqiiFHr5LlW6Qzvs8jQ3Rz7CVKsn98uv98m/9X9mHu/vE5
3N//C39+Mx2a/Sz3P/zx74+mwT//dXnNP//O71/x9/2HuXltPtyPf+l3r8H7/vZ7N6/+9Xd/2KIu
98un4cMu9x9uqP2v749PePmb/7c//NvHr+/yuHQfv/z0+t4U7QZNjy3e/E+//ej4/stPIXBDRfll
1f7nv/6W3/7K5Wv88lOS56/eFy57tfkfvPjj1flfflL8Z9jtcCKUgi2CBgjw09+mj19/Qn6mQmgd
ScLBaBSXn7SIQM1/+Ynyn0NCQ4KgWE2EjC7cVWeGy49C+bPkSmsVwYQxkhKC/P/zIX93s/775v2t
HZo7U7Te/fITxtm/OzokglSE5DTUVFEN554fXdpIWo4V/j/vJGADuptDmPtPrqSoNnULbSvrVldu
bRWCtjfCGb2MJTyy1w2f6RzEPvI8mXREz+0EpMEMBhKEAcPBs5CyfqiKKXgUYZof4cg03kVNm58s
AssyoIIw44Mbid5KBkN717r8fWQKIzC91Crf+Jzlh3SO6uc1A/SYpGCon7KwBYs0p5FKwildPkWz
gWTYrg+Y3izJGhyAUaJDpBft6gCVxQkMgzbB3JDQ3WKGoUrSOfM+kfUSTHuQBfubwiwYGQ31Sh5S
UdSfGTTPD4aadhMRWn7r1ZJdL3WPtKwlwNwxM1p8nXMuMWQb7OtEQZjVYXUUJcVmhoEHAIkyrMCA
q9MWx76rb5GzWW7bAFenpfMpI9AkhBBBJgWzdBeSOkvAkek2q4nCbyDlzE2M7T3FYlVFde7zqPo2
AXKe4yqr9XtmguyJRiXLkQWqUcyCa0XDTUbHduMFmbaaVZexXYGSvMzoVYkbkAwViD2IIx5Ps7HP
S9GiE5F0LqrN6kBRrsuWmGSd+3ab87ViG5Su8nqIpvK1aHnzAWdOovcWXRtaj3Z0MPGBbcx51ej9
OuECdCoNlD+JHj2cvKMWGQ4ZuDJ1TDFFvPZq0lezbrsvuUudTzAPX0gczQUk2UxirgzaZP65qRue
xdhh8wOGkAGwFtZi8G4nsCVA3upbzIAtEiFMavUJYD3G8DWK5HfgCqCPMICEhwEZ6QBcYWGG0UK0
bGkHaCSWTFXdtsZj/eQ5o3dVUfJzGg3uMW9z85oRlpco+Nten3yGR/HCx+je+kYsX5zOTbgRaKbA
JURe6tdwAJ82XkPw0vYQrdiHUDJ9x3kIBhqYcvpcVsbdNXnf94CHwVxI9KzsJ4UK9NnxoLFx2pDg
A0RBeHCpMLSfQalrvkV9BCPkGT1zbKieHuEgx5o4842aQeAu8+UwUZkH8Rjk7ckDgQQaSac9Eov6
GGkl07NGK3kvwDU6srC9rNuqP2AYF4wJ70DdjwkU35s+EzCKSwmtvmVYXJeXpjWYQbau+wMpXGm3
AJHVcRRFdFcHImhiyuuZvGT9Qj5HeOQWIAFm3esU6vdYDQafGpQgEWPwSbLYYdgdAlxT2WF1MMDH
oBbMQ7p+mbJ5C7lMgmRm9mZGrYqEVKX9JmAZg6FPyOcv81i2yFzMZ8DTbnqcp6E754qlB9B56FXb
1FMbi8zjx4AYt/0yu5cVPXS+yZznW6omcBRnb64kWUH0ZRiZJQB42x2o7JGLZ5UeliXf43OvWwM4
BvErM407hrynobdtvFKZPmOk3iStZ4DIQGmOkiAcHI3hkdz1aNCafpOvLcbtfC1ImDTT3JgtTSve
gBPSFx8laEFPmLjmJ1KFVbbtPaN1HHA6AYjTYbjrKbMgB/X98KVhZW6xRHwQxlUBvhp4QqK/65ai
WXYgCBkQA9du3oQBmD9eohyLhyEabvq+WpB81YKC7RvnPjsiUyjt2nekR5TDprXYp8ca+FWukfK3
VUMgQDvW/RPxtLwGAoS+Vefz+MLTzJ5ZmudfwlGWNRC3Zt0OGBo7PLApuH0NUNYC45RVvoHnVB+y
xr+RvuBdotrRXOEoEchkKOv+nQeY/8QBYM4VF2+argHRZR7M7GwRGxeWcMgL3IDBMAfUqWJ8z0ge
Bl3nCoBAFrJNBaruB1inxifTLGMQfXDK8LE52Mb2V2lUtLcNrhSJi06sBfwQoODfU4c4wAPmWnTH
CyBoh2YFWJmUGbuAWnUEGB42/TW6YU24A3fUYm47LeqKeIOgBzScQ6zWGZuTrtuHNsByc2tRzJt6
6vsvhXTo9zut1CffWfoM4UWKRQe+3Znkhj5p+It/lqZUV6qsMwwypA+iWAEYve28am8RvCGf4EBe
4XJDPdcn0o012y1dWDUbV4zXEO1Fa8Jnnj1rWNs1m9nI8DsBfUyd8AlztolGUdM4V4v64hG9Y3BA
UXeNdSuaQ8qpwMYwiegRe5M9j43G2Ds1dMdUCDF5Cn/LZA7susZ1UAR5Ag5/uAt6U5yBtsuXpbxM
YMzc3FalJklNgbtokKvvqOLQn69heFdiR0pCyCKeh4wA39Ss24TL8KUjkj36buR3FXxYNkNVsgNm
pOSxJyb4oKWZUyQiUDSGzLBjSUoZJHnB08eGZPJOmuLRgPB1l5oFUNgChwtgd2V1F5QUHDLeGURo
IAELzFsgmTlU/W27xB6XLU8WWfImTms1X56EmnWvhWrTHTrp7NLBof9EIzEdQJKQR5+hdBjraX2r
wYDYBBiF2ARjvPwWOhh3Bjolt90UFV8Lb7+gT1v386DnfQpJOFikTfGaIs8PY7GpuldyavcBonLB
78zbXR9MKkoU0j/Bb+4BZw85axPqHLXXEBI0SEgc1zpWIZ3VltRVWIPJRfixRiAZ0D2m+HHIC//Y
r5M5tAGiVHVFoDt1C6ShMivBZDAgKxJ02nuODSgxYJM+Chwtn5C9yi6m4SDTx5fZwBbhFu4VQtXp
WkEoWG6xI+TH0aT5DYak9IGAqHgXDrocY58JeSbZGD0wkS99UvMq3E+OIZdbzepmWTHwObUuxWRR
k7y+jkpZv3aLTr8MS1Xdgzelv9u+xpAaz0BlEpgJCIaRZ4X5cbjYoEtENrQ1aNEcbF7BcItj9GIp
ZgK+gAE/N8sLXQHudNXS3VUgnfqYOwnHM+ZC9hqNKJo3vszy54i73GJCqkxwMwubn3hWIj5FAHzf
s1w2cCOFBmA6gjPgzMEvZfQyBliRbVOM9zJDpIoHKng70Zz2iRfOpzEoJuQQtTLbR03tv2RLZT5Z
gL56Q7OhuMJUqT+BbIS1umZNeZYLW8426kFkDFgwfEIBO/UxqPj5Z0y0QDOtpxFsFF7l7JGUc//C
aNndaVcCm4/seqPACxxjHFt83oje4o5aW6xNvDTy3XBMGmMPnshNMKbtle5asgdqPo+JnXywlU5G
b+uqPObkli+vHozJJXFNi5T2pRu/gW5WAmZmDmO1KteHclinT2PlQTr99Vv2XGLewvvxix7lI4K0
aQw0VbxgcSLXqS/a7k6BXwlyPxiKVX0PkmWxmevMnXWTc6zZlOMB5GOwbxtQjJJg6TwAW4obD2t2
/dKFFidIChQU6TScNkUsqWLPJWDys4YD8L02Jrofm6i7RvNSn1221J8DlQoMcBqn3qplzfdrFQgL
Oq7EWFxFIwZ3CCf5qoqFLFdmZuNyqHSIWLccWghQh7NsOXiIFd7SGimHaUsiHFfBhOIy62RnYmqV
vmn7bD2EOLk+gtBFH/A/tnCOKKu1jIeVKLuJoB+Dlm1ksACjRhdPo8b4IjB1+XkNgvWe6CZlmKEY
jbMtH5/DSuf3kPLVN+04rHdrwfwH+/XwtaDOxrjwBjVElt4v+eK+zUa5axAKukcwcE9hn2URqMRj
9ApIsJ+3E1c52148/3RCI8QmjStYh+BfTxsyIW4Og/AF5hmuxigyJi2vqsMwlOsRBHBQDhzEgiCl
D1R8hhakn+Oh9yA+IuoGuYaEdG886P1hMra4NoM1SAud+hcLisq764U+YJAVguZPlhXzyTk76hGE
xl04zaZImha2JoHmK+z8254cKKKWTpVFnkssltx/hcweMfLIOx7ORQ4uN0xMlVcgW7nyjJagOER2
Av0TXtwVZC6l3oYiRx26jCO+0wDl2YZ1zdonl/AyhAVIUMHbyLirpinTKB5n1HIbTHzMHTzk1wNg
i0t1w4ZyL8AHPSjRYpQxYf53n+HJPEDj2H5TZm2+Xrpsj9/AmnozcBY8wPZ+uGvq0L7AC3nBnJph
htLjwEeqUbomXegEfjISlBjgNp4cWbqz0Rlo3AXLTZqYGry0xtQ2P1BfZLfUNPgKVdVJjvVQlp8G
3Xy3Ht5bWC7NfrJ1eRdAoZLFC4QxiV2FOGU5mMIx+kryWIpU38+0XLccjgg8qRekBp3KHiT32IBj
eeUgpqKbaOUcchgXgQjke5KMoi0CtKZ5eTmUYct0sN7h1qCMJ41eTiMmQVceJ9JrUUVzlLRF6tJ4
BuPTxW0oaw4fSYhcL7PZebdOvsRID3zbMbYlzNdjUkVbaETzk6OsBO0RfBpIbYHnzjP4QSgjm24r
h9wqCC2q4gjXVPcxZ5W5RoANdpIApuKf+lCSp0ZcegoQb+tNqXCKJ0SF9pbDkfPcRD49UDK2hxEM
fVBnlrzfZbD6eMY0lJJ9U0YYYfdj+tVbBRf7NVrr61bznh4xkVqzFznMmFdhfOJ+c2v9DS76HfLx
TwjqL8BU18Ub5I3mu/8Rp/odtPX/EZjFaHRJhf1jIOvxtSnqv928vg//CmP99rLfICzyM/x9gF5R
LZRW/GJ/8g8IS0Y/A6WiOorgfiT0r86Wv0FYIfuZX9ArmN0ApqLQW/0TwlI/EykoXsU5LClhAx79
v0BYF6+1/0ZHJZeaIfQM/xL4bRSo2e9BZdszHLo4fLdFhoonhUy4CvqvDUe5ZFcfB7664m7GBuOq
P0vGjX5NFPvXXw4vHxkJDa2ewgQIX/T3v3wOQlJOsqsBxGMPS3100U6B3GhnN8d+kJC51CU9F27M
90NHirM3IXlrQSffQqGSN9vcc3exTl7nG2S/oVldZ3FqLZpCKwp21Vvdgm/u9DWDqnMz2GU0oBev
OBZT0m1S20nwT4iowDZHY91H0SPLmQYRlOINwXEFXjFP4S0k9jXZDBGaiKIBFbKofGJAldzVEUOX
KWrHbmDPHDyGmPYvMUy210uZRM9UueBRrhzAjjL69iKoAgDI+HVWEeRGBMHyVBY9B5ceZhVhCU1V
XkdQBi1EnHQ16r1AX3XEVsdZMtsA0vQLllEduOzp+ULgwfQ9KIYJ24Iw7NSnQd/tOea0SMG9IGpB
GkGWly/qq0p5yZIKXKR7WNdD7AlikM9j0F4d5C3LYRlLd/aZDQ5gjefNp4Zl40cDaeGXljtXxkQE
7ZKQFW6A0LpN0+fL4QtyFGqiBzA2X8CUEFuM7/NYU39SLT9pnOmHrLRIJ8d2tUf079doIOD5DeCe
buoB+EsNrg3FUVEOxQkQyewPazPPN0PXr7hZVXUaAejta6B4e6oyBbp2r8y5pZIe83puDmzMp8cM
QgzAKlMGY/Zh3Tmngu064HZDzk5e6zYi26jtXJog3nDeV4G+bZZ+OuuqyHZVZ7trFlR7Q5EmEQvI
qJHU5dQh9IADgPqCMAa6SHheigkR9I1oJCbf8OHfdUGN2w+J3Q7UPn7MAHyhtKJ6N3IKsZgf3EuU
heoFXBVyDeIbnukM5MewZ+DC4zn3GewOewj1rtli9eMYmQJlz+AvcT3w2COz24hGdyLO+hzEwkW5
R0lhfh7DyKd6UJnT4WYUkQgNEKsAtjKV6VHKOldMX0s1sHDXQcNDcIkJbD7gEllgtYQT2IJ8vYyP
4OfHYQZUFKi6W8m+tTz194S1sCCXUKyCf62Wh4ml8mPNqH3AmaKfvHe0j6GaCr6WBZ3PxdDwR1gw
kxA9+NzLG55Xutm282jsJh1FOu3CADHVUBiWmOwTqCwvKXQZEBiEJn7rlhnU+7Gk9FxaJDB9Vcot
+1VCP6AFNIVY1xHCHmdb301NWQGDG+pHV1BxaE1/xIRKHFQ9IecGwoLGztOuahn7nhnZvRczaqAF
lnzXfTXkxxVmbpsw7VCAZz0bbyIMFk9EFB0W9Rz6p2ii+q1MWXoMTLRuAlEHSYtuEYoSh0qiIj2M
TQsgH9draPMt0FX7AnuZflsPU3gDfwDxmq5juxsABHynURhup3Zq79tgVA9m0uErCDUR+sl12Kc5
2BzLrNwTKMIIAhkdOXsYhX6GELV/NiVjT6jQ+DF3YLJ2UGSnG1GN1ZQAf5/2HSBxFCYtpNVJAVm3
fasL2mannNnMxU1ZK/5EDbJctgKv/GzXdJ+WS/49TRmQI76QYd2GuTDrAYS3Fd0lrCC2gCLB5s1B
TNNiBaWrHOxMYILQAzEW8xLFLgy03cwQW77iSZuXuE3zBRuS1CC7BAV2Y5CFbfa/2TuT5Ui1rEu/
Sj1AkQYHOMAU8F6Ny6VQExNMCoXou0PP0/+f37iWt7HMSkuzmpRZ5ejmQCGXOw5nr73WtwLS4FG2
dRpkiNA0h3KDfcvxbpjDyuPKwbjbtgzPse9qwj1ErWt8t4lanAe1jocWOe6FqVpFYaaNk0aea0o1
iIQjX5sxheSBubZgluo9HNOLPT0PGUm+QyQUvN+WceXhCkTpAsNMxk0Up/N7hdHmrldJJ44JO8DN
qC1vy0SqNlxi3hiyVtpjRb7qZxsteJjXOtlMjoDUoA8D65plXPo2lEtZvXLxA+QoV7yFaCy5Z+7y
qEdoHGzUXTLLsDFQIBgtgqGH90mDUWO8zc1ohmOf5AbMLSYTXzJ8vGnVRNzByRvrpbQa/bVNYxRd
ukl/pEMvMFivXuj1q9qy2ujup1l6n5251necyL1sZ9q9TrBcrhzMC9AruyWeRxvtT6antm8ZrBjs
zKdogUuE04UvvV9j8tovmeIFlPkK/qBM1iliEZpxVozzjBrOvMubhnumxf2CZAaFCzUn0x60gj2g
0EqTTJ2bY7jaleCxqe28PndcanKfefREuLgwraO2zGPzLafDlSkoAw6iRRWAJLcnLl7MN20T8cCL
r8k+vXX641iPbI6KxNRYatRldW6jbgjIn+o3jZY7gZEv9plcZZJsvNIxSfqO8s4gIBDE9BPclIua
uJuuyan02mmX5CysfAcqWxUwPXuEABCoL5rhGbBB9LXDrTtO+vWLrnFI6JXYxLrnfmasDeKAjgna
N8nSd19q0d37lTVOHej9rG07OjSJqGKTfS0tSmJRE/sHLUe77+V8TibDu6z5FD8bZOfYP6BERUrn
gN8kFBri+rEhoHjqpkviBH9Zx9dWSM36VtTt+GNc0pzvTKpI2OgxIBZ6XUgbkTLRfeiu6pZ9HgGf
alOokQfy0HY7S68bThAieRrnbLobV7L2tCu3+R3ACuMMLce8s2aDVDGr9fQykzDyF6vXT3A1NmtJ
Xd5YF5dBY67RasZKzmRbYoNVyAH2B9qFHU5S3edLrOOfQ7a1sobfxw+CCCE4eezrqUaEoMYcPkOy
tXCO43PIKvc8gVJmFYQkVYa5sARlILKpT1eg4ytPOcgKNRcV5yAOQl8MiOvd0jVzcSCkvF4kwVHI
NiZ2aB9ujh4fBOQ35YvcQrDEg/ZzWFB2dhim+x/o4WrZlv11UB5V0+ydUeg3eVGNAm9fkTZBVrLG
4tZqVx2gmDKaDlUq4UvgFOO0lpdD9cjw2J66pV+HYCwsiB9OjA1/2wzp8IL0JV7woRUbJ3ZRn65H
FVAUkooQMkCEMDZZq6M1NbnzYKloejaYxEgWjWl+jF2wnkEvOH1tVKfX39q47NjgUEIGQwXm2Rk3
5nqHbjnuVeVYTxlW071OMIwsiHRf5w6IeTBjQ6hDdMq5OUQzDB9etOSVkIYaAGF4DLika3L108tJ
8W6RREqTJ3q2PNqoPQn64MzkXKFV23udreXNoNGqvFniur5JsrL56p2YXxPjPB+vnwsL2QjtsAgM
aXETS8fJ7m5UOxXTfVVaiEa4m5F3i3IcGctjmlDuY312q5AlBJ96s6y8QVnuIUnkHIjtLQqIeBxV
pLTjEDmxjhNaiPHoyRarp2HkHDrqwjsOo1O4HHv0mROwjHQEUSs/Nqgh7FKYip6adRIvmCrlC1/q
bDySRzZPpQFxYuWmAxWDW8W3pYnG6oSbO2lRdqZ28vMZuE3opp7iyApS8bRWhfbuauRMwugaX/Ed
nWPUZhJVlwbE27px2+tyUAGfiaeOZGCjl6IYgWUsxZjerEnPbs8GH3MoajVsE9VqP3Uji455ZEAL
0HmqHJZ54lZcu0n2ak6WjjySa/0Ln3Zzaxlrhqu9NPuDzc0cf0khTqsVs/UF03xTQoBJA7ILYEL4
0zdo+96AymfNd8QUiyR0kjhCOON4xHLAo7W7BzkDL+FPk+vvM/6f3Qx/8+Lhi7CFpxvSMU0mVcP6
O0C6EkM/FCmO3IjF+qHu4w9KrB5bo3k1vfIRcBEPVkxfIYfM7x3e9v+KlPbr10tddykbN7B8/L17
LY86UeaT1m9U1NG7Do7xhje/+A9tHr9NtH8ZOvkrPXGdOHV+D5yavw6dS7eOYloBeY5xz0w4Dk0c
OMjV7t5K4OgE+dhgixBelXxWPJ5EiNGBcDad5tOrgbH2sGjVcCObsr/AQfFur28Ziq4u7rSpWV6F
YFBAYwKHNfBc7M/4AerfQf7/X4/5D+YixzJwMUidzw/NRAhklT9d41cz019sRjfvn+/5XwxG//If
+EOnAQlmSmKweDFx9/5TpxH/sLlaeDR5Fv8hUIR+l2lMBzHGwQED+NvxpHvtJvndaWSKf1xFH7xJ
fJ2461rOfyPTuL9B6/+4bH8nzusINn+9XMlx1ezE+2T/bzK8Jj6jk6NV7m6AW8GO1naONTo8k9W/
TPTaWjTcddTeP7NV83hKsApstiovQetx8/QuZZMR0c51RAsnI0CJz+S3sG8Tx1BSm5FWNXL8BK26
rBXxx0hArGF1Vlu3nbDNI2aR6X2MluqjSXJg9IozxI4DHuS51WZWCBh5pL6fFim/qyUH+0a7w7zs
Fr3XdV9w12W2g0qkBe2SWMQFGjBgx9+CxBBeYPpmq2qfbGcoHwfXmbEbDCOwnUXJN5hF5XmeIekE
v3LGKluLYitg3THw2on+1mZLjunfRH8mEt87lxlHfu3bmTn+yGxtPnpZaR2NIY4vjCY4Zq+BZGFn
w4seKftcwl24OGUusY9Y3t4qmhVs0FxtIk060Q3zuBkutQ0FJZZziIFHc7fjH+Flb5r5HLWiS2h9
FHIcOJFP64mOJ/Nrisb5UWcV85MePlS4KG7at5UD0L03LJkBEDGLVAARJf72K/A8DGV/ThpPv+NJ
OCOCzc1qg5BYxl1epDEOpnicvjmG1J5bj+gYvhfkZ5cuGuY82S45fvhCP7syER+ZMREPXN02MASj
ObiNGCdOJTVOcYR6nU3ZRN4pM/P+Jqt4+Pmtqao9TWhpd7CI+IEgNKoe1TDXVGhbQ/czLqP5yQbV
M/md1RNM+RWwjgb3tm6U7IKYSGwR9p5FJKjNOu+e/Q0DNVtJPFW2N1oJlrGiTm8JoJNRR7KpLU4R
uA3gl67OzypjrREmBcUBQZNVzbqht4ys3K8wdm9jOFqtInnVBXsu1tIzTgibqA1Og3Lpriagctrb
FQkPNizEMILUKlPev3EgCG7yi+Yw5RRzsY2kVbz7Mn4t2RR/pVnjLMffctt5JPu9m7WD8aMh7lhi
VZbGuDPLaOWSmrEUbQnxJ/V5LIRxM3hJFbGDL1wooFP3Y5DJvNFUM1SgEkv+fyc67cbQ0ppjzTB4
3+nGWLNzn4ySiOQc2YdsWspvbR9bnwtmjjfWCxEswD8S4AZovW2mazn0VaOaDk3iJLWfZNLhEP1b
LlxUbeEGes3WM6CzbMBhzTbnOvO5P3/lxEH54H1xCqaZce6dB32IOgL+/4yNa2RIMcba3UuWJTqz
xrpubZZidQgRSrp+889A+aRsGxV2qk/rarQwihydFYqbQXVLx2jclMLrSfVeU+aCznbei/Iaqvo/
pMxZuGE8MiJz9X9FzQt9qlmW2aONigR7T3a04HlrgbJokDDziB2t/W2B2+KCJ+Lfxc6dBg4bM+1g
vBFwWD97rYvlRvT6cquXvXY7cPq69Tob/VvUlnMhvJk+/gqlF6M0Dvok1z3AfXUhojredzHIL19M
FdUHEEteYWA5mxFW6raLouipp2Y8xc0Vr9uMXjdSu16Tblizc74mc5h9r9Kpvs8KgukdeVXOg/N8
GK4RrWExazdgIK6N3Z9T70PeJFQ/TXHz1tRN/ubQLjId/3UIXl9i4x4rGQnVom+Xo2bPDHATHghv
V4PvCKNUw+epd+bUcK1m9Udhm/KptwYuwlYfPAEUqM2+G7XVvNrthEbVwjzDrDhYHPstuYokqPMM
Q8C/idL3YMrOdJdabWhqlS5OCeCOKRx5+9cNCVFtJo+8jPNekKiyDupXwr5t1G28onj5RGIXKKWx
8O5IABYfM5P1VwJ1M2w6PX1Cq+wY/guTx41T5C6y8zWKX6AKbqLFaK4YQQcIUaVDAtXqdj5aYws+
11yi4jgg5KyBDYqnC4q6R3TJyC2F1D0RlXKj+Tw1LUwIjZrH3YimczB6YhwjAFErmIkTz9vWNLMb
UxkaLsoa8JuOCrEb53tF8WzsQyljo6C6cQW/guIylHRFIodYes7uocw+fsv964UJ4C+dBh++Lz9V
8wofmtrpXuDeTUd8b7oZxEvPnNeR/0N2+BsQoMyXFqtd3+0d6e56+CjSX4zirXBxf/YS8TfLW7JN
SeUVx8ScUOSMTLU5bu/I1jGRrRX3ISgJyriY7vwgjNrzf0MIFDwNeFDjwfkbRsCquv5Swd35QuxJ
d2bcm0cWW++OmmS44ljbr+w+2A933TdztiHi5RBUWXbAkOkZRX6CCCEDWhcjcqBhmNu8AM8XrI7b
HA2qLDZkQ4c9zKYV22uKNzmc0owh0Gz7myqudWJrUX4LPWoeNtlU4ckyAMougeUaxHt7CRQ8SEbN
2HXZwsC6pm1+WNOuvojMKo4zl9qN6/bZaYWeeRqSAfE5bYbu1eM6w0FTuT8kWKTKl5XV3ltl4V6q
UncgefSVgU00wrg1a+ITJpMII+JjDxBzyaYXa2ptShLMe93um296pac7CJAr+/MWQSnJndKfRL52
fgq8wzeczLmrsE/+MFLsyBuFsSyQYNhZ+AIIWdEWn1rRdT9m+DpniQIFfwb4VTDlWXzX2Z2zMWsn
2U02jlRfKxqTBZotnO8lxMclqIdi/iatFGHFnkrIlmBi7stIM2/wXzrldbxvycc1vQGKF7/322gt
zoZItvuoWeaI0KlH8ZujX+fsOB3n75pMtO9X+EwK5DKbn+HWyV3iNs49S0vz6M1T/sXrVWcn7pYP
bx1SqqqapeN4Bu6YTbVy+ycyGGVLpnmysxADImRnaYMbdGPlbpFxpufVkhAH26p894TkqNF0CG5+
D7cZhVL1lQpEa8Y7Pqrp5hcMwkkj9ZAqU7YcXyRZxD9zIRq29OnRyYig7/5Mh3A97PLbwkiMu65B
nYXzMoJ+7PR82aZUPRp4OVz8iimmmVMaO2sZ/Jkh4a76agYD0qgXRMuk3qY+VVmo0gR3eLoW0e0v
soQNzeXAFeKt2NPS/v3a/YjTiHn8ko8O7z8EeFgzuKmGvcDi+2xZSXtp2oJwrWIeumSwMsPRGFmV
Ct05pZ3t3hvzoP9MDdQvn6ugEkB1pooboBgKxBBX2Y9YLVI8gQtHAn9ScFkptVybFJcsI8wZqs4Y
bZEvrL1TgKEK89xqXL8YK9cMax4VI7Q4ou0Y2EsYKnBHnZ2ERAq7VDRtCH/KXf2aMrwv5GRWZpWn
Gd88W1vwGWr6p+sWw7CvpxVeTK5wxHBYpRjbbwfC6BjoMyzmXZ8EiVXEXyKu00u/Nhl7rcZIt5wx
Ub5Q/jarU6uHwa3YeTqKW1TVgaJcOLVlIZonEOTEJUitD7nrS9lF797UioteccTYcOr1tECVnl1s
5gbwLefrQvsqBvZ3jhrUwVv5w/0V/MAW3XreKJa0yrd4LuOtA/qwAQhRv5te2wDDGONiA5QEwk0j
5jORaYxmVVNPRMUbFbFUVUoEpDiSc1Tk1sHM3fg+10sc6ovsQH0Wo2hX4g4TagMBxyZmCWzxmgxl
Ns/N5LhUDntR8VWz3LmQigDFWmBACYuoHUIto/YXpwcfspo17F2q38jIRMSIdE6A/oKyF8Kw7Te4
t7gWmzS3CePGzXtSaOqUzytE09lY170GpeFrgeiy7CKtdOZbI0u1p1Eb+VfcpLOvS82ckQxulNj1
5hAda67pH0vhcWheLSO+8ORGhTJRO09gUKpDA+e18ee5NncE4JBWW4d9EM+QTaxEu5EiydmSZs56
ANmZ+ZruDBsPsIM/LN1wy4u2jqQM9FfOAe0GDw0edCM1tdDuC7geU7RGvje2BeGNGO9dlg+X2hpI
2pXQFTo/gurpY8VKH3Cy4ylovIQFFivck14KjlN2Hm2EjD44p3o7ICgFmAP6zCzPi78LVfYfcHRt
09dgSIXxIvLvcVc7D/FqYEZgOsiOU60VOxqvAZ5gp3+a5+iM08t4Qy1LHuxU8b0UoN78SNrz0W3H
aQ/1Pz5JYte87zI9ulBKEvZmqc2GRRcvrVpx8bKvk9cTemluE50lqe/8sjrGGafZPNU/7HHy9inH
UkA9c9bdTlUxcBFds/RsBji7amkG74t+tkONpRd+PZTyJ1iJ7pYjnDwThLYeQbyZB0d2cDc6DKgT
XjL8U5kcn1qtiYHiuwIqeey6G4g+yRNfvegtoeE6CdxoaGgtZWHtd8OIraCo9PKOiEByxAYvz2y8
IV+2Lhgj35R6fmtr5rCnzNq8S8U606daZdm9gqO8hDYwupDoCYu7Ml6gu1Dn+ohVMP02FMN4hstl
/+C7a5yNRHk/W6IQW+WBS/SlWBLN1ybLeBHAzG8pFcoOGCCyWweA/uzrI1pG2XO/wkMvwCG6ZXYo
QPeEQ1WW9Oy1pZ972nwQjcT5UVjzSSv4Y/Ori8KPNOB8WH1rubEpc3tRPOoSfltbbKHr8m/qffEY
icJ96tl+wyMYGvq0mmSSW7LuTZCYYr6tWcEYwfXkYgcWFJ4nA4L5Vlpjdq4t8eUwDPJU/i/YbcNY
95+5NS/B/2Y4L9igmcXeXGxONP86s154sG1+pU3/b0uN/y+Zuix57eb696YujAzv6n+d1fvnz+4v
6qH56yf/GU10dUMgWEMSQFG+Nnz87utCFcRRZSAhojMLDOt/CIb6P6xrVhEbmIm30L627v0uGArz
HyB1dX7S88jtXKOO/000EVnwD7kQmdMTtmExUxO0c4Rh8hL+HBbuq96TarDHHS3zHtw0tdxXNXmK
gGoL9aF5a36adJ49/yGbzEIIyfNvv9mysDgQjOQPJx/5t988dPC3EVrGnbSGaMsxzG7eSwGLjrnf
IIaAoEckAQfu8FpgjFk3s8XYGiA6mEMQgSOTO56oxL86Hn1vURulEHyNCtu4wW03cJXZMqA2URLk
JTtj4l0GZ0DmR4zxxtSb1DjU7vJh4jw3e9pBdlcV+a20yvl9ISH2XOpZmWx0MY4PC9GBJsx7tuco
ZBi7CLFz8BgNMbxWlpNubcMeKa4oT1Zac3SPwVuukrBE9YGdCaKUOZI8NOqwi+ofY6GMm05N2YM3
5M4L5pV2B3Quu1FlY1yrCS1iIVoso2/aCF11s8ZafVhcMQdVtPx06KzY6TwCIgwxh17MWYj/5IyO
62zHuVz9igITYlXVcwqLOSCrrfhrWbK5muOnnrgsJc0VdlZc13Q1xZyead1XzRS6sNQCYcI/ixk9
gkm19rZqaHnjbMNA06gMa5J4x8+EOcazsMUQ+WEwg2ulIH8U2wkwqN9GKytHVAIJ1z3obHAJXVKD
9I266X4iwHTDZrI/rJEiplfgsWeAKMMa2hOkaOhCQwynp59SZ5O7phl2M0yvnuDDQQDwIYZk2gcL
r6BPTTGxfDUMx0jvGCQnop4rvrhgsCuxJ2o7bKMmLjF0IMJymotAKy8UoUxK24zCooumM+LiUFWa
9dlwSN4DctFCR5PaHcpSdTDqNr0sK6fpEJiyRQRuSOkUmCMIulmmmzB1XUDWoeU6HLPZwGImQYfo
3hdHEt5omDi1IE1W5y0eLPfWWVLjg8Vz+dk7S+YEpCU5QVD7OlziOr/RZ1zyIQ0e6R0J1/bQs3RG
+tCOpdk0x4Q+0pfyavbnOayIbdKykKzXs3u6BsQniUXpei1hiceyxqGNjOjrkc24btV5FQoONXfA
I9brvtgsboquNHYzJMUSk1viPpa2poD3lRbpRUkWeWNrBnaAFVHgVkeXRJltl/FBaDBPLci58TGO
G/I3ZDqcN7i9nDojZtO71jEhorVE9S/AXfWD3iOmBpLFNkvYWmAYxw9HTQjRRYwX1lPNCT/yXZh9
OMhdKK6IK9YEAIz2CLSnenz24hbxwvUc+L5yFiCrNUtNG9ee4va4TL3xs25BgIAsMp5zM2nhMpaG
9VXJKaIzzBSL8mkDYD8Er8XWLldI7lZ6LcaTzs1yLNxCmQEHQTYaZpElT4NIKxivrXZSjY4xjv+Z
pG5S5zKsdjXx+spuW6zafQSYU8b5R1cmN8aY7Rpds7bDcqUJjaLYj4ln3ksLhmtr4eoHjQ5STeY3
CJk5wdarO1NvurCEobrPmvaukmt3ZnD4xAMkfUX5ThD1Rbwn2dXcVo4DuQ9fOFNu2Wzj0knPCaDF
HR0V7gmMtdj0BA0+oIpTb1Bq8k5fMo69+DKmm6jL568S4BURZoqATow+OC+zzBVRsFa4XH212MaH
k03psWAKPHmOcz/jf8Tj2Bm9GRpMT/InKHsalkC2LhbZRI183ay99mUMMQAkWyUN+xsIOGfbEeR4
QFHUW+IWkUtWOh2PoLZ/NiYpnaAjm8NOvIlCDwcMoC8LI0++smiZoYIjNaQsk5PyrOmgjAIbpjUa
9BRdcN3nJgMH9jxfX/L+QCfE+KPXShZU07X7JqlBc8yQDShXGYmxkT+kFc2cAb/beAu4W8QfLsbV
UKtsd8+cwR9mOwQAcGuSaRXimwt27WTzOfrljJ0P451+iKf8bowsKo/iiOAEvR51aR/7InFuGyGT
4yDtL55O6V1Ve82uUG2MsYUrpTuwAaGuIWqJqBIQ1Be8KYTqEQRb9ZlqCxRY6MT6jSPJg/kiypgu
EqVls+/aY3w7J+MlXeL8hSkKiiFz0U89MYYd9E+yxWwX052NP2LcN43MrM04ju4dbrLy2eFzCsbZ
UHsg8dXnMErr3M1t9AGD2bAeO5i2Q9CvFdBfREedaUVJtIeG00Hta0asNvhcV7zLKBTZoLOYs+ut
XXbrjsXEeAIBTYlu9arNAxQtyvLEjGE0N50QPdQ0dmk5sI9HEKBbDCxm/zRh8EngpmTWHamrad4s
UgnUgqk9L271gEBfETChDrlrSu0MfDe6mzlL84+SuHWtrd4plIfKMkLBTECh5qFE+tpMrqUIevBk
shW8Vvy5/AmE/Eb9s3XmH9BxrcPUORwVdAETZmWU0uZW7DVczn4a04YjRHHTuOwS1kHZO3dkBx/F
gnh5EvMhU71wyuz4OTZxLLaAqIMpmrg9x8hkE0byMSi1NbmUc4MnMku32hRt0lIa234ZxE0yw8Mo
mJmBaQEIm2PRBwieTCKdiypE0sav5zkPlq5FJGcdsGNR1IR8QtOGs6AZIPro4Tiv36ICMUmUNaXC
kje2aKvotnbHehd1zbfJTrQnr67Uvvfsay6zcvwMDXBX06Oz4w7knmK7oVQqV5QNDSIP7cqSe9zT
CLqZd+60ha8viNP7mc+dKgqgAUKNs7XTcplu8pksnyJ44pumwqrVpZZ94rjQvTH/8aEmnm1vhy7t
zjJtIJzjg3YhwEfTm+foxcUBI3zSvSL/gkEoDxqPnIMByPsla2hWGQSYii3qY63I57LYih09+qKx
ZNij6bkBvmLRhDxmox3OWCp06tRIzqQJeXLm8agfZWzNO7I/5rtnKGD1upjvsannZKSbClR2NAh5
pO8Jm9g4ZuWRsGz6GHsGE747Gk/I3tHPosOK6zeVW+7g0aY5NyYjOmS9bh/pp6h0UA2ErWJTS4GM
zR3DMivTeFfrbr4ryUc8m/BDfAs32NWwNVM3IagQGfJKH8n2eE7Nh1CVZ3xt2pNwZLZPk245ZXO2
XlvmxlegayU9TktFDw/HB/o3qm4rusGrjiy4IXbYibk+5dmy/BwyRP+wcYmJKqqiLhATyDvnqcTN
XUbEeTnab7Mo757dpdbvoqSqjgnenN0iUEF4+DkIoVwH8WtqtVZYlnpxsmdtfhqn0tqPrLYfNA/P
UY/qcTa72mVqdo1TX7nOq1ZMLB3itn41rYiFOzBU2cd3ys0kqYVYWzcthSeS68wqObknzJXc8Qzm
8DW9sagk82dHqV2tsfP3pyjFLMCaGZpbN+uFXzA3kAGzo/KO5F6yIyjeAhapODCWEIplr60HfMJ5
UFHn9A1Ozwj9hIzYUxRNFFasmsiMM48Inm9D7IwLNzCMnMQgKbIpYJ97JNa30qxw30urvRvImZH9
8t6ztDE2eCly7jPVshNjxoDeNsknh5Zio8mGaqd4LVDABkhbu9Ke1KFpx+6NL+160cg1UtQ6Uwqi
+CVIl4IWPjenV4jSN0kk4lzPStxNnT7O7zUzf/uAh70tHjU5xRRhNWsWMYkw4AURVYSTjzo9R4El
RtLBrJo1lEnsEjsKcbJLycruaUZn+Vq1XOy8Rcb1Zp2seDcovXtoFmG8DbVnPQ3zBA1hUcJ7ZR/k
rZssxZYVY0b4nCeZHSkVNN9bC56aTywY1OqEwnkBxGj9VNSVHuOpNoEHpHN7WZTBvWLFQcuBrTO4
q9ngtnYtMNmKxRTKh+Tjfs8jx/pmSyCvTy7+v/4uqlvL3KwZhrmN0eGlRp8GOW/iTAhcaAVwA8sY
3nY6GEt6aAwuwnCINQpvBhvyXl8u0vCLnG+vtVCwFNY8D0+1kcGjB7jW3MUK+EM4aaagiqRx4Fg2
jljI+zVX8uJgvlHrlewqqMksGcTwLhiJghbE8kXZ1kOqjWE8Fx0rQNc99UsMJZPr0C88qb9nTjJ9
jysvO0jKMp6zddRejaa23Y2kk+NNpst8HPtp2cLWqO/FasqHGPYrO7F4jvZWdiVmNPmBE3Vyg6sS
DCewuP3AW/g+OvFIJEmTZytp1LbUnJ3R1859Cnvq2EvIMtgJsktladath4BKvNvr4V+0Tbr4s9vq
DTvKJTrVakVrtp3oFsnu+xAnn1C75wcST1FFYaKC7WxCDPU7OXpfA/uV4FqhvUV2Yy9JXPuZGO/w
MmV8cwqt6l/gKsRhNEvztiJxfkwLq3wAYvMVW4keiKb3Li3H2fN138PpKm1+0je38gQlj0rHmnxa
R68/rjHgWVjO0zOJ0MzvtDy5Yz+IlrUqc7MouiJAlDf9zQwbnxQS4EUZl8kDEVlJdDW9bjqzqTkP
zKQf7SKsh4TILEVd5HQ7t1b3JDIBozvty6CDswln+PdXIIc5bObacwM1LWKbD/2K8Z81+XXFgbZm
cgbqM/EKblvc4kbNT+QtvdfUaaPvUco93445p/FYHS+4XZfvKWexO4wD62YFXcYuP88fe0551NXB
+t+uQCWPJnLrbQQR5dvYcb8nGD18Z8eIq2ft0/eFGA0oaI+R2qhG59aFNKBw4vLtQnXVIf6nLqQM
ninuZI9BtjBjmVG+haed3VbmGD0Xrt0dbVytz1rNddUlsmQSBDnkNqyyy8Q0zg7ZvGPkjFOojYRc
5qURt4lWVl/WNLNtg+UgnqiP6u/0kmceFJPI/KQJgwkLd5E6Yde5bjWjLN5rXGjGxqRpyACylA8E
s/I+DqkzbF76uWnZ5Hqz8ZjbS/PkKNG9Z3BxZh8GRFuFs9dWFKQU0fvU64jpXsz95dTVSp4xr8bP
q6pyiQWIxg2f6iNL4WFwo/e4n5iv7CE1P0ZZyWe4C2uQO079TngOLH+kOy+1RKSxy76+IWDOpDRx
7+AFZbjFYaSwYXOsC4hPY2NIZe95J7t7ZXTjLVWuQEzLgWj4CPOgEy72szot9stgLts16eqbzuWG
gXekeVWOnm7jvNQudpHb+MB1AHxO0HOLrwPIL9VnTUvQfIfMnNh7Ta70pOInWPxhio1nUkXYSZp8
Tr+oNIEVoPRls2RkKfxonYia19WyvOTMkCGVitTGOfBBIA1NMWcCK2KgFklnlVtOAepm0cfkDaqV
8eRkFRdQaqy8Bo2V80LgfUYIiqtnvFNfXQ5rG/vzUtGhFi1fNWfQQ2Jr3IawKodJ2dahPWraTs7p
Rx4jbNER5gNqei9mewl7Hs3B1PdmMBF9vh7GnrnJ1MdFdY96NIkd2X3tFGdEz72Ytgx28XaoUaaV
D+zz2HRfwLRZ92SfoDvHFvEIE+IuwfUILBdVlafJquQBLiWXg4bod1yhctchwY3rY6rc5jUhGc8p
fB5VHd80bT3Nw+LepvGShIgeamd4kf6RcPl8NCxKaI2r6pKfL67kCN2+HZmgttT79Ww2nTOQA2PH
s3m65GjySPKGqYJBs4Fjk7WH4mWqe1vo91dN6I3uSovoVzNdSThald1zsiuB+XK/uk0Ig6B2dTY7
IC+xCHlkDJ6+M68W+tvah+acFM964RQSfouSDxwNsHFADo/uaWnR/X76H/bOrDlupL3SvwgdmQAS
SNzWxlpYRRZ38gZBiSL2fcev9wP6s6f9zYzDjpirCd90qLtFUSpVJd487znPcak9BjkNjMyKNlaD
O1H7E5/L1PcQ4MkV7Nq5xekSdUV9susFQ2J3pv9aBZCggZg27yAIBd2yXYLhLIQk3di9ulpRV1Hs
QvyvqCr/PsTOcRalkSOcsVc9dZ7n7i08NEczmpoTK7XyFNmRfqBmvNzlg4OSh48rf5uavr1DXGva
rbIaRhrQwcm2IuU0UDpSxtvAnnBDEaVszYDGsMAUX8YcJIeePdqjw8m0ovuWnEBVAqpzZp3sgrhb
2HJivvPweN+EJmR7vCGZPo9JW15nY6QHC+gH/8uw8r3DSveT5ir3WKoyfgYcxCk4Fg0AVYuNUIl4
JVd8qMkxKWG+OCGA8o0QPTOXa0Mq42HWFv0qcMm+WPDxWXAbz7rtsbpPQKnkxLJ5JUp8cvGYjleX
Bcy6mrRxaFOnPBpUycJ0zqsPAd9+Y7A33jQZzJDZa/Zc128SmVV3LDNb3K0aVXEeeZDyr+rQ2jq7
TUd32GGpKd1NHsascCnoa7e2FfIZLwiXENmd/JsuqeplqWP2F4n37YWeKfmih5weYXyZ7IhskveU
59B544KL4J48ROVTQjmD2EWqGafN7MLn2uG1FMWpD0MTSbYsTN63iB8dNJrAeM1juzlqEZKSZL9W
41UBwv8AjLiOToXrRI+hOy/YIc9A7J2Vo4YN3svuO3Yp95i7wfmgi9Z50Czm5c4l61Bt49jBzqAs
toDgpUN8E7CtAMZ3nrYeGmzLyXrwIpO4N+WUr51txb96QwC68PQAc2dsat85zp5tP0X2TKWR5cNM
o2PtbiSmE6wCVTVX6JqwuU0g7/flgBBn9XZ2x+PmXUmQfL7GsiCl530YhRXuygmbVWS51rGBJ/oS
N0v+LNcjVQRYUMk8yBQhpT3wKszbhtTGxYkal9bMwise27YH0exP8xPypWK3arr3gMqQGOJBl7dB
N7MFbsmyf6EaOAqTl4n/hjpgEuzjaNgbKpbqPRoyoK06KMa3SDs8IJBQp3Ob0cjYhdeodLuOzbnj
PSWtn98GNLnaiVMnG4oax7Nv8iTY0ypaZquIQMgvgh4NePVp7Midw7zoV6jO6qpLyxpX5cCafBO5
kwFKx0Kp3fSFzhNikUW84zFi3qe2114t2kBeEc6HKw1q4Jo8md5ADWxwbZXWs5VQ9UCext5ioxjE
rojMiV4VFd+B+KSXqICn9NFSP/Me4V054Qzr72ualSskSBnapwosHq4iuSADQy3VZYqYstata/Rv
OCNBrToM15REj/GNCKPxbvRqXA+uzeZ9nfBCXGlAng0yhWbw5cuQkF9kS/kY+EvCLspE9hhT37Yd
DZ8LNIx6jAY5VZfEa7lIjZmlLnUhmwcSv+LBHKz8jr6SPF5NfoS3edTRxZlBn69wGDln0RhLOVze
xPR/tJV8dkLPpIfCIyydVRF5mqZD/yRtRg4tngz/d5Rk82fp8eHZDiED26oX1eBv+jkEP0mxSn4z
1336yrutpw4njXgSoHqOd42w/N+D0S4HHB8iRbLj1XUtKBqync/CzN1jGNIxDIaY2i3k7HXXeOKr
sbs63HgAxm6IQhrPjhGVV8gJ7nEM4urWHtr+MFth900FZ3Tj8LatcFZ6lbuq2nH847DF3tRpt+EO
kVIECjVxT5+De1Sc25gIi/TRJst5NEyw9HMydV95XEFUnKGH31CPlO9junaY0aDpfcpSNOE26Nzi
gSsS6neZN89Jb+krYbyUaJrrPgKV5B8151ATgFwLWjlxxVsQpBpGm3FsE4CXHa/hI5HU9jdPoEyv
YnfwnoxZWv46p4ch2hZNeN9lbvNATAxz4MzZkq9smjVOHjXc95nlpqdS8kVACiP6Yx333hlz1AQx
Zd3HjKy2PJB786w7OgF8l1vJKsiH9AEXWRKvaXY2y0ffL+brmLBiCxlubjFBOFeWW/khFTJ8IFZQ
rs1kVOu+r7hq2EWN90WGKzp8/busn5wjXxbc8ek2fo2SiCj/+hb6fbKVUTF+cmXWl86d5/tpzL4q
qTZZstTahthpzdibzk47ZY/RYA03deEW6zj0HqeoMbeJk8IAdJAuD20jsERb+DK3sSmcpeODucJx
+fBMcJ7slM81uIVm2PVcX9nQdCgcRpT5B9g+7QdGbOfex0qAk8ka6webgZ6bQKrwvtBJT/PtSJFl
1CtYehOtI+9BMta3bFd/0/hlJquybdRdGJjueXAK+zoiZ3zkOLcUxns/wPvRsb4JO95Ngwj2nKr+
grTVhLjRFJK6M7/L3Ke+qhEVPmNZNEa0Rnav5SZRuMrXihHh1Blu/moFPLJol2RkCVE4E2kOEXnC
yoKiJ8sX9qntIeP13YZVW+xHiDcb4VItpgnOFjfCUjZP0wDATtS22Ydj+c2Z3WG3TZ1JfxP5bU6D
kaRowVK/C5J9eKK6FGgiTlbygL5ikHUxo26sueMGY9IRf8IYj5STVST62OYg95bqs1R2bq/DtDUO
Pp3eKxuNBEYVOsa5HRWHnOdWJQyRJnxUOTsfmBfDU+SO9lcxTOOviLH1qRo76gecZGnk7fwl0+XF
GociENuPKmF/ueJUCF6QSBlN5ow7HjZzDuOe3Al7mASy1jogmXMeDCF+wY3W2XYo/RYlZeLBNeWe
c/ALlyK21jJm3ur1SBuH1R8mBWiDgDsghLpRJfCwwASNGvvp9FrpxGRvE3o70yx55udU+W19Ryyg
JZ9ekk3rRvO5i3xO7xbv6JFYUkMvNP0r1IFM7m88qOQYHLHQh5Ox4GllRqUPU86b1KXMIuCZCG0J
sYeQp9iKlAeQO4f+TjBkOLf8Nd6/gIRiUXjrzLHlc9rX7FHMPDmNvTtiDfUN44DInrkbVTfLfxj4
0FG6GZnP7GwpHB1YiILky5X6IhSbX0o2qFceXswudKl2K1/xaD+0IpM4uXEIvaE3Y2dLYuMpWG5X
mQat0gXeSJk4+8HtQEvZZoxScdZeb+KIKZaHWOph1Uuo77IlCaCdwkVAYY+XneZMyOOYV+OFuGy/
JtCFSJ4RhWBNY261diSfrN7cGvEAGBBlFNYCt+vmrWMIpzc2J5VsgI1rYXVtKEHp/8hSxeeOceJi
LqdzQF5i47oivzX6Eqdfz4/mWLUUv3SNeBPkTC8UtCdnCLzmtmgFTb7V2BM1Jb//FnblfK37Pr8t
EiiITSgh1Jl+dkjhQ/1OS/iKQanr22xhLvo/+MUyGqINXs75dxNAZyR06x7qhdjIvI5M/INx/DG8
/L92/fx/B3ySfEqpBPi/e4P2n/X0mX/+nfb0j6/5V1eQ6/5FpBSukYv9Bp+R/b9ShPZfNulCDnm+
hbcYfP7uCtKYl6nfXIjk9g8I6t9cQe5fDownz5Ogon4QUf8NU5By/xn3JMEsWdJTfBfBgv2fbUEc
56GZ0Bx/E/eGvnMFZZY78K/ZLp/j+C2AW/OudImBgrp4uM0VJG01Iv2KpCKw3pveIS7r9tED4Zgz
tMTeS9Fp6424i3thP2A/R4oTfzCFdZgg9f4qIsO6dHUwHnL+uXeyZT2rqT2d1pVs7a/FjooeWHXt
xUmF+WS78JAWL2T+PS0iGJ0y6ZPJDg0DIhIZgVx5z8Mo2XSLgNYuUhoflgAfC/JatghtNczEFy6N
8TmmQDZa5DhteAyA5NS2NJEx4yyynUOqhwOTJ4UVW/JA372PJUCRHICyF1y8yAJX0aBLYsyl27Tq
ki37ZcaEFuIC8IX20klapz224TpU5WqKHHELpwmcUBgaRApQFzl0+gviv70wVpPHvhXtmVQ1Av6i
Slam3RyCtJFbd5ErU9a3h771BNV9AtZxpy5+V6cXujx7BPrOe5c1FKjZyPtj4Jo2a44quUsXRVQt
HpC2Lun4WvRS9mMYH6K43IHmY94Maziw+Ju3uOXVsSap/Own5XeetzSB5W1dRczqyfAu4NC8tH0w
vE2h3zx5fuf/kTMjKu7rGQ9QVEkYohNLqehANRaeCQCA4h1TNeRL/LFRCRbYHT/iqRrsXQIP8z7X
vX+LLDuePINrfF0OeqL1eNbRpkDo2Ew0Vdtr3iOE7gw7ZdsPHD+/1X2XfctppIkBL5bg0i7h+TVF
fmtlNlCYUVWPuKLTjV1lYt1E7veEofzK86w4GovunSwKeLZo4eOiirOx6F65hkcv0FWppqyMByjw
5SlGPf82Rp6XmMJoLI27qgOGDYvjCpHhK0SNV4ssz/ac28Xo+ieTx/ymG3JFAiEusHv6P7q+65Yo
WYvYz1ApN9HcTMcRAPRdVhKsMpLnMcwZWIdlYdAvq4N6WSJMXAX2RB7C23pZMSCUb81l6VAYDe2y
1rKKWGiud8OyniAvOx4rdMv30KodjKvLIgMncfQSlGlyyJNh+MiWhceSJF2FCG6bYlmHUF/VbGhP
3ySOukajrLimszwhbdl/xlZVvaiRjFK9LFnKZd0yd6x1IEn6i6jKNulsZ1aElGcta5pGsbFhWxCc
yDX25HPq8k6NbIsjXZavvqcAhoNzILpQmUYMebFMWGAyHPSYV7DE2/IhMGieWiecDnempUZK6H6a
M6kJM1e9KWkvziL32BXFtHFnozhTTlWxmozNu2iGFFrmmPFhu1JX2Ls1uVI3VtHawTJxTkJSKVs/
xT/EXCD/aGeiABRV6mxKdyQylFUgT5TZp1uaVckt5E3DSIaiNjxHNfXcN9LRIl3TnJq4G+q+PMw2
MSES36LivML8v5iJe3Xmhthti9QSu86vOAcLl+3yprRzKgPzOKSw3XL7aDe7hr6Qblq8/hzF7y5k
MOpmRgc8UqJAh60mPIBcWNMBanMd4aU81uy5bjFYLWvZxbSA5ae7jkaffzXZ7IxrPw/MD7smXbqC
aRa+j4Ve6LTUoQMuw1nPHhW/j/s+0e02rFDp9DMEQnVJKjnQSw3E/AjrxnJAgxbTAVFB5ZirtCUR
hiKDgoYRckurSvetg5attx6hsXtRdvpsFdNyaFMcwcE4cp3GQJiPu85kFXIDaQy0NKKL8U6sFZ9a
UrACxLbZjFT+OgDR91FklvXaYji6cP+twu04thbBAFMiOjXGENcLcwxLFZ1FxWPkLMAUYiVI1pNf
N78EqF+AS53jhCfuSWb7WIbCONHXS7F1Vrb1FvxmMKF1ZdOjCBJsnLaZdO8UM6IHZdGA7jB0A/CW
pJmwjnYGKU3RKB+XWypj3I4W4WAT6vRxilPnQE8QxXINVRDfteHkr9BhGyKSzZSuTRujGrN1lT7Q
0ui/doPXnGmN/q4mo/4k4/5gjyMZilkFgFXGtHB2YMq53ahu/Jh036ZcD3vnw+4E4JmAuN5BOIHr
00aROjeB7N0HP9Gzvifga1DdYGfUSCdE6XZsmfgDsCttyXh7LUgpdwI9xX4vfjbwRZ243gcvwo7Y
thNKZCEqBXcImD7DH0kyZmUtEfS1w85gG4aDOhtJ31DGYUuguG3WqYNhpHzu2RLrt1KlztPUAl8F
e8xeIKMnZ8RFA5D6ZobLdcOKWz5D8AvPSYYrEQmeq8c2d/L4Tbk9v2fgLtnRsenQ3Mw/4c0m9Jpj
QWXCK6SmzD4si9Jy7dPYqPAlW9C72Hxbt0nOX5xhpTInItLwG2RbnH5V2GZD1qHxfMmNnk8MsfL0
FbmjO3GGyk8h2+l1EFpj+7fZ6fjuHHP25rjRBn5pNMti7N49vv7a9BYaPrC64cZVyniH7zGezEmL
Z1aUPPTwLwM0z72XYB6NZ1F66ZVre8BtAGMzoFgrO9P66dM44fPKcui2d/RgQ7D14rB96Xt7ajdg
j4sPSFH00ZkSwwpajvWoIuqg2Fgkxq+8Ip2MTVLUYkXBh4FJ19eMCoRr0s8oBBuDSaZnyx63VFKs
4qioq5vYzAQGvbp7LHJBKWeIkP0qBx/ifj0N7kNsxWGwc4eJV7KPabtrQaLfeyGgLF4ux2zWdqCG
k99yW9QkuK9DG0YYQWnB3NTcMSTAhF/8XY0xNhldviAM8RToCWrT0zE/cNuCtQcciyhTUMmlebHM
i6tBNzFRucoQMCUQtdegxNxbGE9Oxh7JdYM9jjevuyW1W2PlAPLdbnycB3ewj/nug2suFJ4k9N98
ByRUBtMbqTjlVQ1YK7+wyneueIe9TVpG/L3DMmvuZZrN53kUnKgQZZqHju3Iw0B3IX9mQWENhVZ6
IT5F2SEKJ5aWnsA3bvOE452hJndvxJ3cyUICVLL6BFlnFvRBuzJEaIzr+A7zI9iCQOcmnHi3eDEq
j0IU6TTi4tQjrwguKFzPYuQVKu0y2pM41Z9JlFq/Mf7z2wq8uKWhYFwQCCHLMNAewW9un+neSTvv
JRJRcUMxtsHh15oX7JLxOZ2UPy74wfkmHmK150lb4kpyJLTwLBaTe1OASrj1vVGfRruFVDqbbhtv
IjxIH3Q7cMdN88b6Tksv+0O0xjoq3wh+za05TaAMZ+/WHK0L3SDigAeax/z/XBr/a5VXDBD/2aXx
9FnnsGmS/3htxADCV/3j2qj/UspkvPCchU1EZuTfwyQ2YRJbkTzjrFZggrlQ/hskWP9lK9pnBIVb
8ufm+O9hEin/UsQ+KLricOEHjv7vhEn++dboUL/lmtBLuLc62tLL//9b85zTKPw4Lb3AqlH7KZ/u
HD/5ljrf9XA1Db+99gVJX7ut//UNBQ36/9yvhan+n8IkMHe4+CoeTo5CtluSNH//zoy71oK57og4
evUfn8DLCu2ZJQUOAQkmTswcrZHLxXvFNn5+GH+gcunCl4PXWX7bygM6h5rOEj/Hs/dGNKQ4xT+A
uiri0boJAsVgIZpJ33MBGRsqbHs6kZRvrkPsUzez07tHI2gp9Ws8YHj5wsVLF0Ie2v/dEOB7dIDn
xQtFj+jpLub+vW4Xwh6ZZVIZMPdaAGgOad1TGzIl2WMdP1g/kL5x7K2L/CH3BTLBTGtwuewWsp+l
46fA03w/WI7NDRNbdp0UWm4Z33LIN2fw6stzY5YzrVyCBWr0AxIcFqZgttAFrYUz2LoLcrDpZIAp
CQ6hWoiEMppwJzvQW1clfu212S7SdhoHL9EgvQdH9SPWl7Dc0N16gwzfXSfsXxt/gSC2PzzEpLYN
nDw8CDg70REG6m2//dH0SHcW1OZBlmu9r7YckPWmwTFWQe2JZw5rOIwk6rHy+SV4xqaouBvwsE4I
rZgBthpmoeFGCx2eSKwMJ5aKVB0v0EfLUM5ljDL7juAmSWZzwUNWCyiS+UJAiIbg0pUjpWHBgCRG
zSYy7LyAJhk+YU6WC36SsOh428cgKcMFTskp7+3iBVgJsbZ8rrBFdizDG26I7gK3JNJPUTymPQN7
zEK/7HTvFfeBuWj9oZ0QWwdOD6C1z6tsbTel14JX7Ow9GhAUwiIU80uWmiJhs+8GFKeZ9A6yGkz1
dMfPI5+EbCL/KMMl6x90fb5lqvHuQ2cgKyN6opC4exwSKSSbDl3T29TkkOHqb7DKYgFphEnPCfHx
clMEpXqhOsDF5hRPjr9heoY1M7YEosnrxDAi3HIictm4VEsVqjx3HRUFVW7yRkoq8RaIIvzjt275
m1cmemiS3LtzE0UhSTWlU76N7C58A2cJHTjq4CabMWMVIjMLR5bKfBe4H3KP7clr11Ba7Y+hZKPN
dm+5sth9ymzbx9yUkG+oFotGcxc36fRoFrP1kEvNxnKAPDRv4qwScKK8fvxdZa4TcBcfymvvS+8D
z1j4WtNeo7e2rouzlzKrL7FU56VfVlssb+W4ZTk9UkbQNs/DgklcmXntfFZRzNKqdA0gwLLmOuCk
MfjDSlbyj9FE8pGqkOylV7F/dUbLfcsJBfSr0EoXS/lgiacAIiEQHpo1gHbQ9/RYOEC7ofE5JPWr
AI3dj52E3BTQW2vHjNeSGKhTQ26c0cUNHuIa2IbC1Dcy7KEMhoSKV32rxZ7OZ5JyYRLWD9RfUFDh
BZh4Zxa/zF2TzykCI4J0LiVext0EOyGDjKqTFxagBHGxFMRLk71b/BaCjviNwwJpz0zBZCaN2J0O
RM3dQ0fZLhp/B2d1Vcaa+oUsDe9NyrG6NWAJHPVzLodrxF3yhb9StYKaACXE0aWz9W2nXgoCw41d
2mCFLZVdU7nE18rGcValM1ZvVkNAkNi3mN7xDjgfHOb8jWqqapilXJkTh9VwASBkBsRzgrFk82/o
DNo5H3IWPi2BjgN1XceO5rkczmFMWF/2OcdC7/sKHIEx95ehdYaXVMD0InyexuS9e88s98L0zPeo
bXqWMZ1S5VZII6dWdxIogHhF7w0EzWeNmEQdiN+7eusPuf02UBL2BW6rTnHgdRzpkfCWXb1ZB3Re
pCG77EDDcD9I32Bx4VpWcqHlQYTk/YMh3NqOZx2L3gnCmwbzknecjI47xtRJPl11kUUO4lRsoMYs
DuCJUpVmm5uULrECK7G/Na69sy2IxZuhnIGg+dZyBeCNU/ebqkjGJeRlZMDbSWluKr+g0NuZVMNP
kYrwFCyK7rYmX8GX6BlsWV+uS7xxiCB1/eHi/uNuV7svXVxnR+gVyWmOBQexaJb5EyMOyC4KJoif
SQ69QEfDxW4TjaUz4aSesfmxmGNFS4ZS2ZTv5I7zOC616hG6NtCScgn6UxdYf09dH15rOPhkOvO4
3fbCGy46G+SOPyjbl6DIXvMiqI9BoqlNgRRMO5+TBgkwlfmUmTjyDbdrTi4fvS26ifE5t/GlG0La
h1yhJoJVjvmLOuD0Yvtdw8qati4u8BbNgphZ0ZP3fgCIAMUUKyJmfpe7r9Mm020BMBqByOnDV2Hh
SmevRO5yrccRkjz1yJhf4Vi/LTrbE8dveY+3m/s3teDvBc/nWwcxLlrr1Ezfs270SLA1uE9WgVho
rwCnIsy0HS3Lq2ZaBFjHEPXH0Kn23sZgcfGpErsXbqP+WECnCdFH87Pig/TbcwyfQknhRBRwpTem
HXEH1kUL3KhO2/prjnoY+/hrXLX2PAOlkb8084rFn1sf95VDRwthelv1vfuuujD8nhM/C9dwyrg1
SZhHvHDs9oCyYDsgMjOPAITWReDrNwBIzidPl+jqSCCqHFtlJkcIDzV5zqItiYSuqiZx77DaFMtt
ieaCQ+rmdBAZVm1vmrqDh89lmg8B8cCxMeLPiqLwS9EXr32GPSKvucCEMVR6mGZTuGMwwHKD893t
T1NoO48OFokBFxfiwjqjk2CHvcsoN/TH3OCom+ptVxrYjTNT/67M1jrlIbIYWQNSTGsfi+G+Mgzn
trPle0Vz0nMyWvYvVqYQhtjHFfRCcJfEs4bSBga3c9tv7RgxwLrOBextR0o/CMsJ/N2ick4rnQBW
3YRjF/PptDpuscNgLapinyEzCtKE5BQ7Upynrrft16GteEchhOQMQqguazCvcl+ngg00gg2PSx7w
8rtOMDRwTqcEM+q8n9dGZ493TsSWc4Mtot+GxMDYLocurS8JrrRjVCG++fQX6FWEmg7vt9ZiXaqk
/bCIJyzCfmR8BPg2nbXVTDHGWniGVC1kIGPlbMjHXJe2vQ96kgU8qObheSBJzcPYaKzmMPmW5WGR
9QfWu3G8lLJawoKNks4gIgZgeFia0gqji5XjdXBM9ysDrL4ebX+tPXT2uiq9tdVSeKMg870Oo4kx
y5iZ2OCd0MOYNQXumwkUjz8CNfFyH4dwK43fE1UT70LRbqiggdt4IGPcGJhmdUbqF9Gy8QksdDPS
4MgW/K6LWeag2IWbbCEOGThcF3bfPvAwKa3IDtjXGPMNocJck6qpYTTT48ojt4fF4SsFJqTT807X
GdZHU77yToStSD/ntu4jouEYPLx7t6vr2zgcB7TFOHUfZkILxVa0XvhoTDI7m93A68eH4mW0B46r
1CLRdqObeHr1bYoYmroNBSI/cPwNYkYjsSqW3bfHNPjbDvsc1rVuQhJnFiHmNdqY/rZ009csb8Lw
yS5BRK6KxrTPA80bq8g0wngdmLwLKbQc8nAjaWn7jgzgluVcZY/DzKFCoskvcTlmk4uGnAes8f22
HU0CztZIl14yTkcWRw1DL77+1TDxpIXUhCKg7MkKeYzB/rtQCE8sm2qvXhxUndbbQOIuLBMWIgVi
9HbG8IDVwZ2hBFa1ux1oB10D9raMlaq6gToJoJDHJPV7nvdTlA28ifHLFX5P2tPyJyZBHpTYOwKc
V7QAyioViykoNOBpQb7YGPbES+vaxbNss2xXstl3MCGV4kR1C1nrtlmqKAPVpK9Tp1ELM6ML/yTg
qsMVJSlMRcRUGRElNliKcgezeBGdlT4NjdBfZhYUgEUnqNldxGeUCD9qNpbh+DMmGi52XGPVHQB/
OrqAz1GmYQZCnjzsUZRNYgTHs4qGD7V/IAm8wiTJTsguiupa6yHu1yRjPZiG0cyA3Rlccxq7Fves
wyp5QidvyemyXXty85oMjpH+yUERugjFmlVjLV1Sin1m4NFXTiCPaLLqUrQ9I2TYsuY5RrBWj35N
HTXHskoObazq+8YK6He2E5BQylZc8/qxjG8i0xaHQQf4oowi/nLcBh+N5UbyxC1ZXaHgnyRAqtVQ
FYfMNOfLGCbPixwHcFNSfojTKW9srIaF0W5MeIGI7s5dwwfgDmy/Js/ZUuWb2sDgXMaPuugbcJxu
m2y7CQYPLIB4EwJsWY09tsTEqqObvIJ6Nthtdg+av9i0kqlxMTPVPt9mos+uyCWcQ1ilK+y+DBcs
5u7gUDe7vEj3rHvkOma+DIB73edOLV4EIUbkShGzhambV+xLZFwj03noHbAtXhlPO5WPd9ThjMPG
VJ2zL+zRO/iub9NugGOx54Siudfzq+gEcnwgYBbpeSvqNEcCo6xu7uvBxlXjkZnm8P6jG/em0qL5
LqcwuQ96AoBtn3vvAIr00Q1N1tyVE3xpHqBrlxeI7WzBT0HGr1ZlhKC55VdMjPvZsVx3PVrlyMQb
NuVTVtOiaFa+LlcDa6UnKwuNE0leEL24o/cukIHnEvbfh9+JmYicmIzvvnPz5sNKuAYxAEQ4ynNf
i/mmjpMB4JtNRreN7EAcoq5Mv0j2EzmQIZMlEVEeYPEocUxKAibDLqW2YpXE2rviStDxjmqVbtep
AcdqKEpExC6S+H4UBml7kyzPzFIjtK6sUnNQaXxxVF1buIzKn2On5bf23jr23G9GfEhig8GWNwVh
zVntVcY1YUeNCRRXs2jsZI2rFpuzlUusqu4g/5QqIpFr48+dNprFLKV63ujtswpH3drKQ4Zo5Hrn
D6y1dBOh5JyaoRmA3I6zuxYiZDDtZOz8rjO7LVZ2UEW09tnFvu0s68FuRZ9tAw2cHv+xMxDUoOxp
XZaU6mBYXWoBIiiSVAT81AXgAhK33dIhAOKM6an9qRYojLH9jTiv25v/0Uf/K/oo/jjzPzXVnD/D
z/qzYWv7HxTSf3zdv+O5cXggdtIWtPSG/U0hNf9ylEQd/d+NNab5l+As5EQgYe0hAyKr/sNYI9Vf
SPjK8xzLNImxa/u/o5BKoRYp8u/EnR+zDxObZbG0QXTlT/x3qdIk9TK2pkEanoBZv3dYzW8wfbFm
nEOyd0kL07/N6GMjZtXP9Ur/PHbkzxPIoK0D7G5MPyQG6uItA/LnXXpOFtpe8sb8bVWOXEYOEF6j
zfOv/nkWpj/PRRgzaXlVVCq+GraKgkcBb6O4YjMgEhkhcHGLtPOBKsPc8U28qgP8TNbUnsYW4rBx
Be/L5cPLTJ7n/zpSsv5HWitUHtwTnpPfMl7oy6NjcolPOu9QLRMDGxvDJHs799kGn6atuERLPCkD
No9b8TOGqGUiAc8DtpQVud7Uquj9i/8zxOSah/8Ds/sbVQKTvMFFyQRUuSZ3tMF3SEhGIabueYQg
fmv3loRI8TNWmdyOa7CEDaFf2AxMVNqgoKT+mcoms3bn9YDXA5e8RYSRJiDz2alYKxrCmoLd3Og+
3RsaCsSxHqFBUpPawElwXJs85tR4KXb+Zc40Wzpo1qWwO8ZQBtJ2GU3h3Zl3bkrqTNY6vI7LeEs9
0m9Vt0y8DR7mbkMHliJcyu5sVXQwkT07jV751VCQ+6C+95Whi4NKS6ZueimYwJll7Idk4lp5zn9m
dBZEtrdCfmR2z6fZGHcDJU0xYDmh5rMNWtfAA8Rlbi2G2Tb2NRL2a63nobuhzcDvz4gOk7emPI4b
h2ahfp+DRR8IRfsN7hoBUp5HT4pESsJW7lEducs0SMfeQeDsKqHVZVxCtGN1/RZCSr43R922G2kV
ZrENZpMftz8XqMYCCLKj6LhPD2ICKbfFO2yCK3dLx+R0LsenBj9Uuo+Xi1q5XNlwYnJZDur6qwD0
Nh5516Hhi5/LX18z024oNWM7S4/OYo8i1YyRZq7XwuBWhm5ELiWOhfWr9GQ30lkN6W0bspxFN/GQ
hddTHRRHa6Bom5mzTm5bGJzXOnLvXVSN56YBwLxu/co4BFAhj3oYENIbmZWvOo/lA+Nm8zETxj55
Ktn3hYn7JOFbm49+3XPlgsnYmk+4ClACpKB0bd2JcnqMcotG0JCdZK9EzUoe86YE+xugRoxFYg5b
M8dDtactOjuzxq/bPdgrVDIR99k7qbnqDgqCqDa1V0KN8IUHbchQlv0EBb+0V8LMMKJoQ1vtlrpl
dWu3eYjnJJgi+BCTEchTZ3EmrJogs891KTsksLCYMILFWfTReoU5bt2JUL4jCfevmQxMvSkqBnNb
C//FgFBK9VrP8mAkJpmWYHNpdCVN6dvjKwXOxK2bWBNwJo78PqUBn5vSa9jQFhQS23ZWnHKR9k+g
swlFpRN01yj1xmNk2//C3pksyY5kyfVXWrhHCmCAGYAFF/R5CI953kBiepjnwQB8PQ+iqsnslpYm
e00uS7Je5gsPh+GaXtWj9i0aIxOf49vJoR9KCuJitrerxMQmfKjN2nmy8rQ9t5MO32UqgOPPXZcF
dwQxXS4Y9HkFpONrjdckjD7HyqixeQC8GVYACXq+Hln9GCsch0wIixMtKzCNoKIDxQ5clX1XMmpO
Nv4Rm1WJNz+zDSm+SIQOlPVlrPX3QC88JAhuGQy9etg6eOCuo7rEWw7gDdd3WGb6odJgZcF4TUxJ
EeMDK3Y/rxnkRVCdBuBG/X6cMBuv2tmskk1qO3QvkslFoZVm3b4M5BtvikGUeNO5zFth4BZPXkLs
BVsBD8rKR3qjnqaUcoPBFO9/bkz2KuPQ38tG8/WMXubYMD8paYHRLsoEPSNtMAxE9SaChWpwhC+u
L9RZkz1/XB/YjSCgtRDnOPbTsDvV0+QXj/ggMEVYDuy1wamD+3zp3Q2ndBGJhXaHbUGAS2+zpbwX
ALwLhMEUjEfUXzjG2ZlF8qGGoBzwrkFbvThLTTC8XjiFCfVP20rEplqBYOlvgzgNH7mKFNlmCEer
Www1fgmkp+ab6P+jozj09ZM/kVPkvAI6ybK8LoG9Vo66g+RuiDULiLxe0y9PJ7L67UcWS1Vy/Gsx
42xADWTwVfU6Yt4XxwVkAgIcBXZbcJr5a8tdmpm72DzwZaauuS/YHGJ1r2Jag30kJfiZDWHOWvqH
Ikvib0UO+gW/Ks4GrA94GOp4/krpkMfw4UrCvGPSeyXIg7jL15j+5iMwG4qnWwkadRX/FlLT1ySc
lectHwLFOitTp3lyC61rYkBobPvDq7lFQV2i+HpJBF9Ks9LOhjQCyQtnacv2Mdb6KxgD+fWoYOLa
XjQ866Vlm34u396ZS/c2EWePHQThmuGS+vP0OPxWduvf+m5gRHV1GFXv/bjamQ5kcK3rQEP/WZW/
LeDlnLKFKujFKjce0vjKiscouIHRME4Hp08qH6APcA5ImIB4kAD9N0Au8i4RBn64JCY33uX3fe5z
w0qAl20CLnl7m0NuE4SDcUgwcSz62WdSZcOagJ2CkNWm9jvuNy9D85i9ly7u7T8oxYSRnbH8QOq3
QMjXQ3o04UevOGOW+0+YPExOAvVUEwLDNpqTlBxFfE8ayT1ZtWuK/WAjvOQh8JSM9c6qggUdr6n2
i5CX2AWtnDoSa5faLNTEYD4ZNbA64C/cKJ0Mpf09srrwSi1Vi6qM5sOIjZG9oY+OGBFggNrLX3qf
hITuVuyswddFoT4bkQ6dtal0t4UrDy4bhq57PdRGAw/QCb8draI3ADGPhsWLdSWS0InX7tCUu3gk
+JFHypwZPVwwug1nEfdiexbD0Sk69VkbUWXurSITxmlIkqPlcH2hING7w0iYY16OrcelgPadjoq2
vLbpyP5DRU2hmQ1Skd+ojkovxFhtINuJOWX/SPkF+xFdWlyW0/EzFKH/TcA7Hp5LtiJLas0qv2tp
m82dDoTrbuGwuP4JJkjYXcW+xccYhhSS0KYXVN92mA1AAhwRDccAPRR8H+McYqVVYncrgB881KbH
PZEmLGQsv4VAW44qn+/tpr4f2go4hWzqAbyFr6e7ybVZBthzdEFFjQ/Ub7QmOCrYR9iO5nWXdTmq
hBONJcRvqDgrBvHuNp6b6JjTDnsqEiOGEa/tGxNoNjuzTpdbNHCokiUdwz6NirzLmUG+MVKPT7Jw
AUO7WmzcEgWEg9d7NgxYjIhnptcdvSJTxccESJNKXUajxylOnO9+wMi1Cp2muOn9tn7uR4TsBInf
OtnplF21onSzNaxbOLWmYz0rZrXrFtQhDJwhRBLLGwWlgmRNtgVvZCOjVVW9timE/OIFmW14ZXmA
Hj3DfumC9kM0NaRLQtYk50OBbRuxrn6xYgkv0PIj14CE1jNwGPFUPNOQGj5qOvdwYisvWpnMiw9A
bElE8U2uxeusHUhj9Zzpr86BHAyZhNM4iLcjM/mHNQK37KfoIUmFdTSEzclPmsr2TyRrfXUwZwt2
fcqOgf492LrJdUwju9j42nChOTssXw+CtSDhHZvLNmeeS4zatAov3MV1X+1at8ak2HOzfmzhh8h1
LELxECdQnolF8iqPprS6b6Y2vOe7Px/mAQ2XhDKv+U0x9z0249hZ+61dnU06l3fCYCogtv8DIh6x
qFqENxJpiTy2CduHlxz0D2q0ABaK6W7hWM62aV2g1vW3jsZplSfgqvs+3tbYVk+YNMutbSraMdrh
Pe11TDi5Zb1C0Mxt/JUdSXldj353r41g3odCxK8Vny24yZHQtq2KtDzEhm8o+E1OHG9NFdkpaxTD
eKNBrjdOycKxWvV27j5pe1DmhvCqZa/zZmCDm3nuCHJxiK5DZ7mcUfmQ0rLk++MDkBpInGXsJ/wK
5fyGI1u/C/4WigB0BFLG4/OuNo5d0RFpN+TXRMguJ7boD4LDbD4y4HLCJjNBqYkY6ymwy/EnD+pp
pyY3O4LImuMD7gbnwqXBC051UlELVFb2JrO4zmwYMpBfIuAtqNgpAbkRWkvFet1xBL/FYJtnNbKK
z2+swy1hp8mWhxkPqAbg8cnjq67aNGPvC+6At/vgFGTMoiirNkMEYtQEMonPV+Y3wmQY2gYwBqwT
DMxA0epLYHcTxkbCrYrrjVpzyZ33RFDEu4QNVlOM0HN/RQxzlgUsQBguSr6anuiRsxww57af7OKW
PrehbuRxiHrrDRLiEr2SzSGtOOZngYa5kuie+ybtyi0pR8gs0oP8R3oYsCqxNeh+uVDtu2PU1B+6
g9wryoCfERUzD144bVe7AOfwHTTDsj3VJdiTTesHCr2UUPmWffdiYNYhCuggQuYaCXjlxqs8OHZh
F/vfsW97D3YbPkW+32SUUil2NsAy+OrO7g5519zDY/dOU2tpxOka3voYV7fuUJubqlF0uPNuzrIt
VRntPb2UiNwNnJBNXMTtV0JWptv5lO40B7crsuXK3n1X3Tzc4Ecq2WoJ0wVQVIYhL2ly4x8YyM1N
xu+BTg9nvsdSRcAti9UVXhDFFiakUDYK9KUc5nPo+qwoMlmCUajz4ZA66qvtGXhSjM1sOAq8PBG3
JFGbVHDQpa4HZb/Mc/TN140F5G/1koq/6fvLj20AmC6LPT7vhAkZp9S1kxvVKZctf6GhrG49XsM7
kjjhOzNFDuMwntSDk37gdJeUHASSQb+A2j1R4WU5pTxCbyNlXHXmvvHYw3BwbsqytfdWXLjfPUYN
+uAbSP1VepgLjzWg6lPIbGNV7JK8sR8ay5rObEVMuo+c4oxuqD/QDdExg5Q1ht9N5njI0pKsCYek
/pp71ZPdTK0az4H0yFrTz76iC4MayEEb9YdMoUtsZ1XLK0A2zaEcmelThOM9bQj6ULF/5WtSpbfa
s6drhfa/lHZk05XGMgbDR3fzz5S0dFukTJBr6eTe4ySVupoEznfVFg53YrqedJWa8Auc5Cczxmbf
dPXvy+S19jGFreZS9pdWcYh2KimTdUWPXbDPSx/HrjXtKYtK9wWmtZWFFoyGDD/tiXG3xkBDe+t6
/L1zsLfb1MD1/3h25LNVKud7tk/zm5WF6r4osd6tYDq0a/JOFG9RvGOtY8lxiXKzl2V21CKs9hHE
uBswbjjx2ZcYayHLgmEHeu3O7hGnQ7eTV0PG/bR3nfpVN+bZtSYWrqZ05T3m++5Q0wF+R+wK4cik
7xmAQfpaE9J4DYihQOtommukbGvrFIClKskqKWv1piocizAMbrKoltDf3Tg+VZBla3vqD5BGr1ne
6LVTu855ksJikPJn1g12jZujk9yRqQdt2hD6MC9jKLQm4x0crCsOqmTLI+O9FAa8Lxxwdb0uqEog
0xw+4pHyh30MRu6RWE+7o/QdMbv2e3nj0bqAySBR00Vnht5y4gJCs4tsN3Xgcec5rMR5tJKKnkwJ
QDqI2jcj8cxHqeqOcuN6bp/mwWfaC1P7pR4Tc+/mqclvdTYPleL33xRht3VbDH+netSMITrSm0FK
yZwzp+4n4Y4PzAykwkoyS6qb859hcoM950N5X89aMw4FxnVmwy1yAv3SJbxYe7JhGAajqtwvNWsI
7CNZqMy9roAAgqLiOtAB4uF6swq0jM+44oqjazYwUDv7liCvXgOfnRnIgulWORNdYUY3ra02g6OI
cJKwhN9H5O6OapzRpqZyVs9K5PJNpsYaGgJvElBHZ7fuqv3EfYNdE4MtNgw5fc64sp/wVJl/QFXD
QJp9edvP8T5Rcu6uK4MtySUaqoiZ2ogO4I++ammJdmvY7Xhg9J7+RGAnbtNWigO+i3rb0Aw23Zkp
hJB+wgbrdVawmqY2YpIi9iEYh13cRGkSs8/xuLTcmXbOrleSAqOK7/+vFf5v1gpEaG3zP7NdH+L8
4yv6yP7lP0D5//MP/9N97f8Fxl/aLl4x5C68W//LfS2J85LiZbtg/1Z88k/+tfvT/ovXiWWDJXc9
wQ4Bwf+fuwXb/IsVHzUilIlK9/cf/RdSu8JeVgd/Xy2Yi5WblcNC9UdBcthi/JvVgpvNJCc7Dx57
UECVaaeauZB2Rr669RdBAFIiZuQ/61p6e3gVjAxO0G1cnQRHoWrxTXqqOJD1ERsEzRsu7Pneybvk
PWtSd8eTVInVyDvqq4Y2xZW7pv9MT+G1EbTjPfOJsaPJDpAQtVTNN+aOaT9GrXtfGRKZiB2i8xVk
Ze5g5VXRbjByegX7C7el7OyYPhRErbpjPYdHpWKHUFgBGqnyb8weiaqihvBVhbX/nYLAYXyne3nf
0FG6Y2Voe+uMg+Q7jJ3gveeic5pbGrakGrv93JbRQTo+zaHCLPbwkIH3iOziT7F3g3VTbyeRlAdc
uNamxqm50rVDCo15/lZTFb31kxHnSm4r2m+yIqHlnL3g0zCX5Q9uHHXpTMM+1V7/OLem/yJYG9za
bu3ApJBDzKdaBkRo4rLFDN41WCU4h8nzTDn+XA8LwrorRfra9pN5IjfcnYpUfDVBjjSfxvFVHCnS
sxT9PGT0qB/tqXXXXClMTIepG39G7mi8iCD0zrQfOVeh1wafFR5linuw4v+BeNJdcpJkr2Ui8gu/
cH5O2VEayqQaStO51qSwi43rSQhZ5K22gen9GR2g8cTnegpchiE/1WlFsTdxFZ2D6AbN4PUEegGI
84V3+KCM4sHJRQIYPfA3kdebr0MIrKdWWX3w5UDhXp9aS9q5PaD44eC1eaV5MEow7fJmHAY5cFHW
dnKmcvbZI9m4QeDLHx0zwyfdVgCb5sh+4/6bHnrhlevBcfObGPHGXbNb0aylkH4aofONG7RbnbpL
FTNTbi6jH8FHgqm4qOS1Ban92Nc4T7LAvGLGy690OfvfsnLCp5GUAJ1mdv48jSKjgCdQj7qADY9d
1a8JGhvwE3jf3y08+YL2UFhREFZoD3SavoL50974ToMbtQ+rXV8l4nqGFr9LNBRBBqxleyT41mIe
zZ54p4t6M/LC3Bk5n5mfsLIzMHS8zzIqz4bnVWhllXue48qjSWLxbIzJd+1Ah7NaeNGT6z6n1Vji
p5Js64zwLJuJHgiqJ/cjebQny5v864ifrltDjsHLwJCPLyai/a3Dlnprz5ZDKN62cWtYMxnigkFp
T5kjXojABBa58FrdXBZf3kzT59qXRn0wZOPsmtHwtlxib+e+/GrZynh0LawNmhmF2Rm7ptSXfLCr
g1dje/FN9RjV9FtahThWBdbntYiUsfnbWX37j+Pt73Xk9nKq/btTD4mEQ94i5MIh/O9SJwFteJqN
UrBn2wLdfpBMMBj5CxxSEZ3FVyQrxVrnYmu3xWs2Zna0LWumPGemNGoV4q84c73Rf3BHIh9ERXb2
B5tMLYar9KoMbbo566xBlNCxvVV25OTbrmtARrL7T+9hWPE8p7/PNoQQuigLngt1bJdzQcupn9gy
2k6x7R0jff/Pf3QKnf7dz05hC6Ef37HlsrRmtf1vT/zJ6ByA1CHynwwffLYlzHD2g+GN7yaWmBWU
pH4t3bC+crniUQXH73jn4Q3i29BUIMMJDzTWVs6MYKSMg5HkINC4JsmGHwJ64WOUj9PRrWmoInBH
qWWNXaNv3r2225URQUM4XieRCaboNP6qayQ3vluUK/dec4RTUW9Y8fQn32qjk6jz3Fm3KWNR2qT2
sRgam8VkanZbPkfwKLQTbgY1QLf3x/wWxc1/L720eJ8GE1q4yopPAfX1GoxwfZ1h9NpF2sr3Zafd
19JogiPgZcx9eTzc8z/dXUOP4CuLhuiE+2je+H7nbedcyb0GrLIv2fsAsNbTEZYu87CmfXgXgjd6
mDID0o2ew5apMtJwH9Jolzq+tceJhczAS3ab2Wnf8Q5CEQKV1Tx3QloUa4EdJnSDD5tk6R9l+uFm
KX849xoX+ggb5kxWFl2CCl/5bHRS3OBxNLjKA9Sl4CHk3eKZ5U+dlOMzncrqWbplQdlD3dzSgzmc
zDknPGE50RW6R3MAGHHM4Sp1QwRmBiz2uoYYiqxCwOFOaK3vRp1TYQB0lT4GzPj7yAGGgftw3MBe
aB56kflr7DgMzKUlPp3KDrDoOQB9guwp6hKN5X6Wel51VOu95yweLrMtuiuUiwgQXDuei9BTV7mX
2jvyivGVixSL1dP17F1jJaSHwtxD2GuG6gqKd3BDfLu6U652awpIwgkXkMo20rGLbdPofovdIb3F
0V1emN07dlUFGdjQrk6jcv27aDlFsjpgXHGPBsU0TVncTCJ6WJYptabOxAiny9gqY88CUmMTo6ty
4qjivuBtQ8XpxUq9PrDciO7o3jD+eMsJNyxnXdb4OOgpJ3AGUIAFwK09iSkOxv73kOSkcDb9cnI2
yxnqNRHnDKV7MwdBhHtWLOcttLriaVzO4EY446lAPWf3KerpFU8aJlQ9caLTK3M/0NNwXlaS7xKm
wIbLj0tyoRE7TB+8GJLlHeEubwsrs5BS0uUdUgPxNQ4uufx4Db+QV5DpV9gFfVCIIBvYbDxO1Drf
tFXmBJtxea/FTURhgVdaqdzjemxOQIiQVpf3ZE84YpP8vkGLKvQ+dZVIXhV8p23eU3F1phwGV23V
5fWh5Mq1D7jXxJvm95U+m5RWhBiGcXHLeNhBz4ToPbf8inCoMTVMywBhMEnMy0jh/Q4XqdLJuuhd
uYmWucNkfAz8CIEgXwJYwdKwFhj9eM4zQMDwK8djQAYNLjqdbBWjz2ZYetqSvv+tbIucjbX0uBUj
lQRLwDa9SDSTo92V3SUJc/ECR825Bobm3ReTRS1c09IQJ6KlK26uxC1NrpLFSz/cxtgZnoylXS4g
EtRuwqVzrgsjg7xiA508JyVPxtdnm0N61r5Wht0fGtrZLsx0FNnhsMNpxmwvMTTSdEcxVH7d9eA5
V5V2m8+xGV5NxUbS94yFJ2CbcpcHVDR4hJcf3aVHjzYWcWx+y/WipWePPB9O7qqlfc9mm3gr/9HI
NzoP+dLSN/oegrjLq4u4b/kIhRraYYld8Wj/9vsRvgKIGw1ewou3YhX22wWoMOVt1VIQyGBpfpII
7L/ssiCS1M2wMBlIQ3un9Qy7T6HF0dxq8TFiIoaPmvQ8xdlSTOguFYW68YyTXw/6kCfjeEpcuAcr
h+T2psL3eBeHhvlmjd7tHHbjo53RZjMuhYhxEcR0GS0tidrx1F00UZ2Y2KTQZgKt2IKXasWQCP97
1VOIYlJfT+ljGuz5v3yabF63/I3ktoNEdha/nY2G29HNiAR8Z/xWOv62O5aAWKiqnug+ifkxgjSh
7op0nEdYaVUm848pDJATHW2KLKBiWiMrMyl33lIlKW1hvpZt6pyGqe0v0iZ1HhJ8gSyGglYuhZSu
WLopdQEo1mNg30LFUSsA8iffdP7k2v+cllZLXmA4G/yl69JtpMfTvhRgAmoM7wGuTHtOHgbrIDWf
kzFmmVvmz6zZxatTW/0Bsnf1oqVMXoLWbH5SnveNbyTtYejm98I3n22VqQw8Ec0a0MwuQumbBHAI
Q/+SbhxHtWUVwuYvyNj3bRGPcDT0fqnMc1M51ZFtGO/dIJWUf2f2Ye5gAFuNnN5ig+8pSVl0I230
mypSwZdoYmcfKi/RayC/jPVzgftKj/28HiPWXH2E6cKpjZ2yJnEVN3l8xjISTueeQtV7RU/XI4hl
QNZxOXY/BOMYF+209a5AE3PaDKGdPFA/Bg9m1jRyJ3ma79zEqSDNQNDxWS0PPImA4DbkUhX/1iH+
yOLBISpZNaCPi5znh75YNl/BUfdeciaiRvsbPyiW+cTIFpdGfZOqNjoUWL62GuPWvgrmkYuTba/I
hk7Hkdq+fYyZHEkwc19zJsGYaOvkX3K/wD9c2eXOtnr3Papji7aIGIuVZ6Q9cbuJ0F0zmYpraJTg
vi9p/8naN6BIl9k1/yz6xXawAuujGwz3BlAWr8fqkewMOwgRde29CJsp3+s4nr8TIkYsj7znvCsY
qnve7bMoLETwZkm71u1qiuxxb/aKKD/kqGeK7mtJ8pejuG6GhiNpgPHoiOqucoNcrHmV8P3OCvZo
yBPzo6p6ms3ZDdC25sorfP8ociU/8y1eGEEMjjQojFZ1sZ1Q3LHX6kindY1X7H3XNx4kr+pb2yo0
Sv9n0M6bQlfkpUU4R+rGgD96aOKUscgoLjlQBces1Yaa9cBdYZfYEySuOUUwj0gCQWxNvieVZ8mO
EhsQNMZEI532XWvDiv+q09A7GAjPnRiupdm/euk7evEUhVBVACnUhUj+JDK8TtO8IMVRmXeuDOo3
vl+8vNTU3ejZDc9ZVFSv5jCAYYmxKsm1wXt27/NEv82y1U8q9+23wEzli0rwhXRm6xzx2SQn3gTR
lSLXuYbea636IMONBLVznSThsWuAR+PNWSLYPTzgpFI03AbTO26TmdV2mAPdIxFDqtVZYyaT2QF/
h5x5n7rjK7QFxQayZJ1XmgJInyNB+uEF2SJqE1k0WOMJgoZ7aZTzfgnJ7ka3TA6sJ7jIRkyylDtN
2yG2RlZWEtC2U3oKrodtBrcyK6ojAbBxF2IN3LKejZ4a3DL7AREaH1JfHyhP8g9hRosV2CYCDjiz
+x1/B7GhqQ2jT9Ulr6zaF3DVSIdzEef3YcEhumohzu/II9NSpSIYSFb6lBlTdUqdtt+nQcVAlkas
dN2EOz/Iu0e/Kdrt3FflKeHMGIi/ZdVWxqULlRHFmlwXFg+anguTA3sm1rpWS8kef5Vy3fk5f2Lo
cqJJ1Jk+T+ymIH/N7lcVFvYhSjkhWP8Qpe3UxKMS54dCsI+BRE/foZcmLDFLTjOtaw18U26mPoXK
ZQXBpQAXU/jRp0SYSVJqvkr+RBScmxzGD55Re4snD3iKBzfU1eY2k/N0QuEjldz499zL16TINJ9t
jkZNRi+/RCkE1FwPLuYYpOl4lBHXpNjlbu6l2TnyJCTiIrCOuimt77kfyDaItvjDVmxcKe3FR5Y3
xro2AqsiHQOcrCiS9FtkZfpWxA47vjoVwb1jDP6lYNC+5a7SUTUpe7yUCmVJqtZ+TgyH6Anc6bdc
2TmRxwyAwRIZkm6VHCqINwfTjrO9M1CZVNhFe2hjvSYLvzbHBDC/cPwZFlVi7XnC7KeO69ptZ+DS
o82i2cY52kcEdc4i2Q/TLD2XQp7G9jB5fJ498Ye27tfwmrx7UQw+XBI3eVaYPfAAZ9mVG7dejwwp
j4FObkNb6f7/wIAQ/9FVWDq/iAvTF6ZPdevfxU9NfUIQOLa3NxDYt9JZvP/hoKijlAVNTX7D/dfO
xvAxVAULoQaqT7mJosq4A2E4fSqXcBleNhmxGE3IXYeLXommY+tV7y/bKCuaHWNV/CqcpupZ1Hkj
AuFUKkI5snSqVcsN0fh/vld3IY38TefYQDz5l59fIf/6I//57//tf7TtR/53cOY//sA/JHhf/UUv
g/A9dHaAYGBQ/lWC9/y/XEkyBXXFMcmFLP/knxK8cP8CmYk65OK4x8K/COf/lOCF85clfOlDcwXh
ZLuW9V+x96tf0Mj/FqM8h+CBz38JAZ4YAf+tpfX2bwiUcjkyImQWXAuAV1fmaETWtrdAw+3Nsgeq
7JVzdusRA4pI7doe0fVw6lxCeslSqte5Q7uiWcFtKIztyEYzyJGwyWUPRNnAvrCng9E4eH4zbIVl
OT+gIviCGpjKTo7MenxXPY45x0d7Vkz8CQLNLZwvcee37MdDMXHsCmgZQDjiYxsG44VqhwfPqdo1
n+C0NysLzzzq/yVpKXTE70rcKtlKZZ9cCs3dCvY9Z/W8xmFJo3hX8Z5rvHLnkm3GO9qjskkkr7L2
L0FoWNcDdeSsC6N3HH/xmQZvb5MYg1pzi/R3pbS/6WmSKGTtV5Gn3j6tYtIG9Mbybg2mY1KV3d3s
+/rEpSX69mu6OjJocafC6j4QvznS2A3ukh6PnPb5b3qx+iG8b1139chJ28sdMW08fYlxrSCsM/9/
guc7GlQ/dXnwMtb2mazuFTjRDe19J8CD+zgyiwgoi/HFi1XvgtH+zrJq3zps2lM10QQ5YSzTNvc0
sAslZ8UWi12wIVTIatZKXjJA+dvOdV9VYl4lDVBoj4rEVjd4U8d6S6spLNDeGM6WRi0RWIPzvGQ9
waA9GpxXfdbdpk3VoLWPbb51uM8edOV8Eg8nm94o8262lbiZeonntXH6d5CIObtfNYRfYvGRRMnI
v6G3DZqwtPPVsMvcZyjfNznlW2d7VNOfxmcN0NOnW6/KdqQRtcr1VROlN6ZVxX+cRpfAcCqumJC1
VqR2yXXGGT6QtP/1nN0TZz8hF0CZAEhDPsFowDQSG6Z50rtNCc9utJrvvai8S10TYUa7tzNwvaMc
MjqU644gBVtRcesPZb3BwfdFW8G484zsHYlvuLSuwleWoeMOok3vXbeXW7eqk/NIgR+rBW9nY3/Y
FqM9L5mV6dwRRrdItdx3YdtaV64LiWNtAtOE3jgZMdYpOCy0DecEpNd02rGId/0Mq3wy8MMCDHN4
7hLV+7g6GSa4NcxBbu7TeBGtDSMR943n4WpMmDmGDRFhOhoyxcV1jdEPobUyxwZ+qOtNIQy7KFZr
l6ycS4F8gLAVJhYgBTYlWCQKIq/hleHEeXfoKSrr1pB2W2zuqRNXL0aakM/heQZtjTnMk9nKNRf+
/OAVTMJcMaYD+fFmOkOUzNByR0nSPCyahiJfgXnkyLhplLj/4pn2tSTxeQKoafYx0RqJwjsVFNi0
A98LtwDky3wNJEYiALLfophS1lptO2HG0S7IDa/9LrGZEVAGYTtsrHKi96iofflucsN7KTRPjN8l
wW0TNvBak8AiUq/o7ygPgaA3ayXY8VEBnIxkVbFwhBjW04wPy02NVTM4W0pGwqc0MXlCOo9Hgb4M
AohF/tCyGvrRQV06G0ZerFtsyK30lmxLnuygxhXeNu+GNryOsLVMZwflBdrNKLqtAOmZrXHFz/Zm
Cg1CsHlPfv6o6qZjXd8wKu58N61ZReSkXBD8rPmjYJpfw86N7v1iNrcLcwDRo0qJp1Ib8FJUkdvj
oBgbuaqBpmaU5cFpEu80ZUaXAlPJhy4A+qyyaKwvfdn26C/enBzzUc0fHiOBpPAJl2X7mHTuY9SN
r2RIxk1b1NMbbcb1bk6j7M5OLI49ekl2IczdB4dirN0wtN5bKGpizXbnzO+WOX9r1UPhM/viOTCa
DcUWG6NFscYc2J2BKmIOVrTHoaj0ox5yci1DiiIBfutHDziiydQA9VwB069v4OrSgxiNQb8HoNOx
9nVhkZNBKTKNgT8CmeOM2FWA+D8kOc3r90FW4w1EsvRIdbbq3GLtI3DfdOZImVbsz4fMqcPNYEKZ
e4ARSUedyqh50HAeoo3XOPEjum03vIdsp5rTbI3uvKMbrVUroLVsjtPpkOrxc4ySwFspvstQFkLl
Y1Op5p0VtEsNeTvcdt0U3zhGAWEDDv/Fs/u7Ke2dYxCp5I7gXb9rs7l4MmbTvTL8bHxrR8m12AAp
vRom339sYczfgQzNs1v8jOVngafpQEhNH4Mhd1kIkBf6UEFs3UHZXRS+zr8Zu6UKr7MSD0u0179k
yEJEcZBBqW22+yBdML/eHy+b66tq6lkpRYOmDMXH6/vYGrW7bl1joR/YKoq2bmkm2Z/YU6zKGNTN
63QYFP0ZlnrJtUF6ewCFv/PxuGRXFph6ToUp2hqF3zyWYV0RK0918SNcr/wzuIZ+1bXoqw2JCR++
T95QjJR0dNXHI6Eho4ztCykpI79kWIgfoYDW+VVRjV56SK3SUeTfjCHB/Bx5r/ic2ahDEGQdVAWl
OCn8od8sVYY7lQrv0SyL7KqIO3LkTRe4TxTay/e55w2Cs51D0s2n8FUNhnknkPmLJeYzXsrJHjae
cNUh0L69tUJpnaNQdMcB/irlTg5cNAk6gBb2lDILLvUNaY4Zd45YGT5mJdbwxnVQLDxcUlx1Tx4v
m5tLbsRlv5rDfCkNpe6U8hKTWhoS0lO2pfihPLXd2IvdbNutvGuSIXvN25AvHQ5Ge9jmwxDYVM/5
bnLy8QXPRy+A1UUnhzCaA0s03n81W47ibpDCmP4ne2fSFEeT5vmvUjb3qInw2M165pBLZCYkCBCS
0HsJA0nEvnns8enn56nqbkjUMO+lT32oslJJEJv748/yXz7ZThiLWxyQaNFOVQqXX0OSx4Owolx8
65hHp+hUsjWFlkEtQnGU/nkEtSk6JiVNkvUAxfLWEGESXcCssfXjmKYLcHso3t4aAvKdX001Fgip
Nvd3kNLt+muIGtvEsAK0FEBklNv1LSU5MqJx7K9Hw4HT4RreDtkR/z6cClCXZC7Y4YTEfYSXkj2V
s8kw3kMpQiQCTUtg/+aSF3vPbT1M6RCz9HEDx1kpbZdji3qFmoKY2mVitnyFOm9qeh9IU/wAywfX
dJrx4+pN/RoyVrKhN3uns+HXsk3CbUfVh2VJPTx4Rt9covcdfUnbBo+QFuomPl1OdG/ZURxtyW5K
vnA1HTBKaOqjrJj37UzLSv093BoKxqXubNhYaWx1N5g265/g3ptXuRabX/DRmZpdnuC+vK6cjLBc
dI6TbWrk3A+w/8wvszEkfOZ5dpF7mfv+82RiNHkwZi+7iMUS/eSYI1gizWqjlzDGZrTPE502M/XH
Y20U/uUMBuFmsaqbxjWmXYtrKa1ehYYoF/tYydrblD2KzwudelB+FJZJRkOlDPEusZdHDoz0c+QK
mGV9jTY72spNMJpadoCFj2MnpUzzE3s/UjB6O3AY9XGfIyiTBPUUu6eWeoq4DCPloDFdVHlBXTRy
N06k7Vd23Pm7thqFTzN2Wj7RhZFrpGKrH3U7/+hoazK8M5KCuRZoV/DpZu6HG/h0wIpfFGd/mL+/
rrvfVjxnfGYTA2e9qrrpYFV506ED1coLrMXS+79/Gc8y8ekV8FyEDaLrZWE1LEVZhaE2QmyWI+Jf
UQSrd24s94PHUW2C1wWc+r6GZYLwh6fmn13H8DXReT6tlaUv+8dUnfAgNagIotnLAcVqWfIrxzsK
5EeH+tAHV1d89zeXRyTMtXzPpbo9f8xkjDKtlpgxWzKpAyY53WfhwVq2VHIw0CK/9RqzwU7Rmr9n
czVtGLI8DLp/v5BdWKc0A4llhjVkNTAJdst0Q/uwOjhmg3OQDj8HA5kFBT+4Wkn+qZWSUFW5CDPU
aUwnzPaP73+3tw9EJazjIOHrit5vn7VlFhPpQewF6sOStC3zA4ZNNfKHCZ213sFLV4Vxzzz83Yua
cFbwGPPITB1XP1uTMsQResj8lotGy9F08X0suu+6jC6wWmse37+YKulfrxguBpiBB+Q3QWR4vTLh
2MGg94ruMEK73NpS/JwyLSj0qfvgqd7uNJNlaSPuCmgQyIf6+xe9BVG0GBI3SYmWRwE8zzLqkIMT
E61+//4TGW8/mqlAJSjPqpGX7Z59NIbNVmovdn7oLMO5jHtSirCf4ggdY9+EuS5M0e78JaHOq+Ox
/ZSNvWndIDm35iCKf/an7K82hmjTyT6EJHfKD+UpV3z/Vt+8E8MQLC2fxg6vxTbP71Szok5WtFDR
MNLdQ+313c1UTRRLf/s6cJcANyMEwWX8s3cPHrptItjMhzKkGNhIV5QJqiF5fnG6zv8Y6tzPNb29
x59FAvK0hUz/o3vZ43N9g3aV+eKjvO0Llj8fi8fyH4/lz39cJz+qp0f5j0Ob88f2j7/pXw1D85++
zbJ0QODS3kMj+d8bhr74p9DRKibWcqSwyAFP/athaJj/5P8RfGvLslydbfAfDUOHLqMF8tdzDZsu
M7/37zQMlZLzi+ABRJ9TBniyiS6Jj7KFEh55uadbMLSQdqFcxGPBPMIunsoaJ3lgwzhkhBJvliV/
7hw4U4ufPVUGImI+QsAoBul4yVQUeV7ZYuI9wmUZk69DNQ+/G9D/pbiyoU68/4xvp1uEQaxjygHu
mVbp2S1iAGvrRhZJptYIB2jMh7dR3MDDiv3j0DSPkCSvnbbftJFA6N1hSPziK9/8vtJLgN9/cQOc
/YJXBUNIvcOXcS8zam9E3XcX0q/E72QakGXMGZWSbcYNzlp9CMizx4wcinu/SoHkf3ALr0P871eA
oDVyLTbniqdayy/voLUSIXOoazuUGmBcG+49thfXSVN+cFha6hedv2uHcR0gGJehs3n2qM4Stt2M
puKuRCpx30WdHyAhBQCx8AN/9pM1qr3VumHeQzIwYkIe6riLTeIWxkB5BFiibU3NDB/b1B63chL6
HYa5A80o3d8pdQVI7bQa0UTKtlptTStM3FyauzUm7P0A26OOliDsBZLJ0A/ikBc5N873NmwPumy9
jZU04UVUat5KE/W8o08bX83hF+iiys9luadRZAfWNE7XU4vyt7lk23bIn9Bi8za5DK8Xz/9FQ+nO
XNxv7y8SFedfvzi2hI7gj+HQ/be8s767uyArgZQBY1MTYTJ8qL+nYbhh2NmtQ/iXa1xSfJq6aDm8
f12hVv/rC1u2ySTCI8U5hZHXSwPjHrdufS/doTkD2qnL04PrLd0eWz4BJLBFWgft3nUlhX2J5BnW
zG0KPdkr+aBMw7c5Rgy9B8jWhvS6AtWfIUXmwupsxnmXpyFYBsgIEFm0Umw/uHeVmZzdu2N4LoAh
1JJIk86WNcR1C8ZOnDMSF+WmQb7mEjs6ZXTg30FGQUYchM2OYWNxTafggLbOYcyiix6D41VYOIff
AciaaOQfHddhMtz2Jpg0Hpo0CywZjtgInC0/3r/vt9/acsgwHFsQkEjROTVe7sZOoG4h4YMiBQSR
17IICh5CKL9ftHSQoGz6zldGUeKj/fmHFybUbElHSUrHwO31lXtR0M6FdLkLAaYj6UD66iddu3n/
+VQucf5ZKEF8D4oJtbxzVoKUeV2YIJryXTy75c6VDQpEYfz0/kU8621cZwrvA00TrkG5Ic6+Pgxz
18U/Ot9VIn9GD485s9P6JRml2WLuyyb3tZGzZegQLTCWDGJl/mxE1nJbL0yEyh4dByUfZFgDFpCd
rcFji/R93rLIs3QUmLRgH0pz5F5ztDnQHfcawqg8JLTWNhlE2dWAVXbAgLXbIgCB5WJl7/SJ+GYb
E2zhxte2VcI/g39rHHWXW0t7OKFga4hEDRqSSvJohTiEt2oQl9tTE0J1EYkflPTaV7GPxJwQ7dep
89qVqEdQO136VCzJk52at7Blw4uwTv0VptbPUjBhw6PGX9E92muTT2cfBG+QV8mzRBN3RVsXtJBJ
XZ4hRIe0A+u7jPAvHur8CZkTFCCz6AvoQkASuX+PfjcrsMOk1jVvy8TX9mOMlyTw2QeEuujaqOg9
z1n7DWY4bWgNsM80lWKdWVws91Pr0dBnwrJwmTSMyVMboVVnNo1Yo4qMzImw/yqlQBCUWuBuqGg1
QSLjIF4cRht5+mzEPPSAgOqmwCgFJdXuTorsF8Ih2N2b+TEaAVwMWKLQ6azbbcYBskE7DyCDxC9M
r1s4q6Bi/dj0NraHz29vtTFcFBROMzt5Mi0+h904TFNaTuB87kzIRMXRzuvPqeHfNzibsw1lt8lC
D7QwtiocLIO1zlHUpLck75yE8U5R959IMHZo3DxJvZWHtkfFSHPzdutPfE2Mteq1bFIHdpwTNE3+
TPsTr91muGy6AQvP7BndYX83tTPYTYsHbceCbrN5FZqsQIYm3gbC8nVGG3NtNJwB6O3g1N3DhQ5r
1nmljsy5Ir/K4Equ5yF71iKNFcuXpXGE6zN2oZne2F+HDLV2AM9MPS2AJ1MYPaMzzCIA34byyOht
tLg6Ti5FLo5ByTpfiicccHL0HwyErAbN+9yKPFjS+Mkx9Wofz7q8dEL3Xu9ynpH09OikzE9PH4bM
4Lp1JCJOBofHae3OI8tGZ1yKFi7MmDpOnryQnNGOzFvTy/1dN+dPng64JGOFGx1b47RwJTrZKMFO
AYpw0JwLByKUdw+fal7FjZ793gIFK4y+yC2Je7uxB5JPi+bkVTnxsfpEZRsKNFkVjAS9mBVkGnz+
Fi7ZqgYXvRKMiY70brWtMYbJuvZYtFWXPJ1unNsli+nLJUg1zjTqaHmJEGf7jWmbH/SdTryuJ7aa
G9dXle8322Tg27nYGW2xZjgYMF83oILQhu38dJ1Ow7EaK3rmUE+CCQt2OOn5s9aqgOXa/AzPwdLN
fn/gQrdvRd48VDX7ypnSZyQcfBhQ6dMpXPRu9twB2UTKmUhQpnSV0taBc5RzgtTOjFuz0WH2MfIS
KQbIhxbyKbJk3B1tY+/ZIj3mtC03WUNUIlBlW2epH2xRHU+nk4+zMuoxvAHbsMIL7ASfwYqFN3DO
goIkaZ04i7WVbVkH9iQ2xNOfZU4wMZn4bUqSrlXbJqiRsY8tjd87EGszp+KF4D0l3fypI79S4Wwu
eRFx7lyfglJvE16AFz6kdPg3Se9ci8pZ9k1u31Lv4MxmsFVAdT4xHAUbi/QtZC8+7qmaiFXC4gCN
3apjx6nc69MTIoj7rLYELelbdRS4jrjtam7s9A1q4V8nhQbkoQx1QOtHRBHwECnVsik9wKjCLraV
IR/01DKOtkyfszrKt3JhqUjk2H9HOoAISvDAu0fInojqLNqWaDJ+ar25g+nL/k3ZmdtRW/gpDyRE
nrXhRae+Du7yyRqs9HGJcDiwU/bhVC/TxSkSA+gjEaPVtBkTjzODmcMG5c57N6+x3eMnHO7Em4J2
4m/hjE2seoRIGC1A0sqK5Lry8Rb2bFyHkadBwAJ/AaiQhFgz46ZalTwr40QDmDKqsPPODBVcYOZF
qhU2LfzLuCZNJ9IEw8KnGisWnfQJPHnNsioGoo+HQ/DO9Eko1NdtU/kAvhXHmpioLzKj3GFEMFD6
URWc4m+uoqOyFtwhIWAyJqmqfZO23VadcdLnAlHMqrZ7NpC7ZEe0HxCqaAg3aa08lVU6DOQuRytf
ZldamM9fdFS19i6wV4CoJFf6lD2d1krZFU+pFz+Xy3Qf6in2XLZsIO/xqtVpw0CZg7FjC4Syy64m
l068ozm42Ay4a4AhRTJCJP2qr8smcIcF2wIHm+QRaccNFGryc9sN0qaJ93ldceDNXXNNlGwuEyum
FzriptzCFlnhQTlteqgZAbIr3raqaGqnTWeBYhjncYW4rr6XGCUoamQPb86wkmAwQLl2XkLHCkc8
aoPkuWqqBySUO5T1m+KH5mfLZ4xtUIspMzqqNcPOsol21DnozYSG8UCrMVktBQ4nmWsmaBob4Qax
b5TC8iawF8qkoYpUalAPeHXbsXtj9EAXx2UWa2sMNVYCEsuwRJJ1FpMnN4u8No3YClxrMi4gCj31
Wg4rx0WdZshCE3zJ0gbZqC+Xi2Q71SXBXpV5lctUOmZKCrWtbQPbHuO9rxXNdWLneF+XaYLNc44B
E1JM6xZpMnwFEZ4a6gYR3yLj5J15Y4OQv9KFhK0bEOM0mjLf66hebIVrHTq/ech9VHl8aFKrAaTe
1WAy7ck8E9y0IdM1hN2QywMJRfMIaQsDpGa8oFKcGEYfyN6+yCvmu3k0gl2X8OQbL9yMeCisKaB+
1O64xTn1B04JVJFGTNDCvG9deVhSak2Xr1kNEjREmcB21OGqWpXQqeEYsYrEZHQFohHGlL5VKkkk
zzfaCEJDEgBahr7RLBFIjfimEUJko7xMKuKvNYzYW44XEFg8yLgF0Hxf+1U7LD50nbItY0qB35z2
CDkWfFJjmIdusW6jLEWHXupHQIDZpsRofKWnfbsBUavtG3BCm3ZCaspTlc+C49JKXwhLGN88G1Pl
BzF40bUREmmqMp6/ML+H3AOFZz3mnEAWIqvPY6qBJTK8/GvZ9BYTd8izUFZ5Ly2sIVocRdbIH9Hi
W4S3skcIxMXSsSIJBmmwBGNGxqRTw+H7p6FBforj0AyPps45FxEcwAF0W22o/F1fS35KVfS2T3Ln
mmxTZL5aDhnj1pyAX+QlnlCyYN1WaolSMO+scXzyhx5cVjncgmPFU9fH0w9vYYImR4G6z8HTbw26
D7sWduoq5LReAQp56o34KUOiVgcThn6eftsuKPN3OkiLEerYBcYSFXxYeqm1i3psPjIxNyAW9k2g
D7a8bHUhv/Ra9h2tnOuoc3eNmP0LELTmSiBbd5UCtdyCt2X06ndk1yqcLh3CmlnPiYfSQh2Mtndv
JtlTPRdHEozpBtdhRF0a86qW5DWa4R+RYXOoGz1YVWKE8Ixzs48I5yBAMnci51kTiazMmMY3ujTq
74nOuy9Jk7dG5h5yixVW56yGHq1WEizeKQ48vGfL9b4ixiEvIy0Z7wssD1dQRkk8VfMqQWp6xF17
PXvEtbAlz8maeLrWNBMFQMdXQbqgWhkGJox22y08LDmmWIZ6V4KQbipZ7fPI2AHdbg+Gnz7joPMc
cdpLMCBbBLOuEcVWGjic6N1EEabSnUat1Yhlch1aNlUeOQHFtdimYI+3GjcMSo4zs4QIXqxU1YLM
N8J9jo2JdiQfqoKjBzTD+Cmq2VIM6PjYZYctbD+HFzOdyZWv5xNMiy67a/ohWRc62JJIH9aTG5Pd
UdEzbWdNontUHpPBJI2yZiSRPN84YkxF1Bes4Sk2F0BgbvxTJhPja5dfgC0zHicQnda9xmryQTE9
5iMStfBNnnVQWE9FOJTHnFPvtPqpNwHgpckFxeozTQieKnfuvAnhOl/clgD19m3IyYVFxC/VqLKt
pdn3kT9c2Q1fZM7UGRixPnvwT+uWHIqgENW30oeTZiH0tgaLkCLAHl/PCWGMZmS2xfwU2JDdXWhI
hhBxa9COy7K1Gi4PKo58FYIlluXiE2IwBeA7REuRBTQ2wAj9gNXOEQftG3yAdXs6e/2JfRpb4f37
hf9pTHTeXqDHKHQDtIUOFOp1E2NIBxeDpTnbaSVFZ4a50MruuoempimY6gUgcM3IeAq+crfkoHME
yLkxq7/azTfG9Pe6lxjsYQpdlWb0rq5tmdjeZ0N0g1Ldska1TNuLXPabeISoWI/DjVNoWKR5HQlw
F6HiyTl4qpFcQ/xEHDN+dqZuWNudc2tkS7kZtc44CpBkF049FcdJgyBvDyopdamBOiSuqJegDMN/
IPfSdNweVBHWIwRx13s/U6h7l2Xb+KibqiwwhuoF3ReqaeSFh8wwpr/fImciwAxeuLQCGYGddaTS
PIlRlLSzXdhSU3ruGF6gH6ztHUHSVWT21+QUeOnj4yjMdjNwHfugRf2HppjSEWEwaJjMUs57eabn
NSjmZ/0udcGatWKJ960kT4qxIFtlWookrTPoa/CX5gftqjPMs+qOMyY3fabzzCQZnZ81ktjZRo/w
IfbOzQS7h6C+SRPNuEtGnCSspa7/6vU0RFxiQVDUTm8qjKY++7XYzdgnPby/ulUH7s3i1l3DNZmf
s7zP+sC96PU6rsZsZ6kgoBoGKCCTQkOM3krbgp1IdH3/km979pC/BQR8xhO6QeL9ej+ZZadTbgKh
Q5DM2+bN7G0bAFRbI6/up1ZCY4m1Ea6UzPdJNBT796/+h2YhcwJuwAfWrkZZr69e8FLNrtS6XeOR
jGU0dNYlBcUHK/wPr5UuM9aetkff882YitNUoGplI6dioKzYL8jeyXT6S5vba5TQv88dPt/vP5fx
pwdjCs3CRQicuc/ZgzWljEhLim4XJWmLFTEN86Sz5IGQQCtn9O5jjk+At3TPhBM9FVM+74YJBs0U
wURBIe7nkn99/55ej8V/L3TmiKAyWOw0gc8WV42yb+LrNXssS/+qanv+9Tv5zVJyPESIP5g5n8gC
rxczw37Xtej6e74aRL7+tr2AWhuWWbvzEIuVzME3pYZUHRz9ZK2TNa+MwXnE4+5LrcMh0124Xqg7
D8kIqD/72XlKOR4NxKv334Kayp7tMcbgMJ5Y6mxtQAKvbwvaaz1HbtTuCn+gT5OTPDsNoabXS45M
yMx91RyRyWi/mZ2inFd8Ii2Gj5ho1YMhJxpT5HGrvBZilVQlnoyOeT0CioJXlP5wWoTm9WmzWKQg
nXswW/NWkOP0UVwjB9CnW62LEI6nU+Pi37nuUGgEya3A+TqcSj3H0R3NojUS0tTWOhptWKgUEF61
gldDK0uN7U4HG1bO8vD+uxFv342aJNsYyTqY6jrn81zfGKaOwrDeIegwrWa7QSscUbNVPhb0xVxg
cHA4E1oHyCDhJaKfHpPW6hpTWUR4lLQnXiQD5EGZITDXAyjRmRINKm8GJbwEbREtePYVMJg8OqFR
8WE8g/Jy/n1drDOEgpggRGfr6hlfzFvpZRDnJckmSSmoeJjrG3pq6BS68qFHcQ/R9OIIWEKiYgzF
WsuTQI4w+t9/lWozvV780HmwGRKCyT1s77NVVqSLWaNq3aB3A9F35MUIVkJSDs4HFzpnjnF+MToE
KIQuBQpagMtePy9TkLARwGJ3YUlXEM3IlQGbJcAVtnzOkXXaoLvM4lXdZUDiFXqNkpvp/XmNUBNw
zzp+EpTwyci8yS2o9zJKQN5vtq1UzVhSvNPfPkqT2TyWNcseQrP2wSzvTx+NAR4DUNvVsYg+nxwD
qcYWeYmRSGwLQ0k5YmJWTjUkS7LOqYB4Yo79T1UvzRntp76Jn+fC+yBivQ2QLrAI5onYqFhvj4lc
9K1bG0a9063ql4kYP/IiiAP0uUSBZ/7oauLtBMt1TcP1mfvieu2eK/+YldF5uiNq5pdjFGR1NW/U
WHJpBeJDIIxp4JJQLx1DDuFZ0adiqR4qbBaukJ2gK6BHT7VnzFcg1pf9QOG9ytCBX1kFlT2SZsNV
ao6f3l/Ub89R7thWg2LXIaKfAwmkPblFi0LXDhw4XK627jZaRgei16mfaGXrCjn/wdDyDwk/V2NF
wEwD62mf76Sc1GGsGlHtwpTGZlOZFoX4JI6YtWCMUXT0UyN49EbWH1raU5cA2m5PPUP67doWOi6O
Mvg170IGRZsuG1oaoaZxQWvFCBqy2RrhCbJLym7T7h7QKKGbrnoiJSoQG8H4OcCJhGiW2PRr1fjF
En1ym1FRYUFtxntovWgMZC3OoMB280YsuNIy1KsNXFEWhg5B7KpkHuD4zlYTSnRS0LahT3KabVTK
gIyZ2w9VCTtJx+Um9MGN8C9TmyZl6jQGy8IyfP9T/jFsOKYFgMcReAdZ59mAh3ektAgbEPjim6xg
jAkpegmEbSHCQx+TM5AiN/HFE21zutk2H7ocYX+NKO9scS8bL9yZHtEp1hdiZDQ6JzU907a2N10n
vp9Gm1ZtwF5lWovHnTSv45SP8P6TvE1gPeIrySuIEx2431m8l5HFCFa67a50OYxhjZSbwlVbApPC
S6Drxdr3luK75UFownk1++DMPBexIv5itQCoDswLcCiUEF/HXx8arT9OZbXTc6ZolZDTDZY63dbL
6YSbjW99Rb8NPS4zzg49qoAbdIbpKmj0sRP1v+ysbDa97mLSvrBMObuYKLkMgJAk+AudHYwQqgdY
HAlEJuYPtDYMrNoYXqO8Gsbywa7VNMCmyZ7SlNzpherxTaqdu9TJrWxG66ue2+iE+Ec5oMxqO4uN
LhtRBaO/Z/7D0CPX9F8Wsr270gNgk7mMG9//SH/ILDxB9u0pjTNOZUflyy9OZWhmWYmId7VrGFKc
BgSFpUbCBhOhOmEbLl2OXEm2HCZEtVaAM+n7JF8ZHoB5V2OYRe8BTknEQDitb3MV3xrn3koXjCK7
+nvJRB99amYRrl7Mu/fv/m3cA/tLRsG+1ylTz2ukvtNqwP5RtdM8a2eEzBdVqMhm2pGnblQeFh9E
vTfJs8uaIj+lKAPmwMF+tqpio8UmNqMSpLWNYVMNyTZRk/vTLKY9fd6eoRBGMwrJAWikV2PAoVMK
gTifbGUjs60NmAUlXmLO++/j/KA83ZxNXst+U6gh9fcvPqYze2mqoTwM2xQcQSe5BzhsTAH4Trl6
K3/7cmqLg1Qy4SSLN8dOVqOJHVXZbrTVqnWL46yRUFkta4fa8aOK2DvPgsHnW0QUEJ0A2eBCn63V
WA5MG/FT2sVxbB999FqIhdLdTJYfMGry49WYkZEkZcSZQRqKiQPcUQNH7murstxvo1X4N+nQ7x2z
/9Q66Ow0TuesrBHxuJE9uqG70uKlWaNMgtQPyhplgqYB0muQt5huLl0ZtAm/PBkkbpqadpvQDkc/
qjQwHWybjVaJYpOitLinhrFi7DGTcWNFGBjr+AgdpnBE+jlDwDdqrF0hIvMCLIfGRCX71M66taZs
M3euMHmHhkyOTqOlmzDNok8ldXKwDNqgZFe8TR/zF7HQnoyaZqoxNtDUSNSwRQjTjRtTqeGPM9A2
tAUdQUlbPWFOvSmzAr61TTxYVZmfbpyiKYOytpILjLoHLCss+KfI+ps7tEa9vZ9wD1odRvR3P9ed
9SmKE4EEV99eeo620P5ZjL96aFe7zs3sDzaaeZ6ou8IjCUMSl4LY0anXX69l+MzS13JOeRAUnhKy
Y3qdgxpBj5/JNrkUbCP9U9005S6sRwuFwNnailp9wCqz4AR2KPGnPXm9K+FhJ3n8IxcpknJAD1ec
DA4tJciis4ailUeA3FilLAOGCNZadSUCz1y0+7karaOvfn1adZ+6WNzbLmiTcXJAktg9oh6ywJ4s
bb0PGk7nbQpgf2wodjB5DIFGP1vqRE4w9E3mBbHEdTOeV7SIPti958HzdAkXhKGNYqZh62cvmCrM
phEQeQAG0hpDO9qvA6TOTVYvgEE6NMZnTfuoKjpPCrgosdMiuaGeIGycRahI89DEidFRbCoXEfPI
l+t60RvGbhk2EiYjPQ2qz6FCCHONJXz7QVvLOM/tXZNzDpwfCTz9VDour1fV3BT5kBaVG/ROrTGX
Rxm+Fiaydam6YGj7hxpFxx3R7p62Q7bDVmb48n7UPCHgXpagp3ugRS6oZQD9KoD4yyjNtgHnL7HF
gQWubYa5afcFthkU4nq7wGBOfOzL9fZx0pfwmhdpXVcTqNOyE95nLXOXTTy4ct3iWxf0xeI96K3g
VTYt2V1cB0UWy7sRsZKDLV0ep4vdY9NYjtJKbL6iqhRBtFNGSaPf3ZgutJl40PIPki9b8AyvnpEE
FiUNx4TwRLPtHEw5o/FkNRyhQc+uOo6mnAK9jtC6H6rh4vQQeHrkN/oYucc25i8YPIYYeOgLlh9g
RxZSsI1JL2JtxmG095HTRIwy1djXeovVmnhG+LLdo/kAhMwblk0SmbeI55jbWiYDOvXoAueNgzmc
vSBKPbkDU20k1e0U5ZrFabY59CsQPpWasZfwamqxbGSIAjKO8EEmm/Z64ieD2hmAWMTR3axBuHbC
Mb+Zl/rrIlOTINRf2DhCrRcIfauoiYcr5Hm6Bw0Lu/eXzLkEt+fyOmnCg6l0aQWjBf56ydS+HyYL
dVOAqRa9E+yf1wgiHZNo/Iz8abg2e8sIls6wVokzh2tBx2ud2rW3z7wcOdaE7lXGfBnVPrZZWmJr
2yDv+tjMKT45i79c8luc44AOExNhq9zTSOpXvHRnl+nDjwW9tEuqPH2NWj5WvV0Ld1Cg9lxIIdfY
wn9FvaIPhkm7hy8rcfiWH2U2SsvlbEEZ1NzsWNP22MDGWTWRJt2MlHhuB8bA4Y30tfmXmJB35tBi
CbS9JxBY8vDFGictMLVCA4jTxBiDdd5+RgMBy9FQKatVxZckUvCOhG2XLThHrDw71QIx1ixMJ9I2
EnDcRpeskbnDlcJIvBTer2dgnKY89mIke4T1eRzMB0sz0Lf13c9hnPyk1kGKiPnUZdFp7j4CtHEV
lYl305FPQhn20OgYcsrxErOAYkRD3KE3sLMY+QUMJlnoA5ec/Nz8oIfzJilUtaThWjS9iX1vksIZ
I1NmlKydIbefYRt4N2qvSOSkIflGwwdtXPfNyYVkMoQpsgjaNb57DmYuenpVet8RYYFTod7Q+g8A
y+LLeimNNfqBU4CkWHodO118KdDlXjFdbhhd8dKnoSGD96DeMk38NvjhcYycqxBRtcAA5TM5F3OU
VptmZl8PKZBX/u26JifcaD7rUqYcH2JkN5O2P1dts9yKCjCf0SzDLwPHlT3GUAaTw6k8pq2OnmFk
RkEMJP7LOOTyjoE/XFYRD7c1unlrS4DTwBOEFpezNNtIo7QBzOUj1ujcdvBj9phIEzlwJboqnNI9
StgVV6NOWG7rLAswrMSpHWEtlYgPX2x0IzbtwDGjoaJZrG3hpkGF5P0jxhnptdArHbm1Uv/LDNEC
BsTMODuOKy3wld1cO0Ra0PAiV8hOONuYXhAZKBti+SAr+MNqYZHQi1F4dHVKvo40rePkWRGBioUp
r2II70/WNodThVeXa7Mh3g9tb6/HVBFEOikWhbp9XqU7WQkyGCeYIC8KEpCa3QBszj+AOfL28WI3
H+wG421iSdlm82wGBS/DPP8sBfGAt+FPFVkBOCYTvx6QoTA+nWNSMIhCqCO+nHwrwQveCVBBlXuJ
jRJimo25rQo2vzuiomiNbrieqJwxb+Gg0gc+tY5wO6AEo9vVDY+SOJW8K1rCtV2qw90OJSdPkt/Y
ZfU4qzASlXao5MD57Ub+CH6x2aYOqNC0SlA3pzd5X3kcdovjXWFEngVMGZ6bCgPLZbSfEYx+xKy0
2Wp6NwWzFy6X9LXE1ugnGiuVRImCtW5oRP7T0VpnpFrSi+IHEGXm1i8A3KPubYIRYTf5SEbvYpbg
ZRXn+uXYWR1a1uo0LTLA4DV5CeRNjtqiX1a62qsnpx9Z9PNTuRDfsoF1vjQs8UxKJPlHcnbEu+tN
m9XN1wQLvoD3Zm5zyQ3VaJBs6Lggn60hibvMDRbDp7/NWe/J3CP57mpU8xXIkE0vUGqZgBagB8Jv
SGPRHnDEc9kshIsEuaPD1E0LL3FqD3Gne1dGwwC/z/mj30XeHg3h/gqRHL5TRAZRhn63aSvA32C+
u52MWnmN7CFoji6sOBd4TM02UjSmlgXZSKPd9oix7eAo+Qesonh3OT4X+eJ8cWb3RwFed53lljiw
O4cjnBpzSwRjFdszGghNTsqSkEaftrvv8PpAmnIFHOY22Dum67jg/ce+2VG08zlOu+u/jfepLvSj
YhSSRMB6/++//evCikT56g/bk9Dabf9Lzne/WqSk/t1wRP3L/9+//Jdc2weUTvh6JJv/++UF/vWD
v3XeUKt8lC+Zm79/4Ddt0/P+CSvSRumMBomBswqn1/ir7f7P//LMf5KqErpVkmHahuqd/KfOG5xM
OutKf412k2//B20TnTd+QlmtMCE58UD/Dm0TB+vXWY4ldLziFWWVfjqab6e0+kUDp2EXtaVfmEjJ
GtY9dp3LBkfE8mKCuLkZUDxiRRXf46yg4SQ873uCehprzkaKveO/rF3J6Osqxl7zWxrHyTWIOueK
PpMbkjN34ANbQdaq0GfON7HgjofmcO4cwyxWuOIOU7cM8+ldREb9DVhIhdi2233DfI+iwTJhhzuu
Nt3oXoTFbatra6upsmCkEXuBIrW469uxubTasrpATQ0xAL/sDtEwuxPHKo6SmoMr7WXdtellmvtA
WhLPKu9ROVv0A+FFu9RTLrRGZHEoFa7Ewe+4CL8giNLsCluzLx0fCChOfx2SWZh9oq7kzslXbJX1
L6E9K9i/GfG7abTRqc9TmmyIuYifvmJUr5y4qC5kO0WBPTjZNT7C0lqlbZ8c9SJ1LYTf4Z9RGiJu
ETumvNWADPsrhDPmWx/ieoB+T4lQpoWsDOjDGFXPwS76TxEKb88GiiF3IRYg9NmScHykesd2KtZC
4KctLjm4dWT2vGp0j7EDlsaas47iIQO9OM+H/8feefRIzpxb+q/c1ewo0BsMcBdM7yqzvNkQVV1d
tEEfJIO/fh62zEgC7p3dYBazkSBA/XV9WRkRrznnOe7oVFupSFUEgwVah+mita2lV51phZ1DZhjx
vBaUXVvhwTAxJfllSJZ/kr5gT+omlK8o0ex2z+wPoyqacumvpl7nt5vIwMzD2SeEu0uy/EAolUdZ
qy9hmIb36FS6tx0sq/1epBYpnwZ6EwnF51edG+O70Q/uEdgVSSAgn+/JjDOfyWttL7mTo8LHauJp
W8TrmbaBxIqILbcz8g08gq2OMgZqV+RTcG2bst4QfAtUyalscYTw551ths5H9GFQ5xwySSw8HBvD
lc6HSIaCLsLpHxmKJOO+MjP9Pp01Sago6kCUs84U3FG3JFeUtklK3KPfX5zWt85O45kH3dDIgI2i
Sh4I2zEFISR8pH7r5mJvaEGGVEfiasqDYTpHY/eI0iX6gCmLNC237XevFe6JLVqxj83WXFQGRnCH
+Bg3iuOV7IbqARzaqgRhiCs5ALAUUpTB/TGiEXKh383WoQMhRqjs4ihI1dA+kLkwM3bKNvrIw+7U
zUddi2gduZVYNwCcXxq7nVYI64/6xNPnSZ4hR9nXPkefy/RmKwKA/VFrv9JnbIQ0u21VeUwgZy85
E9Qxfhei+WVobXPHW/LYtPVPkHbRKkI+SIoBph4wjCiPx6uAoeU5NenbEOFDvJCEerpSXIm+5FvP
dnFyt6NpAtpvRAea3p4USPNu3k268nqUnKiwaYxWo26NXAgiASGOOvZM/+puOIbDM9iy8qLp2Hxb
w6oYn/RS3vcu5IwQ8WjL4k1HnRjG2uR/yIwcDiT0vcbaBTj+rxwMub7mNiEtvtLnPjj685QkO0vy
4YQeCLoJdCXDty1/yNHDyor7iJMwSu08OojCVyMWoW8wenIrDZo6hk0OX4t+2hnCsXf6YOuADxvj
YMDsRnaqE0wX24J8vDmKnj0+2pVk4x2OTGm3fowoeZ0nI7uZJbx3U2a93CqwSpceNdqjn7Xzh280
LtLhtB1OwjSrg+VF+S0y/WgL/j39qdMx6kMtd0yqo15XW9wu0wYPzMjixPQ48NYg32u70PdN7gKU
Jqsi3ZP5AFqnysn/FJ1nXoAzujhCgnQfNHH7ZpsQ46JWtesmYkEtoFlCmC2HR71gEaUVMj96AojN
2sw8b4f0uec8xN2NGRerGqu25VdMyh6uwWA/x87JyHN17vW8eGvNuDvF8bSXc649ypqlXFb6+YNi
zn11O32+El4jdsSGWzfkLnXaHyBdqZvep1gaPGt4Bj460P6MWA6zyWsOCNi1O70jAPNk8W26jnVb
nAEvZUyncbAd7bF4jwhRefe0PH9pUlld+Jjze5HP9kfvlBg+mlZHcNAUA7mniVTnZCCLO2SQ1a0z
2VsbosmCFZkM5gWveDmvx4j8FDuQp0LNwJbnwUFMQkpoy3YOwjYwpsd5zAuSpcT8GM09I4xIxPmr
HwBpVvXUXwUb1qNXiNmlipzrVedmBCXliTwYAxGqMLic9JF8bb5ly99NaKN1Y1VgbmMBZ840aveX
QeDoziV6tSZ61VT4VUksDguDSpWHtNTOXhdXDamxxW4Yee7rttkameFuCa0ZH5KgW0jZGpst3/fz
A9Hq8S6yEzaTUVS8otmfn3vbN88zm6A8NLzGPNZ2hECtTHBT0zt8s0/I17ox5l/4nhrsa1VWP0/G
UOCRofQo10HTeuep9rML1gCF3p271UnEJ3FGKV/jPLvL7Da+kulrxWE0RzG2gTHIP0buU6ZJiY6R
S8Vlde/ZvgGlhpT6p4pxPllulZBHXJfuS9fkw/OUGd+trMCOp1GnhV5cWFcv6OLfnuzjbekuUR3K
JItadWAz2MYE0wZ1tfmStd745HHVfEaTl3LpmgPjKj/XYU16TLeePZUVvwsLRJi0oIyB14cCKXrj
Pcnoj/dt1ljXvoHoOXGJTsyeFy9wdpxrZ3gLovgriLs9R4ucMz/IUCSwJxm0eF82xqM+83tWWTUe
VRPdgW5sMGk0eNrkONObEkbwmLcckr0MUueEQ8Z9HEoCGbVOmrusDAjwTohCCR2Srr7qTNwBquMX
pcz2YMKr3jUZj2kIODIja5bc7dIxx3skWh31ns7TKqxgW/OmPEPHLLbG3Fa4To32Brh9emZCr9GR
Bk6YFyXY966wwf452pM/eZvJVmh0dNO/H/E23bUjCWSplWavhlLmYaBl27RDWX+XbcbiLu9KeJ4D
Ez/8rm8QvtUVr0X1PXQmPVk34xcYXVc9QlhEy571FCZmtyfsODknlVTbfEiaj6DsZkJBK/fHQ+S9
qiPnWpPwcBIaz31pNsaXKtWAL4NMEtrmoVsSwgYtPRUCohKVZD79RJE+nmeVxel6Epp7x4yHi2Sc
qi8xtIs1r/NPcYQglby49OYq6iiDpdDW640c96tXX8CPgqbF2oY7hjB49tnfwp27W1o3d9K3+r2h
o3FQhkY50JPh6Sk3Pzc90G6YimeKznRNVIF9LQaz2Ec113qla/a2ttj1eukZNcYXzoJvdBNXL467
rSA0deQEp94DTPjawm6qG9uk0U7ciYxPzSJL8Ghwr4aVmkjY0ZkVU0YQgH7y3H7cWqrXHnxdWfr7
WM++dxwIPNx5kAb43SM/+aHIqiToCWG88EiRbjT2xm/PGZcgVuJxGrR6efCNkcZg+NvyGnVYksjr
cjz00XK+6J12YXvmPFBMqmMWZElo6V1+7tCbUs3JTITk36RwlWPW2uHYOtZTkRvxXnSMIcoF7Tb2
2clyaveOGwH/FzD/sxubQ4tGwSJ+nD9xNgV63RV15nzX9j6moZo87feCyvoRPEV75ryCkjLIU922
jRruc60hAEURYHlhgNpjQ3PL2dxEVLgAjHNA0ZNRFo8zGr5mU5Nw8l7miThbXT7rqyWs5c6qqFDy
nCkO9NtMmGESu9UNXL7jrjrRRW7YOSMTPFxO8byJZx3QMFECySvRFMAl65rVdKLb2jH2KDFs3C5V
Xoi7gUVkse47cTEH17v3Y91G44Yzz1tlohTfvkqNr7iW/sUNcu9dJoY8IDPWMNeA6KtWAspFsopK
mFboLoHfwPGbwKhWNZOdaEZb3Kk26WHEt2ozodANvb7yt3bj7II8KNZuVbc5du/AWKksanfcWp9D
2hNca0qY8r6d7NhNk3uT9rvEjG9m4/w00LD2UVlph4lR6yoX2gGl+t520jtA4UE4uDVp1nBvH/Wx
1TZYf9Nd5BRIunX8gIWNXWNpMTwPaKNN+spYbcuK2pCf5Og65Q9JAAW7FZwX7qQjUaTgpkXOCb4I
tHVQJa9BOxbYNuKnPpkVlpX4WaPsCGkHx22b9Ve685IQLP9imSzIha7trZSBFc3IF4vmc+5k6zJ1
fDhEKW+DHn/0lXmKdVoziH/mupeey7yrUWFeYdn0csIkxGjgB3CjeR2lwlpb5QAF0pb8nEMJbxwA
P164lmW4ucY69AlclcV+sseCSO62XV5nvLM3QhmrjZvo84WzZ+8IKQvWPD1GOI4Kzwx9k0W6Qhc/
RICTdnZUO6u4GeSm0aUkHCN18avVpbWdiZugKNXUsJsMJ4L96hgRWIFcWSstkH6DZqtvz66SmChl
wefrt4W3yycNGKdlD3tb86IXaZjyrctKZvIk9NKwZJg6TlOnvHo9m8NAsnQmko0b18FLYYvps7fi
6NS5TAL3bVSHFDTOWzzWMt70mhOwtZhpcI7MENMHt44nsWFTN+/rScefnQf6a0wa2WOvxzVuodZ2
gWnnRXdkXEro5eATB6l7Q/1q2/2jBc12p/f+U9/nzokLBgYpCZL7qWg+ETJBr3AXuvPEKBQV3aY2
9OG3qWRC8ge5n3extPw9PVZJgoteo+lnJbqaTIWyumqj4YOTlZLIXcN4FiLZCXdyWbLwVBPpIQ9M
OONjNpvTvmfCqUMJMIIN1KT6ZMTc+dxC+vgSO3nxXhVBukvdXpZYpjrv2adwscPYFcUURpn1N3XZ
/7XB2j/P1f5z97taZlfdn/HaP8Ztfx2w/eN//r8xfTN0FLFsBv67Cdwlnav2X7MW/vcf+wc+zcZ7
sUAHA8tjnvbXIdzCTlt0HzZfNB9E4BLK+fchnP0XyIEIkXW4Zg4MTeQKfw9bMP4SsGtGxsASgT9L
FPLfp4O3v+6k+ez+azDZskv959U1HDa4PlAKXZRGDv++/7oBmYxuxvcuhn052BWZ3GWNvqkRuzYz
7iyWAYc0Gt6zyphgZMjfCxr/Ejv46f/pI/vbj/XPeLLgj8z4338Ok7mjs1g1UP7/28bTCmIo1VU0
7N28K/a9Z2xtKwfctnIli6GT3ewb9xYBEZApVZpyOmwKIFyzhLDGprWeZAPsw9zP3cuc3pHtx5CF
Piqlc0aYh1rU9U61QX4YKQmISPt7JRUauq4Jee7pwuXz2GVnBfBrispNJrrblE/XMcdsZ9UyRL4Q
deLVFvFVI2OCsUz+JFOioGkXPm1gy2tMuO7acYkFhVTR1huw4VS3PjId4g3euq5+shSr9khB2LFu
Y4CHwrbzJOSD7Syrf0tcrhp43vrWi4HIT+ynS2FsHdKalHmptGrrNtZq8KHbzw8w6R8btzvCs9mj
WT4SuArJI8Zx2jxOk/MOQcsL1ZTfoQ6RFG0D6GO78veWk76igr1rfeDrk/O7StK9r39onf7sgTCN
e+/SOu2DGxHQ1VcbY9LWDEiakN495qmB5iLzzYJIqYrhO20sl9bZMlBauT9mMEcHMtuTg5gtQX8v
ief15lNvjBfNRwyKF7QIR8NcWcp9FEV8aPWHrvRWqKF48+zxsZniG1uzLSaJjE8ryDFTqw3W4t4d
j01mPQvseSFFKjuFx6acfgbhH6ZOf5+5+hTC0jAZa56FdKvIvDcbi5DAKV6LqMLHGjwvEPQckD9q
ZPRm6FxxS26UPtzFWvQW1fNpcK0HNCToRTz5zDhnbRjflRB3nT6c5MCNb8t4XU3zGBo9sGJAnKs8
KtbB1JPAR36ljcRCn4o3el2M3+4zqhY9BC33TVAugfWJWFcdNaiJ1VNk/S+9J0A2IkKOLPtj75Yb
zxhXzpC8ZsJ4ssWrR4l7zZiOvoLtPZGndx9Nw5J3TZ3Tgp8/wPhdIyQ+0cqs4Unv+yR/g2r/O9eq
i5qvtfPc2XC+jYYWwKz1e7P3KoC186GOs1ebBLK9JGRqwJU9R955mJo17svt4FhXW923fn1BC7/q
2sQJ4eRWZzvo9lLCxZVucuunqKCT6veIN/Dg9JODut3J935yG2LjXJKJ0AaHjoQkcgOZjPvBLV0o
VLAHX2vAbnPufkVzuskYyKOsM9pLExgtJycvWCUymJhYWvkwpgp/2+Q3G/jPWBv3QggSFOxtoc8v
DJf39C4hOapjiDT9VUvRNJGRyFfDW+sYbg/WkicwGLpcRYN7V0njmJge6sL5OR1MZ91I7z2FSrfK
UwfgjANKykJjNF09wKxM5VYlbcoJ1PgGtcsvd7BvRpQtx4nMWV2OYdM71zSIDyivP8q8gSjrfFe5
cchYxaNvZPRgVmJL07p3Stq9An3jtvKQGwOAeFg2UKs50q8xTtxNadxad17pnc4nT7EQ69rBr9ML
INBx7YJhQnM8bOl1qcNc5+a00T2xb02oyvopJVpuSCKbuoKQdW6ar8qhulPuizAEZ6WrGY3l2wLx
x5pgRXae7bM3t1eKlHdJZ7mnsk/YUvov86gevXGM11MAfaQ/VXEUDqJ90rXgOlvNe184H2ZvMqyL
zrqS743KX3PliV1f8++Ba05pFe222sxeaj6QsfNANsVhEjQEvlcee7JSVhKeS9jAo2C132Z7zx8P
bFQg/Vm7mVGuxcCtlNmnH6OoHlV0IDfCvDQRJ78EcLQyGv83uqGXyWGFifJxA+Fv2xAavEpseFcC
VEHYGeXen4NPU2KFb7qA71+v7wrK35WZac9mZZ2pNbsNJ+yuV8ZrE5SYCxDo2YJsIV10n1nucTCW
nUY/vqPMuEExedJG/6wPPasUiBpd5oFubPOLWcWHObZ/swx2Qr0FjmOk3XnmY9XIScuXvoCEC/Ll
iAAmOIJIQs32V0mLsaadoo2l5yeO3qE3KOUkQaVtPTAbSuIcX5h2sXWA9WmcfrcV6Tlz8QDnquNj
ju+7Qu4aj+8DU+bEyzet611kYB2q2T6Sk8Pq+cisCZSwn+4rrQ91AAOu8y6t/DkS3Sbt212uZMh+
f9UQTxvqVbTtyaGsW3ddVx/kBt+JwHsdWuMwFcG6L+zT2PX7cWCjY5VrA3XPiuL2oKdTRN5IH+be
IwNaRvz2XqV3TdW/KoFEeSz2sHhoEYw3FqlXcxzQIREK7AW7tI8A13TRftaSRQ7TPrlR/9nmkvQd
e6Ija5lStmsSmUKc5+TNEeFTyLPBII9gEkBpS8YLm6vZuqiJm2vJUQwyjrzmeDdnSn7X6hQP3qby
9Gsy/YhhvqPn3TLSZmJk/bD/Ruwis7UsjBP1GxPy9Cc1y+8ktq+W299ZbrtP8/hJV+NGlwQFO23w
5mcgZuRPzx68UVyd0Pc7p71zmolDWL1xRF4a5TBP/Rh8uBtD+REz9ery7Cx1eWVZtLKwcu7MKLmg
zHsFhHXfdtXRA/cp6WRULa6NIz5ETE6R0uyvwGvuBmnuq0ldvDgV6z6zVllg7IXVoWiSn3KWbwCK
log9UiiyX6jRvoSlTol28esoLCcTyVflsDmrLx2eZtKBu1XG1D99NMXR4lJIUG1zLUukloQRscOg
vxG70brMmX8YzeJK3sfvwR82FnRQiHa8nxV6rgk2RkEodq5f4PZE8Paac2zn9y1DunF2H6QYVgmu
TUJ63kl4Kc5m95xhXLIIOq277K5G0YicoQqtIX0hCdIBi2tuyoR/reyG7pOk410xsRMT3Te2wVOS
5vtpodi15tkWpgGIrDgEzaJdKU72hMDbc1/aqSWcSpKgYNsCHFcCcEHrcLf0ZK1mgpmwa9+PM0MH
N2HnQxo8hU1VYSMbrBWwsWOeFau8NzEo2s6N9NZ3pBgkQslXGKyk4hEy5NntS5vX+2rMXjJS/RyH
vCNz2MUTxcz8NPSo0Ll4QfatLEc8NDUzuqjbKYP4pUEjg+UyjA7wwmQ6I3QEEFutgvGnICIIQxfp
E8dRBLeoT69Zd9RStXYLbzU9THOyrTpIBOW1iUCXaTh8WNckvB8pqhj5IHmK1gpJYzbu5uA59szX
eNQfUqlzH/i7NGb1nO96fAIytW8zYuu6ledJF/eDcWMAuynAJs3pB+uscGoMgPbSYSb8NY793h2J
pa3bGLjQdJxIQVuNjfsTlC8JZ1NV8RFpHZAfIosCGom6wWR+Tg0VE5DzxJ5n65Puk8JLwT0l106k
M5OkfpCa95r3VgUe96WZYzh12kGaJ6yy4JG4smxK0ilyj41wHw3xNDibmOC2kej3vIE+h4SBy1o8
x+xlV+UAqSTAkyE9XmRUs/PRw/V9qX0XjpGTBKiv5+oQRRbELb0N+jdnzKuXpp8HXD6OhOnQK5Jm
e/8WkKV0aXNr+B7GKt/gZtR3BAnTO8xuNKwAZ65Mn3SyCuHFL7csknvfYo2qNzFbDC57sQ/MOn+p
0LpvChIwHubB4pPU+uSDaT3xFLgTPDb6jrHpocAwqfRNuUqY1m0KCx7UVKQHw1Px3mtt/Td/pf8L
idz8pQlX3wtH9SBrMuOxcltra3hxf/UTzL16mYmTrnntI/0e9TGFGYEcpIfeNyK3nnx+YiY0DW9L
lozsjbv6VA12fJCaMrcekMNbCQh0HSnDP8SNxtBLYAfcyapuLmWVxRvemnrFkG4+aLCPLiYqiyP6
z+4YSA+ONjrv7mVqAz73yq0vPcYWVhjqUvnsMcJY6dkjglXvRW919auuyubE0Cfaxu4cX+1prt5B
3AZ3mVU2zzQ6nB+/i8WXn7mSHZ/ljCGlcXa1h955YuJDyJSlq/tuDOo7Y2ydh8HOpiuahoS8kZch
dcLOH0ipnfvpIaoM+1mzbTWEZarMd8fXxu3U1Fxl81Tct4MnYajN3lnxYH4kTurtRSV9xLTT9MXW
s7wxyOpvDgjDa8Gi9SBSmKIIUBfNMCqGpPLl1lBlvIup60PXqnFcoEQhhdQ0SFbLxC5I4nonlga7
zFUKMzKOEFsWI5I1K3FeLWz5q4nr6SNzChNMsLT2duYZJzRZijulZAlXpLdq+pgS8kHTxFkNfaGu
pql4SWuhhseOb6Yy0nVHDjLpR+VaNvMvB1EIHW8n8d1Fw1Okuc9+OV/dJn9304KxqTgkeOyYnpN2
2JNw406nJs02ac2Mi6CAFQH08drWgo2jeH91723UmsOgMriuhv1NgvbKMrNPG4+XQiqJq2FL2PwG
6tjIw2A7E2gJoiXu/NjWd2XUvk5m9UR+wSFlVFbYEuzZvEoyi58YqU+OKrR9MYyesZrWvSFqZ28S
p1SUwn0a7OE50oxrzYSWGR5ZxEl+VpN2iH2FPjoeDrXR2GuHwLu9KBdfx0y6H+k3uCaLVZWVG+ah
F0bxqAkyivIO/Yc07e3Q9tuy08x1venkq4SOgALgFCTIATDjxEX5U5fd838/7IBi8C9DF992HUxr
QAFcGAAoQf89HwVmJBWT4457t3ilzU9P8ySn6zTWxDQZhTrqbtncTVU833M/JQ9j6jpPBmCpaxsx
fww7txxIcx7El/fnqOTLqVHL+XGWk5QsZypfTleznDPjz4lbzl41x/njaJUMUCqOplzOqL+cVgy0
87FYTnD05zBPsdVBqM7ZGUScdbWcen85/ygT4o0Qc3MRQRfsRsQleQhR3j9kUa7W7Oygclr4ierl
bjGWWwZW63iII24evY+mVWOP1pPnKO4lg60bcMWEaX1WdY961YkTDsj2WM9tf41nurFguenMCKkq
nnSdj4t70FluRJbFxm9zuSVb1aeHpK7CoG6STf7nMpXLvaqlMbCsP5ctsO1xr3KfBM2aOqPWVfBg
Z3mwSSwzfxmshIZhHLm+9WR0T40ak3s7qIxf7NimjcA2bdVkt7t/HoGKpc1uXF4GkpeH72h5Larl
3cjSQP3oy1vSLq8K85zqxVheGib/PDr8NqtDDDd10yxvkr+8Tt3yTiGATg7TVJ2r5Q0jgENj74Nu
P0rZ+PhzN38zJDxBICdBrTGN7mVshf7mK9njyEwL81U5HkMt5BzqnW0yAXDK8rNtHTOAyvluboiI
qQAvUsCZ+KhDayrvvK4o7/AVpnjIzOSuHvjmWWAY6yUY1WUpA0uj9aJP+09oKsJcAlT1JUu1Q2zY
rtP+z99otfT5niBPinda85Zc1pJI1q6qilvFkvjTb0yT8CouiZ07+vSrrmFTKWAZKMcQClP+Zen1
/fAnVqnGdt9sk4ida0u3sJJ/4pcGgX096xl+6049bYameUjoNvejZr+3JaMcqROUnM7UlTNfX1WQ
khiraUNU31OWNU9Fn4iNNmZEwWqluIOlhSWahv03Tcyr5uvOxZJBsOlq+3lIKT0HzbQ2uhhybtjE
h58dFw/+6GpnP53yDQ89LG89T1nUI1JCvpwdE9d9So3syQdmeMqaIN+XHmW2FPoxtgyo30MyJVt3
GpZFLHxJaJAfqaEzKzHSH6W0fFU0c0JVnEvSaNW5pf4IR8H/feSLscq84c2RBnHWmEXQD0w23pbK
3DWqaNfGEIiwY6FDSCi4nnLUWDs0zpZhKmMVvf0sJHKygIGi7k5L6N74XFfTC77N8nHUatox4ph2
tpSogGKZY7b36mRd5CgxSFCo2UMbxs7K3Hrre/Mc+vbQbQeTs1b5zDWjrqIDi5UXxlP3MRJxfVBG
nr6lc/nhGAUVhFO3u8LzeyA3FskTcyH5WqVd2AiBBMzo0rCv3Z5AzRnIBVTmVZ85Nq9jICgtap12
/uaAgiICgIpJJbT8iR9VL1XU8xtWdK0w+ViCBsMTf845xBbSBYRelv3c+W55qnoiwcw60Pc1z+6F
LNFvAwv1U26SMO5PXChEa37TxfxklvuENBljlpF6oanF9l1dsZ6qWP/S2CTfGN+dkC0vT3vTiTVV
ARkiKv1CZfCGqEd3sgsYDb4RYFhVSVCrUZlrlZc/bjc/KMQClMIkWmpFD5BS8z0T7Goa37H0G9YW
yg06ERqPoSR3uEJZ/zgYpv4M06mjezV+TZVusY7Onj34V0bLxaVhBqEzrsmpjI3kHHvWSXljwiyZ
8zW1PBIEnKRrBtJ3RI+YJHt4VbNPe9CqOGmTfTzG81tGViwBn5bazhPkuXDqIBasyOObP6I0F2sS
fJKVJwuUrw5DL4945c8sUdYh1lz9lIxBdih6u7tGyGZvAzTAmxNp01fE/XMyzMbbT0tFRYAcnryl
yrKWemv8U3ktNZipQSbSxkpbR3+qM25c+9lfSrZ2Kd4kn/ifh/f/r7H+DyJyzLOLJfG/VpEfP4WQ
//E/PkX9P//j9NklIv0XTfnf/vxfl1me+xcPVAxuEsC/mOEXkt1f91keovJAp6LxdJf/chcT89/2
WZbzF4h6joGj28MAFiwV0d/2WdayBYN/5TMptnTXxe33b/ur/26fRSn1L7WVhs4d0zx7pH/zEJem
jA2JCHYnolYPNS0aGd/p9owqOB3u4DK61SaIyIKEizImhMR2oBp1rWlOahqiA0mWzVYlnnPnllOy
1hVD5CKRE7CVihekj2KxqrXYQLvsGMM66nTU5JHFXVb16iCQA4ZFl6hXLG3dzusTfdM1esLwom2u
hjTz17iN2k3mVWx9jRGsMeXVKYgDvD8zwy0LJc9GlAmAEnzaCy0h/WT4hTqX/NIUW3xNeHBXWc7a
B4G5A10ltoMaENtQqxM/EFv0V03ZQ+nD3X2eJVOnVVJN/e/Y87tp5WiD+QTirnroVZOqU9MMJIm3
iOpqEwth5FfRTiX2NyQLVm6+O7HzKhGOVIB1RsjBtb2rEjciYjofeGlt89RkQ72eunJ+13JCTxHc
W3sjyp1j7iXqSeZwdE5dDM5vFRToqZmgCV2EhiucS9mylUpMZgcVyZMnh932l51TM/VdjYGEyHMu
oQa1bae3v6nd81cKxvo1TgO51+3afPOSnGGL7uAVQBOhdvMi/F3Vfdr+kkTIHi2JnGaXeKjnyPdE
8jFqgw5vFaLik6YJb7rMthfx5ygMf5QxE7iLyZamotCIE0An8KnVae6E5pLKoQmyO/4wa6M545+S
1gm5sdIiWKBr4VOWM1DWZHaN9Vy4ap0sdFv2rUiD4lSaD64pxU8z8ltYgyetX5D+T7gwA8Jnnztr
9IeVGMyFn+4iUoe1JuDl2rkfX4XrWYdANMnNMeG+GTUgeX7dxFXysbWVWjUyUbc/cU5dC3/c5h9p
3lp+xE+Jd8LYOFoPZ1c1Dsm7Gi9myV27jWYPmHjJ33JIbBJFMHlFP6p2+Zk6ETjFZjCSgAqUr0qy
icbGfKCaiT5ZeOR+yPXOfyygZ4LI0bIkUEjdrdUQmxSlcGZ0r2rvK0JG23AOaiPdyplH1DTn9CG1
C4IgmppGN6rqjTJpolHIGyXRtm3bYyYdZ3aigV9Iuedh0r/he6nPOZmNZ4u/1lnzoFk/ejD6HOnY
IfKcvVhHGWn5usb56Rh21kxxhovgGbWoYuwaUHVhVhWzZccmulWQumxqnm/fkhQxx9oe2rjcqIxn
io2dJE648FvnEQlUPoZWrQmBz6QjMihj7VCE5iT13+MCIdd6KrgQUHKMKjmG+BNqeuQcDRBF8ASL
gOSfafrFnsCmIqqcX3Y5QwfXi/5hip36PEmoGjP96o0PJUCf7tfTy6RlrJItUviQteeHWkW4tUxp
McV0iU328sB8LKhe+HedE5Mw9nHg98QermdSMY+LiB4veKhcmOObsZ3lPki0+JFZlFybQx38bs0K
Xv3Ua/0LUd3JVzpn41ccZQOb5UjdzXU83lJ64WOvHHEj9Nzpw7jVFtWfAQNIayGNhr1nCbIiZr06
E36tr0dRxR/8Q8Q+S3T91hHSvhrt4AMsS70pgGie56GgMZCts0kHvzj3ynI+4Ih5ONBkjKGhy7BW
94uKuabGXKVJnQ8rIzf+F3XntSM3lmbdV/lfgAK9uQ2Gj0hvlJk3RBrp0JPn0PPpZ1FV3SNlTavQ
wGDw91WhKqWKyAiS5zN7r41QjyWdcyh8qzqy16nzNUUo31rrmdE5Tb1xP7mJv4nphli31350dhqD
WanSdJmjCfCaesOno786tR08uFZHPnDTBLeEwRH0QNKxGFnW97Zfbh3Nn9j7Ol197zp9cCrqfAyF
bROgZ8b2sXPmaaP3nb5D1Z0f+pSRq9MkzHfnKtuTpOSscyceqNAkC5CBmXC1PNPLiTUS+xDt6IrR
fs6ZU0/MLWy1cwaLBIopTy41nnsXBcSKq6AhiDymucVaqZpbh+f8tRQ9JASiGcew7zJJExXb125n
Z/dGo8XfDFa/dHtJ1m86oolO2I3TPdOGZN+VzrArbaEd6yB29vZgllWIRZAlbz0U6SLhGNgwWcP8
JjQWuynxDLeFFqcHrNo3AQSonKUh9ywLlcB85twOTgRKN0h8ncm9gc0ISaARWBVloBdHv22m8sqm
LH9Mxyr+niJGuO1SK7o36xFFqKYPwZtAYUHQjbIvDdwmr0NRuF8JTkAAqc9+GCRTsUeBNQPNLw2N
TgeuxooQE++mGC3vnKvZXefWPJx7pdmXZEl6ZCKkBlFquKQxWrARD8wk2YoYUwomC8G+xmjbrael
+a3jNcUmSSIWpHMdq2/Y25L40iRE4VXDooZPHbklXVJWOWFKFvoZcTUgmInUgUn37TOeov7ZbES6
1W3WyTOn2I7eq1qe8T5DI4TqWYjRrTzKzKqJaHPpWOdAmt8sgAuXsc/jN2umiom1TyNFzEnzHs0+
kMS5NLf9ILXj7M/dtwJp3RYMeH+nBMcQuwZ4yGAr/KOQInulf7fVsggTVwJNehHSBCZbiTc9FMq1
Dl1n2+hJaq87eYNhnPpCH3Cd6h2KvzTZTXbFk24BsB4SQ2TnSkbjNYEU7q6d9fTYuL7k02zlQzSU
Kiw4TnDtTtE+G6vmdnAUMR7gy+6bNOiv436w9nMxcV7jljz5iJhj3SixA2k2xQBGM1TrrncOOFff
/m/L+P8PbZ4oxthaL5DYf12khzEpnYl4VfHPfs///pv/LM+JPDMXVzsgyz+K8D/Lcwp30oMXWPmC
BF50aP+ozvUvRIfq5FLavrUwqKmd/1Gd619cUjqhsII1MVy4HP9OdW7QAfysNrMXvmRAcR7wLkgY
ND+RPbrY9agCU8wig5IPBVicJ+kZ4gKlPFLhNFDjc6vpbxG66G++ssqXoWuYgPdx3G3sZqjYoFVq
4zla8KSMvjr2RS3Whp/kH04uuq//t9fZf6zqEUoAX9y/vhLPr3AkXz+Gb9/qXy7FP/7en9eh/cUw
l3MBPpuxXHD/9B575hcQ38v37zvIwn9cbX9eiIbxBVBSgG2Ke4HNgM3b+PNC9LEeE1PMT0gwNdHo
Bv/OhbhIK3+6EKEhBQGWT4/reaEjGZ+JPU41AC20SnvtDsUxKIi1GShOAAG/tA16fTrMNQ41wvKg
oES+6EKIsY9x5OrnqumfrCF97mp16ap52o2EI+1b2V6nVIIhv0WyrjotWUskuaFy8icSjnIS8bIn
nK/roJ+OBLRTgndujaiJhfCQ/g0g9VfKxI9fjvsYNafl49L2l8fKz8ilVM/jdp4qG29JujacDtnh
91LV16QHhj997/+DbvPzK9l8k84Cl8AszjTgM/5EaMrwemg668agMcLNnGL2AiSzRmq5/v1LWb8u
TfBU2suRv/wDwzpQq6Xx/8ktTrE3FBon5bp0+3cvkh6j5/JrO5VoYALjEJEeFOYuqx9duvXa67sm
BDjaY8GS8S6i597PXb2zE9wabn9flsWF5oBBchz1JLThVLkeiIm1jR6UsVn1psZiCmuLScFYyvNk
Cw5eJxlQv+iUo7gorIZ5cdvjcLRJriMWZnp1+/lZyuTFkh5le4a16fefwQ/uz08q2eWXhwmtO9jw
wcgbn5+fkePhB7S0YF35ECxIDzKAEod13GKhiXZB9VQXLhUNaXeILUdWCCu7Lz5yasXfv5EfL/Tr
G0EuzCQV4KmN9f4HSfnnLyMeR1EIh46p5aQ3pKRa17wnXzSLoSV/x5Z5soFYJHl+Uh1eOWe66aPU
29FW5asiMG+wud6lI/4nR+5oB17nVLwUE9ae3Ln9mzf7CYO2aKQp4nwEkaBwlqPv1yunhFGoZe0Y
b3R9BojVIrfRh3u71++k5l4wNrhvuuqQBu5+Ro+fSP1Ri0cFS9BaMbtn2Juue2PGv2JY4cxMfhn5
Y+20V79/n3/5dnmfgeObRBdzKwFY+ESjcYT03CTxoKQl+R1eRbmlSEZnOKBEdroTCcLGqkgH4LYu
aV048l56Od9Nhdp0aE5//2Y+EaiWz+zn9+J/0oXrLunQuYd1JirRgwDUzXCL4KJZYcTcNX/7cj+e
ST9fUMvrucjdbZtvCl7Fp8rAs6LMn3MvWFvtTLCLYMngt2rdFQNXhX1niBxI4VQgWK20OJSFhy0u
ng62Hr94k0VwJ4YgYh+LnPK4fIrIuhENXvK0uYdCk53M2M2JuA7GbeQkN0GhdwipgpVmzWeaF3uf
usAMaqOUIWQHDJqVAc+5O1HN0LOUpO7ZtlwUnGIbUXOv6qBpMGnoEyoQZjdOAVDCVABN4NZf//6L
+PURyyxz+WBMBqOcVQZktE8XBX65vKlavgimbpvZFtu0vhxTMmeKv2FZfSaB80oMbpnP0tDwQnBB
fr1NFlCcWUbc01bqnZI++1aSxMj3jZ9+DqyOcRzi5HG4g/R9aLvp1kJMEfnF0glGLwq5U+k0H8Kb
UQpke5Uzb2zVxVjlu99/IJ/haH95n58mvXoUIJGvcflGs3uejGHbZB7M0bR4ijigsVX1/TquWaDF
WtwQR1VeKMIWQr+WT2LR6yHF1C5du4HjMEprT2fUX6hGwTI1hwytrh/thHTt48wc5rEb7CqsZXvZ
V0O/susOKELbE+HOSJRLjRd29Z6p3zzlbKNsFvjDhAdeJgQ1mm1HE159Hdv0NSK5kPtomF4mp3sE
So3oncrhe8HMiimOUCS7SnEq3WreZnH++PvP7K8XEdWOY1P1cEwziP90N2dtQLlhIRQXTnTZVhkP
QaDalgdM1Nz+/qV+QC1/vZN/1Bwea35ERs4PpvBPR8OY6rJrrCpY9+ZsHbtu/jontXWq1SQeiWqy
V7lkEVxOF434LrxkCCurqVdmwAE7tBWL2slw+VIcdW0E09+8uV+XA8vN5MHB5K5lA8Hd9Lnsy9Me
NIKfAcQrcvBqWzqJ0ywf/uYT+Fyp8Cp4aniIebyGYS6d1s+VChHBooNtI5gbxit/XCZVDmmDi4wB
3Hm1nprudhB1/ZpL5yEdphungfQEUSv0bALqJOph5lcJloBmvGYiGZ9zyLkrBUrlbwqK/+mdur7N
ochlwVLh08MFLWmUj05CyLtb8VRJWCpgUXBirAmCeSWiUW+r6xGyjPZvzpfPnSCWJ6oYH3k9vFtI
aJ8eNr1ftDOxgtG6qL3HaPB4xDByAPdlleZtP3VAQeXfvORfus/lNV0abdfG98ID7tP3EhSo8mH3
BtAAoh1ZuAYoi3o81rZnrc2E0r7o3mM8/DK2X8m0ezVnE4er9tYCjApjraou/bH8njKWNyoPjeL9
768b+y91CkwX6jsKXM9buu7lM/v5ztGkUelmCzjP79ZMxvCuRtso5XaZh9hFWzgjdOUiGkbze+rE
x252X5oK2Chan2dFbDbBrvYtEuvv4JAwv+hb0YNd0LLkenCzXR2jQSc8FaVM9e5y3m68TmxB7QWH
ih/PtT0cU6LMVmTq4hQgRDBzmm9Tod93k/1sNAJ1WYliKtvaIiLfz1LZ33xD3q9tGfcn+h7aFqYE
cL3hT32qAsoEkqpvxB7oQO/eLJwbZmR7r+w1qC5jDtCzxXLlxBf1KAi5jPgvFbJSNSH9b0Vz26rh
1lbQQHXNRLyR2XgvFQe8h5cSzYwnXfxAAUsDw1Jn0Sxm44mHt0SiqgbXWHlFdvaEPayZ572imi7Z
rvt3vRU8E6h5YQhrneXmQaWcBulExJqOLxbr+QcJ8DXkNgk7J1n3vFFDL67yfDyPaXrOcjZJo3Re
+5agCstCKVsOu7Z1cXVlO0kPshlxWK+MEnCOXbJMGqERV0siG+w5wBjFiI8/w0VMwo01YrPgR0fT
qd8HiBUVhqMZl2j77fcX41/qPxyJLk06gyFj2fZ+ejJ0LlHIqMuox8yQGAPH2/fk4qJTqP6sNP+3
t/L/WbZRpnlLA/uvZygX30T8mr9Or79MUH6MAZe/+Kdx1PziObpJWBajD4tpHj/5Y5jnB198Om+y
kQJ26n/85B/eUfcLjfxy1BO2ZaGC5jH35xDFdL7oZFNwY9E9Bpx/3r8zRKHb44H001Hv/xjiLFzp
5QwJQJ/8+sDqGNr5TuEBHwmULfYmVJ8lQHWmeWKBHX8w+8/xtrFnOTiW292xSPLFxh1YWG3B0loP
Mk2LQ9m6gG9qN6OsKhI2wqEztCMQNC22HoLGI4d+GPSrQtOc9tqCkmOFHvx6nFi2DSEMuRmedX3y
ZX3WtWo8INLHduaIWGz8qBX3jeMR/wv2uQ0xsGn3gdHJk9953VPNOoe8cj/YGDpcFVn6tzrIfTRa
+uU0EdgbwHMkwqLp1bvMYauwHGgKegRbiLOeEpq6UmhYzwDDWE8NNopVcIFgbue82HudwsthJuY+
cnwSkZ3ZwhkzJXvTRlFYatMoMGOwTRliK7j3q8DfDUY2IFnPgzCdCpBViJw3FrkGq7wLSnp6NzR7
26wf+8ofOoTNY+1hcKpujUCrfYZJ7FCoOkloOptmlCDLL4f+RvaspRnkV7Y4y6TFHhD5PSajccgR
2AclvkvGN9FYr4VmlT56fhRAW2FMzYSBItCMm9lwgulKCTRVN4atoykGYh6pfZZqKkJ76RvzodNb
Nz1G/RBY6yqNDFZSnevMW6uP8yfyq6Vz4xcK85gxA/lZ5THsyNBEGAE7bG76bhu5TY9wQo8/9KoW
XljURbArVWc8OtGADYh9iFhyB74HeEE6BkHXZol8oVJTna0sSAtAtvonzyVWKtaja7C37sqVAw5/
3CzBhaWGdYH04YbcZ33r6uSzVuQHYBBz9GHX2GXzYRW9t69QR2GtxwlhrPNKl4wBax8OfrqsgpC2
T+siaf078mqn8wCmOrTHBPNj0wIYIKB63VkBSzN0kDt4uzDOvLJYE5siNnriHzs1BZtpNub7qEyM
bS8r5+i6KWOGVNslpYGLzu/CrGqaO6hP5AEZbnOF6CTaDtkg2EZDvl7ZuUJbUFUxMya0/YPYoaLI
zw5W8zX/L7Weirw4K2nTvBmpndxztXYnFGQG56JZTdBIIHEeJpEN9aqKunWBWoIgOdEdRD9kV4GP
47vlu43wI0eYhYQ5YuWYhhEmxqwNw1opEqeLAhdekhQ3cqp2eGHyDavA+bFICQ10TAB3yvfqu6IT
yGHiLuVzX8b+qZDPXtDaB9TGHaOX6VvVdRiqQQwVSPKidk/MZrp1FYSsp1ob3Luh4vALjTjzXuqp
RRCnF659GPJe247jSJ1k1tbG1cxu4/Sy2+pSSfwv3oC9zsnDwsBFntOTIDwU+R6Ox1EvWpcnTDFe
UIp0T5HesKttRH4tAksemzpliTfFAcYaiQB26KP2j6L7f/vAu0jeVdVU39vPoIT/2L0CxwQnyG/O
xNePeHr9f9fq9eNbE/9yMP7xV/84FX3zC5sDpsHGcpixUqJK/HPFZX8hGWKZIvmM0YxlRPzfhyI7
Vw5LKn/9j5Pvn4ei8YVGzaQl5NT8sZH4dw5FVhKfTkVw7UxrEBhxyDKvIf/v11ORYPNgnIGtb8e8
i23g6iLeGRiprzQtZYngtAYRwAKlp0KLc06saTCOflkD0RqS9K60zQSKZC8kg7/J/qBzDO7nksDk
XVQJE3xp2XXxo+DenJC5Vf4jc1UTh7dprkfN0leNnt9K2xofPGx/YRt3/VVd6o9zilhpVZfDPfyR
4l7MZfnROZ51pVjIcSbV/tHFc3FQouiui2zEZ8oOcazCJm9J1pGxNoetifsoRryvh6RWzyc2K4Me
qs6fboIu6qcVXVNeHU0lb8vRLebbPkCzdnDjubir2Xz3AIdVf1cYVREc8fwb05J3Db6K2S2JMabI
e4kdMKo/NJgBIJAlAe4rq9BFewYuFARAowgN2JAbZaqbacrqD1vZuPeICMz6R80QwUc1z+PbbAyV
sTdVIIsNkpUsFOkAwyFBQ5+vNZfohCvSZ8rhOGtOjxMUNNHlGBfyJTc7475yIWlaTLRuTHtydkOa
HmKIFYgp4Bjruyr33TfENnZ/sFxowivOQonXLXZ1pEljzVKpVxWAO4HfOTIWykMw6fc2cunnDpDe
B9J29T7qjXfJGHPyNo0v200UD4JMnKIeTswUYHPTYxGm56hix6diG2Hr5DEaQ9kHK6CwlOQ9yjxh
tOJs5VqRvcxcHLfUUxoRoHqpHzXlc0xoOarqWXAo1dEEbkK3BBmaHSKzHDMCxxXHpGNn5sJxG7wf
/FNwpdk7Pnht2XxkYp1ghyKiQqR3fsNx2gDtAxHJ7935kRum5OLEiGXG6lUnuWPVJJ31XeSF/9VW
BRe5AYPLeolrz0U5l/foicc3iz4X81Sv7dPREWsEH8lOT0H2rtsiSE5uW9wuggXS71R8RnHi3Cxz
/Wel8uQCwEPjbqAdxjvZev67KkwXQp+uUWaosUO3aDowQdxEUF+RN4xLmEzVGJl9mo9+CKwzrY+Q
CbSd589yJFZcNJzkPTy0srz1Ga9vEoTILCVSnJw1pVlu2/2zsvE36HXP9c6q0InDvm/wUKKb9K29
HhXzq1MgIfva6UA1wmSMPSrL2EXLP6I3xXGHJrRfDfAy/LAq9KQ8kFeb4N4K+vipGRLk+YUh2mpb
kQ43nuVEW76Os0EOSEZMK94iYDUlU4jBuIJoZniAxJT7bM2eIu7KF54W4ZHp7K/QVaR26dhNrLaJ
k8TdFr2e4SB2ayAzstSEizFM40Sk0MgXDY8CcAP3uinK8dKWnuguMNgMQJUkQeZ3ScCfuo39ARDw
5LFG+wrGlipR98DdbiMwg1WYDMCOwnIKZq4ypGigKJL2HkG7c/Adoo3usqaa/E2itUH6bein+tzn
FTvRBbUGDXE28kfFG8WJVqXZN8x2gdpYUaTqVZ1JRGbC8TCnGvoMVLLxNZWHZWcglCrm/Dt2CRkW
rjWIDSLZrDlwZSJerZHN0oMo+4aEmfKyLB3nw9XG0tyzxAyIgLId9UapprRVEWdyHcUOsdsJP+Ih
MZoPJTrlBwk/Q0cUZECcyOhvHL0mijb2a1aPTiIJkzUCx2SuR9GzIlcWCQMPSA/zR9oRRMuvCK4C
AxI8thgVMaPojGVlWiqgAmgUL/rMKb9WHrX+anCG6bIbzOxYKovwJ8W8Y8NzCMT82GBeco12uOgD
iTNY88mJ9tM42KYY9m6csZtCO2Zqhu4xRn3XOkiX4A/jdpUmkGe0bCBg5ZScWuJCUAIreW+UpvWV
OmjYGsqaVnMZuAfAOqJdFRyRxWbUdP1tFIymLc0k4k8k2sKWQ6JEo9UFZyCseG61BvdXxtRsFdtl
faW1Vfeqo556SRjzPjaxkR3crkczpfroltMy8XfS8Jr7Cmvlm2wT+8MMjOEeP9MAd6S8C3gsjauB
2MFmE/fVHV5+LB/NHNdHKTOevD5+171RIA0umh4FVkluQujYLd5tJ6Xh3Pp5P6tVk2Pb9kByrLum
bE4ZSXHfieLp8H8yY2V/oO/Tti1ePK/QQLrQgQ97HanlBisIOchmXu2Losd4qNLh0mkkFmVU3ka6
nagmebgK41tNasG5A7UVh2YpjPo8FdYM/1/N1YPMB/A70VhwdpV9bR9qu+tPWRaLdl2hPsUMrLfJ
iwMJ4qbvJosIwSy4KhVSa/TR/jtHszrDSGjABzjoPym86yM6OnEC6IHWTaJevHWsUd0Wicm/t3Yf
XPFe2pdiCPTHzGiwf3RDNd+anowPCdrpFv6yt2289BupCfmD683pZoCm1F7y7ZXP+pJENDqttktV
6+wq0yZCrKo/ehSZ1zFpCZdULrTKQVk8TUauUP1pSXygpYTpa3QK213Vc795o7U29MS90WsDG3lB
vO+N0WlzfQeATTuadqVeTKPkAhPg94hMrGQBm0mRfLDy3aZ9c2Vvv0Cb7m+ATiBoQ+GdPVWDEOJq
stucmzG1y7cKEsU7/HEQ1M1YKe3YEFMIFEoH+sg8s/fuQFc2Jc+X3DvWEJcB7TisDbEQofQM+b8t
VHPN8/q1qhJmBabkh1nUOjd2alY0B+TeLRw1A1Vug2Osbf2ZYGn47EQkCOaxtTMip5uH9rtDRIXE
78u/k3rXfWd00R/yAZXvQBNzdLSkvsmqCthq400g+RwSuR7yUpa7GOr0KYkjfae7uNwDhUNnRRBe
/jVl9RqHgdtw2Ex8OEDGs5532Mf8kN6yDaC9Fg0eP0yfr+BLUjgoozW9kmAZvbfN6NmbpulLwR1r
yxjh8hRn14bmqBNfPHgZk78O96OoS5jLXgNSgOXrLYVpvB5xTeYQ/3xBSho84MW5HomdGaTVS5B1
BHA7GEi3o0aDvIqyHsMsqu7nsmpdESaTKl+zyYGcFzFBtfBjbPpIdYoCT4tOMIAN3JeGkx083tIG
DSP+5tTXq6+tL+Q7qmLQh1aFCSOJHYa+QVe5tzE80bNq6vK+CroF+KMq57Lykz5ZJh7NoYQdYG1M
W1TXPPUnulMvmPcUOxWmQT0SD5EBFMjwBh6TjRn0oVsE+MtVRNEEMCEFz2CNk3zxk5SjxteC+UoV
0rHXdTd2r21bwW2I0wbipcyyKwseH0DeoaApjSf0Mei98RO0yujssMEo+SBAed+jxc/8kE5gvkym
WN+X1Vj2a1ZB9pMeYGW/y8YuuJZ2bOUbHjD+R0tt2a5osaeILJ3Rvi4FGJE4rxhdQdCA3VVZ2sJz
ibVpJfjM9noS9Dug8jaZK4bywManUBb9cjDv0CCRt+GK7jGe2wSooelfD5NYEPmObG5ys3X6rR4Q
NURJoukTlX3vTivVC/eudwPQE/jXKfL8bLpycCa+F2K0bmXNg3rvWhUWUzTPWMR7R/vgiZduOZ/d
rUkg5zdvYpBEKeQ8BCOGri25Ce4ttCT3pYJbm4QBye0hi2Z2ByxKA+yTlfecIcS9LnSlvVUgWu/0
KYanazZtcSrJU/iO0DGpz7Noqmg1g/n9QIbdQisaYe7PeX/yAJij5vdinQmH16flltC9aQJJxVNo
L+FH7CEwag+umPIezkXdgHh02lMRE3JLpoKuh9JhimBMnQIqbTK01IkijuGa9tPXmSHipiIyeOLP
etJbY5+C5GZU9ZlNqgfDVCRqM5QChKVo9INRdE+j3hb4oqtkPRPwwhsx5UtU6Usz5dbHMbb8A3Zq
njy2sG+SwQM2O5HSs0qmoVrpPLxWlhY/mpnhr2yFS5qrsF+ZTfC98ux941rqMIpIbCSO0q2NWGXn
L6G2UTJF3yJSYq8gT/H8mwItXamR7lBr8e8UbbwbKBHstTnCwxJBVV2PpRMfZFqTOTVp5d5ohuwk
hde9D1lb3xANwFo/6imN8tGr7m3Ovq3rD81+yAPxQjnThDAXbpOSRzMsaKrpGRLMILN0hVIzOtVO
n+zqgNyrUXTNuTMFJzV48vWQDFig3ZZNmo9AnJM420Daaj8yCSsLLljuHyAK+y+kF8EcK6XbHgcu
EPBJkzopabYUi1l6hKbcv86+/Jhrjdoqt6PlOKUbq+MyOriTUsdJM2cEzkwPkZHS1SZIKi6wc5Yb
3F5wjEutXynRm9skGt2btmCSHMpxxAgks/YMX7Y+TFotyc10lH7lzA4yMy11z1YV3XPZ37i2AOHU
PaJNx9BBQAO8nXzGwpDVq8aA1sbX2YcBfHsaN9zwF7EGhpkJb5c/VtYIp1e4QUj36QKUWPAXRBy9
JnU2XhMgstD43TYF6OZ6e9cc7EMVoXDa6WNj83hLx/kZ8chVVjfqKitwhkVAmjrWW1SAHd4aPbc6
zBgqCkvyUZ+QoPdv9dxcFHEuT02eksnA6JvE1MISb2YQ6cj0yfv2yfHdgkhcrO0aaDzCQi7TvO/u
CEHgnPOls0aQ021lLhbSg9LwacyFeYmIbrhvPWrzqQHtAlBea5+hdznH1jD7TVl08QoHSPPml4nY
5oE3npwgGu4iwaxO91t9O9g+pxs2QWLtDPerX+KoXpW1EP2avM5Z31CNXLNaA9cF6jZngglsZyM1
6fSY1boSEJ/ptRzhhoxDl66Nbliz6peWwK1iHWtd/x1VU+vde2LEVmGYZUln0rLobTlNPhSTS4uE
o2Lck+lcvoxCMZ7oLDOPVjgJanFdpLX+GCV9RfmdFdcV7vYXM9bcKzPNjY8m/cEZtPMCODvfw6Gj
u9m6AFwQpsxj8pjJcYB05NdmclfXTQmLXEh/Uwu3BZ6PFfypj2vn4DEBOoxdY9IvjFZJlncO430Z
kLwKRzM2fTZ7aHP60SXjwIa6EbZlq90ZzYQvaSC0lfOlvotzr30184QHQGMUe9NJXlRaxSeradpy
ky82JDDd04q+LjfWblQ599Kb2j2uPsu8EOPE9NcCna42ZmPO3q7VC4u8QaxK7cofitJ/TGVi6rua
U5MZapQvJaM4D0O9TQYIooTsBGRAYZacCfrqA/17TejHpT/b0Vd9LGBC4yaOOv6Ylz4lZaKOTHBK
oME4ohdo4ZgfNS+1intyJea7sjV691yMkPOA2MHnXM8xC49k0IaQZQU3ueU9Y5grQCzQvmHWYdPM
EynRhxC17HxB06nAt3NibYcBd3EmmgG2v6Xd4x7yzwT2QMYKlnF8R/IOt1yiLnnku/ZJdkV6ZUSW
/Z6nnf+VyQwWU84jKuna2ZVZXl868CfeGTILbqZAWOdRdsbWCOL8I9VqLdpLH0AE4wd42Lg+rJHZ
DokbDhUfAwPcZqZqQ7ceHGOt4K9csIiHNYXsTzCPyGWDZXCsWxuGZAl6sMas5YRWA9rshEvVKVaJ
PXK7N9izAZ4y4rb2DZ0YYYve5JO6AKJnrTKn9ZiD192TFcmlVEY8wJnT5Pl9xjjQCSMmllcl7Qv/
tYAdBJmfC3PFOZ2BYXIK+1VoDbl9wNDGMCPdgwqHI2ryHA0iTlyMR4A87luWG/VXtzD8p9ktSxgf
KtauKz+3prCxbR/Al9VMqPnAJ2yTvFMHKvF828819Mdo6hrau1Lq6FrTtsZvGPvixZZTvSvdzr3M
I1KJaLqwymxbr/PWTuI77yQ1RRoCLqR+rp0TtALpx39KG/xGO8Nl30dMu3VdoD3Y50ULBxO4f35b
arnc4+KVZJIpeo8QFRJpS4ZyyzP5FIJkYElYxrqwMBNu+qJitxBBgMcrP7RRUaMZVVG36Qoj3WW9
h/cmIhTpuXdpsPhN/Oaxm1gDhm4HNCscPMAsoQmKDGNPMDFA6zOq5C6PjXvf8+N+Y7e+S53A5ujE
NmxBWTh9+mo23czcIhk1YzsJgyAqUEKtAneFtiqFum4hk0xdJIEgyBxjZeujeEJJ0eyK0nSPDES8
ZIslstwxrc0/SlmYFyXOzRSJMnbZJXVFuVdJJ9pHGTjpVznoBDl1U+TyayLAcMNM81gGJnZnlOHA
pYJFMJoJs4FV2a+6XgT3OMrp5keTx8/kGikMgKFlDgI81jzznEhIjNWNmgs0cwrj4I9SleRuBb11
AnUBeS4hP+VdOZ16yF2TNWpGPiEMNZOR3ippPfaXscvskV5AyzYZWYZYkysD+C5ZGd4JlQez0iRI
/UskxXjTPJ6fPLDZNiE25vk/rzPccPraKTGYAcowGNi4cSd1pLZ9fYkabBwY0mbjs0vy63r2ZPfM
nQRpTul6txO1aLpzrZu9Q73M7h0dRyM+InZa8XY0l2iBKCo1gvs8yXNlhOFVPKRWj4YwqGZ8ZV0r
geJxTAInBNm+s13skZrZONWqr/XpPJUaMmq6SE2EtRolMLS8ytONiVH1xpRRVu98KiNFyxQ0a4nA
v9v0ZPddkP8asepq03kj9VQfyIQvGH9lOjs2zJq8B5Qv4xYXp96dp8FB4KqxyZ7DfCKbJkyUzjCp
YWvKTjcO/MtmJppolXOy0YK5aFyilFgQdvq5cneVT/IAohTBsAjSHEFC2thEFw1uw4hES+N7n2k+
8AbgzbiDiey0taodYbGSccNtnNc4AUFWlJuGx6YAliG1G+I4Zv/RTHBYCrcHvuFj/eZwMdjv0dbb
yXfbLqcX/LQ4SNPETG6Z4tpLqLMjIRd6yW2W+9MeYVHcbxdb+GOddFCHpl48ApGnki79Or3OZc46
0Yo2VeJ55PxwiGyiDlWbIJMqWndQn19Z6GgfVVJP9+S1ddoa+zwSOI/H7kS6Dhuc1egTnEAPOfp7
OSyz7KwP3inm1Jue+sXDrI8qCXHkQ+2gfj9iWA78kFhdfiMcrhYpWe5/sXcmy40jaZd9lXoBhAEO
OIYtwZkUNU+xgUkhJeYZjunp+yAyKjsy6q8sy8W/6LYyq11liBJJ+HC/e+8RLKqZ9WloNb5VmjK2
I4IClUMF0HVTqptWn4Raa3lpElV0hnlv8sW96+qhugvmkScgIRq7Bogg7pu6Zc3uZrd7SF1h0JBY
q2o7o6+E23lw+sjPtRYlyqiozt8GFjxYao7YUHmMehPdMo4GuDc0tVAAMhv9fK6WUM6+HemTOKJm
ugCWU2Ecuim6j2rLJkFqTG96EG9MDT4qKDQYYPWcDd8YyNTcBGrxwplslOxtSWTfp1xNAE6nLgHJ
xg4fGlogHjiLhrOvexE9R7QlVRrHtrp+xptc/oZvhbOo2aAD+G6r558CrGwKKX1hxtgjYn+t4tqf
F36OxRg440TZ2Pnu+9Dxv/PZ/1ATIkhqMUr99/PZG/WBAfKzaaafZ7M//tkfs1myhxJaHSEVxyTF
9cdsVn7BgLxYPW1jcQYv/8+P4axBMtESOJaYQ0CIB8b7h2PJ0L8sk1yuNCbndr53f6sdBLvUz34l
y8YPxeBYZ4Vezn7uL6ZTWTGHU5UCI+vK12BUCDZkvMJQsScsQDuAgiPGJOcM6+LbT+/Uf0xKkV76
5aV/Ma2LxHBSiPdgsa1U0XrGgS5KYFSkwftQc4b661cTy1/ykzPLWszHhglek5I5cpbiF2dWEvTA
dVk48fOmFuFhTAweNRvr0RXpdmqrF+CwyY5PGjZ8ptyN5/T0YFe6XPe2eiGzzK1uXlbQ9IaJxpVM
RqjrmUT8Dp7remkvRL9fxWVyMsyi3fz1b4+37V9+fYzqdFI6GMgFX6jlg/zJCSsaziQ2U88Nxa0Y
QE0zAY/bMdlEH55oY6Gse6gohppTc7zxgI3cW2CYxLhs6AC+2HDrl3RGkUQoewXxfo5MayfK9D10
2MIRcA4E9hIsUPy3IqcPr1hi2eHg7uwyYo90p5oWTKE/aIVO4jrIGkqU6Uri4OfMt1Op+wndab2M
7iyZ7MNpeOdgA8oy2nBqW48BjJYwTm/pKbmrsonExMe0dJ4wqfs6xuO8g8Y0rTszd65KKvUSlmiw
Z65aECB2QbwGDI10+WPGwnyyYAvuRCbCBzvVbzmyxjRS8comxq6z4JL2luSdsyu9ZCSL2DUnLqJg
19BRnBX2wYaWRRVfT41DrDEb6r3upEBBnWCkLTHwjhaGuzPYtXlleUl7g9/FItfdcsZrS/erqQsH
71hcXrs0YayUh01oVdg22k9ALeQQifdKAhyvVKcfe+M0iGigZW3mEKG7bbuFRVJupS3mY6F4CZ2S
c6svjK1WONVHHCcEnkv7MODb4N7Oloi54lZrq2ZVTtExgHRCvP5Y098Q9mQmHT4a2U4NOhX/oEqC
eD/kAVCxvK2vyD5vRlU+ONABz3/9hVyYu396nFxJMIlHmMiqAynj1+yhR9tgzTHA2KgsK5iIy7ks
llQIY2V222qHy918iGMxnudIaV8jsDgMCZbTMXDDEmKk+TiK3p/7oDgNSrmfY+FO92aqZ7tWQjKy
vVa/Y0aYPre1UlfOGOi/ff8T/rup/adNjSJWVpd/v6ldf8SEmf+0of3+T35saM4XNgw+fdfW3R9p
5R8WXOPLss1Z0tCt71F7Fql/uo3EF8lGh6XI0WETsKv93w3NwbgrSNJbHkh2wih/K8eMKf6Xb6bt
SgqdTCgZLnoG6YY/r5Rxb9cuddzztsrKWsNaIDMM8cxvr+jXjza0oMAJroxg4+XwDjcCCN3ZoLV4
S/CjPqVJYoAy1QG09mZMU36wPN9CcLGmopkmk50oJCEuI47o5eAwvwmZhdHsi7xz5A5Zv1CenGF9
L7NDbGbRHoB6s1d53236hUKFEltcxzR2AWkJu95bS9PiPpxzsaPLaLKQMoTVNMVBuBTMxyRWQZlX
VsvZ3NSuqG1Ma+bvxC+IjI7aZ9DiqV0uB9577DWYOXRQW0AO42OpvGXgmM48bFiNn1tMEyOuXnrs
V2nF2XLVxA2FmIKuXar9C6q7u+x1mPX4Km7ih6ChekaGeX/g3tK82fYMckbU0V3QdPa9PVvZlR4n
Yjf2GgZE2nPQF4ro0E+ahgin0zfSZNuwLOaNx1u3AdcUcc8C+4HzZLhrCuRqmkmv3HLMTiLsYsKJ
6YcIK7lSdhnfIZAmh8Kosg1VntNXSlztcyQZymK01YoFiZFS9ZUQ+j6mZZzMfqubjE9bVUUjNlbp
nrQujCt0Ss1id8iMZfUZB66leeS4jxCV9Rt7asc7Wvsz74D4KtgjuR1fs3+iQwDtbN9KJxrqw8Cc
/GSHNLSsdELy1wxkAKfkNZbhVd5whDgNJEORSKcq4jLrQCKjUiX0bto+pJXI7nCJbwvIy8d2pO8l
qDKIdTr8hngdMj2Mt7aFvkPQLmEA0YpL3GvJV61XAsDOUOwK9NPlT+rxsIWe+1h1rdzIzh3PaZv3
153hZHyUXo8cYY0uDUViwFDmGsxn8I6b4lnJwX4qK6MBmTE0xq0nPfvaFsSg11Azyj2WNxqCPWsg
fK+Y7nQ6/SS1jJPbNo5MLjZRWHPPnCZkTP6kfgsdoGQ6ky0SOuS7u8hR7r5zUtpo0Vu2yBQ5qlW6
pCMqp7zCPdARu7mHCElpwNDTPxM9lUM9+mU69RfV8R4bDOJfkQrUjSybniFQxI23Ka67EebSNBnr
VI3zbVpnyyxD4y2j7stv8D1cQTs08YNRzcRTPY3Mc5qGugLkA04zFfzBeQNFoJl9rQLJYtG784lz
+RWtqzmjqRZXQ+2NBzhoSbJKUDn2qs2tMwNW+kXnlsMQ98iA4nm6iLAusFmpGIv3VgzUYvqNHju3
RZy1T0bawJYYkZevWrgtL6OwsDkbTcU930EwOskqUONhcJGumM+GdrzRe9Odvlo6H9I9frdh3cqi
/KCXl4pNrEa2XbFL9pOHOModz3jWQiLmhyhZBK0k7F0SMaaV6t9M6MoegBlGTGsJRZyPYgGXD8px
82Os8eN93einxwhv4lqqLn82xAiYMypBSsZ6mib+3EmF8KhYplcs0Xq6caTKnuN4HHbKQ6TxyVs8
qdobzobZtReN1tjHrJFw+7DYIbu72ah/OE4Cbpj+rSuKtVJmS1qw7bsEHGMxzeY1xKzpvWgD4zVr
CAQ5TSf3I08RK2xFIT7K5sMQ0+9J49ssp9HPgMt/hH1X3s6WHXwmWjvtUwS+j2YYGZwInR9sBNT2
UBI/W5z0QnDpD7FmQBOxnNYNcXrSE3U3tbXTExxs4UY7Nf/pIcTHsO64dg+bOCkyex8IDm+4vglL
XxW5U4lDjgyYb6SIB7Uy0nB+wHmzWCAjixkOByMrIpJmoQAJWYQ9V3MvvRpxVLC9hPT1GhF3p5lK
cCT7oNxNaF5c8Es+yiy8zto8OzduE/qahWF7pVko5CYbzyof2uqo7ITZgPLsYTeNY34Vps3wiLkq
ZLjq0VY0k3f4qgDZw30AgpmtoKRWcu2o2jyFuETnLV0LtGnlWeUk+zQsBmgLcT59062a/oE+nbx3
KKUM/Ksk5rJXOfRDYSzVC49T21Ldp+fThDUglhbYxajM7lrHAWYOX8eJToFtRvHaVipkeMcCH187
pd4gWkYDjQFE5g5DJazhKgPwsscKzFPQavmppNsLYZljLUoz87QEKwXCWdTdOaPqtm3W6G+wB+6s
nksqNopA3etjiqyFvo7hrQMGTC8gjbpcT2AlvTUU6GfrFMLJc6Ok8nzLBlS/R0ruo42q7RkIKMWD
HLARm3yAJdNnaHj6o8Q2dt8haqfrsp+6e2rJvVPNM7waNWHdGW1tPZNOyGnNL6xjKzUQcEkTrodh
upq9zBp9ZYNXcmWKIWk+io4HlqFmNn/kGc32bDjWNPErtvZi2chbpGk+SvhXdd5M27YZtGJnZZb5
GwenSW0rzc2nWxOe7qOMzH756bp7Aj9nh7sYg8NjMiasd8TUOyxf5ZL2w4rRXWuU0EIb7oX3XGUe
aHscL+UqtXTi20zDeujv0HbGtR1xXiOZwKQD5Ap0ejRrHLHX7dij97l9mzGMTPXrBrzEhNWNZmzy
/lPBGcLDtoCnEagR8NNrJWAOgz+aKdYKZXtPx7L2tty2hS9VC7BJhUyydT3HcBcRbql9Aajymr+6
PgaRprd7u9Ix20HRbj/bDHz0Oqdy110FGNQJmUwdFspGmU7ku2TF0QT1iAXbng1gJUmXD1wB9Gr2
8frg5QqlUX1wvZGpTxayPLZRbVa+NdTfXEK6+6qenW/KIrLik6CAntEJTQJ6kdBDq7JOODkkevgq
CZmfpZ70kLIy1Ht9apOr3igf3aGWtBzjeTI2oArlKW/aBAZenyi8DsWHbsExlkPQvMxFWR6aOuUz
75WtLmNaecTsGTdh5WIel6uEy2xm4xvZFhDg6ETHjb3Sgo6sbWYmEdPMGmk9VmmDCIJR39iGsKBf
pijH2ZOmeKbRZhioa5YbPiqKGT+hBpk80v2QlZtSlbPh0y/NV4/+kXo9d01VsyozKCUIhUKJKGJ7
60Akud8rFTz1DBpWtRk1u8Ze7LxMjCn0nObNPEU7DqT7VE/tdkVmtNiCzKp8HDw0UqcjJSFULJc0
cRcWvYEOS2Ccp+3zEHswQcJu9Nn3WU9SvpXH0DWDfRdmFR3u4fDAwHvwMwZEayp0x1evtrPMbxu9
fg+xRGMbjSLz25gDbg36TZCW8yvNQp99HDRMB/Rw3waiN1buxLgI84Arv/ugsHcEBJiZjETzbpoi
seggjf5iWOxGz1FdavlqHk15Y/a2e5jjlqmt2WQMuMKuyiC9Yp6qWWiL9L0KJa0xmFfpb7RKxky2
G2n4okqv2jdsF37HHnAY46y6K714eApI463kkAmCUgmnTC0qTj1MQA0EGgPHvdbmLpbVosCsWAhv
eMDSgRlD1nZJeV0KpsDgkCDI48o11eraZ2NpGNDJAvOzR7e5ZQXSha90s8JKR/zpRq8G72zpBvbX
JWh5k2Kavacggza8wGbaineoqL/asRNTW0pix1hzQJteXWak31To8HQ4Hc6BEw8eB8O4iMo3z1bt
A9W95pleF3GTj0b76JoucxizUphzzdCe2GdxXfl9rHk7LDTjnm/PQJI60tWH1RGb2pdz7J2Q+nJY
AaXDQCth8sRYdzKxdyVtp+GnFtE+y3L4b1rrhC+0Wdn09A0oapnKlvF8aXYdJeGa8ea5rToaEHKu
BpGX2QpcLEewvmO6muWzaDgcmFSucCZsaROc2jMzObw0NRZqbTWLQPd2UWHlnywSyVsyDM5V5uqJ
SXi7Lja8ZxiOeorr6bInP4W1rwiCtUGBemsn/YmHFWYc03O/r0zjaJj47V0GnXjE1LBhVS3WaPTC
WOOKhvlkkC3D5z9P4WMSZt5H6FU82k1kp++jksm5qSRwASd2x5xCkMZ4NxUmtFGHHBlrKUSIiXvj
gE+YhOJ4agIybPWcJhvPjLJrM5mLm9KxE0GNUGj7XgvgdlWV9FHSzOGDbKnfvAxBC9aK/BrjG3yH
yEvZS+VO4dWEA/K9EmVBpUYW3jOOTV9EkOv3OJq5/znsIZe+qoJhh/m0ZczuiC71ebB0se0WwhrF
wchmPBabMR86zO3afnA5FBTFPQ7LbEFuz0RcSOzDc6nMfq1Iw56msMiANo1dhtfZjPbjzOFi3QCp
iHyG59EHKBgOiyQENrWEkoeze0Z5o+X5FOKLuLGNIDpkfAAPOAKJDwY5AC2TP4OTEdm9Po0mvBxs
uBPTrAcx0CPKBxpw/Xp1Elbb0bPC+7qcH3+SP/4Hpfpf4kt0Y1ARQnBYp8TC/g4v+Ul7ZdRX52bV
zbu0MZJbanm7ixUt7caF4RxjOnp2xtKQ/dcvuujRP+vV9MTpprkE/4lpCeNX/KuIjRIKZTrugGtn
Z04Z3Q35F9ogdLDy1dyoLVcy+9AOQ/3516+8pLF+fWVkE4Iv1A94zAX+LKBUUsJZyOkNr90K9Kjr
UBk2lrZ2ou8WxRIsfPHx/RX/K8X9JymOb9RfSnE3qkje3v8kxf3+T36X4hz7C19MLmQE4l3DRu36
Y7ZkfmFYgDpHdRajFn0pG/whxVEvLw2a/gjDSwOhmUjgP8PwHgMpPnf+IV92+pXE38n9ofj98kVi
tGUz2BKesCT/+zUMv7jKbYyexU6pvt03RqreitiuVsvh4IaIVnsaan1aZ4xOsbW60YqVAFTZ6CYn
Ty8AnnDBfHKLSX54jY4723K0rYP2iFiSjCctLSLqnzRqQKQMjsAPQ7Ab85utLDxo8doE/7Kyx/yk
aZm1RlB3Vg7hXrQScMgTayjHwydRWh/MgX2zl/kxbat6J8ABch3TyfLUFWMwXDMx10THeMxkTNl3
TRfRkVtkcQVCY75mCci/AQrR/aXa5X2K2et4veGayZq2FZZGarHCEPlE9zWAS63nmDrRidF4QfpV
5lDrw5lXDXAb4u7ggPHR62Z/4O4bPlu0eR+0ojTXqKD9ui7yW0rYS/zkUXdMjClnL3DHa6VRfVdG
csRw1i5c6rQc1U2EQWCvpQv0IyQaP+UtvDO7EOC5ukQ8Ttz/wmYc7+PEhLoRWeiOFAbutNy5Qbvo
HztPDz/rLG5eYnuwbnOUxVWpL9haF+zy2FBZnttBfE89jqBneIL819c3wMIMVPxaHkCiqlOXB/G5
j9ziaUBTRW3QSdm3MBP5avhNXSdvC/wC7o7LnaqO6VRclYPT3zN4yS9OFX0GFnbbOU4ZTCq7frHx
83Jrnqpv9kxJezK589rxxudIVPs0knQriRRYl2Hc9jTdb2KwUjeJM3gvlj1WZ2OqrJOZN3gQ1Zx9
IJ6ALYUdAzEmieRlIgJ3KeaKEwdatfxWSVVj5AvzQzuy8aRRMxxz3QouA2mFPUMVLIaGS5Ko0MRV
PTmfQXMyxIuZ8MoUbHr33HvLYybbdj1THUJ5fkIR+RxOITUHWlWAPzXy/AYHCVjqaKZxU5unRzFn
Bo4zNOHQKutnaOTTJZu8gLh/r58nUffrkFuVTyhuWCuDD4iDiPCu8gEPED6Gqt3rMIPWqug7bCv2
b/R1uZdO4aiuRe1t8ZiMcBDEeOjYFS5sQ4+kMuu1hxduS9eeu2Wc5Dx4HONR0PPszY402qnaGJe6
tInABym3oqThjlDPEz6JQqN0fVKlr02UA9iq1DfWHHOZiSegWHY50YKxgCvJzmGJhTY8NrvcLHB8
uXN1FbgBkLLE9WVnrxar/G6GkFlRddQkgT9xFfUHUb7LCDi5lcUnDuouPlI9veXqH3N/xs6Wctch
229tbXxqgETjgnom3X1N4xHEXagXPVn7erizi+rVsvP3ArSinNszsO1vSV/Y4J5Td19pjbVFUwxY
fJafmDcuAExjyPxqvhta6w48EVfkrOnWzHun+9CLu5U54KxDXcHoFOPCl+Wliedxw82q8A1la3fA
xNRztCAKdCOdd9AQdQQTJIlyKowTinN3LFvT2sCucj47iri2dmmbV9yEeZiYaG8CDpv3JtPtjTVa
BAInb/TbvsdcIilG43tcbFxjWopZ52p8DnPIY6aTUEOZMmxkJl4eR0eLF2NOu+vLZDrQ6I1rxmCk
emjncN4FKphv3HCWW64J7SowQyyiwUQ/R8OnPaUkOyVxOCAhUbdLvTrbaAHc7GpSDJCVxPdp2eZ7
RbMX9OW0nM7cwQw/x7NNZqAMnjnXzz6eF8IB3tAf9Xosjjgq3X2UgxnGgNWdGJrqvuul+h0POU1b
zFagpw61HVNXNJiPdlw6hHanrNqkxaiQDK0IZxZRS9ruY9fcJj13+hF73sfo5Y/mUNebaop3Wkae
mjdijxjlrNkw5EtfaLeqHS5TzF8eQAQhDLkoHqDOaKBLXgh7zyhdboIdna70sqRYMGgyjyS3kJL7
Y9SuWk/x/Hfci9qYnG5XSP2mdbJNqqNpwWqiHzHo6W52zioBfqZMTvypaZ2SuWyZKbv3xdxj8y7Z
u1eysLp7zNLxIj9+pFw39kMZGusg6K+iIr5NTNtaUz0xbme3b/y4hQff0de3g+pR7UzJCi4pj6Ew
j4oklTN4Rtu6jXrnEUhV5616fgDO+2p6qRKWDXjjeSL3vR2QzcF07OsQMdosaHAyt8twJZi+xgzT
73SbGAk/3c/cfh/0If0XrPpZ/MCR9SLycFNqWIWh1ucb7nj6SmaB5kdjG50bjeb0ERL1gbrzmkGA
aT1LcFevrZnQI1W76YFdYl90QXUfghfZTdBppW/0/cBQKyqql3F2wlNtT921k09QOTWn+2RAgS+K
SCrb4MREJ82LbYt3Zu3MEAxam+wVNr+NrasXJfoL/IWTGpL5YuQhjoJIsM1CXQiQj7A11nGp4+Nj
UR0NYuFLOmIw2zOTHz9nKr0SUYdpNAHDmGEJoQ5q1dWJWdEbRkDKmLsDsR+SSW51FqgyDGeST3zm
ntzaBRobwpFo7k1YAOfK/SQBOPwWO1NwqUeSEAPsqZPEJwqifKDba12WQ/c2sw19JrPuriscdnjb
aWvENjrWbG/YAR8wjGJp0z1TW+PJhH0yZHF9O/V6t54qxpFgeAnSdYt7OsZx+sTSk1C3HIy7ti6A
4Yhp2OkCUWB2yXMqnOiwMSP7XkujEZ7ENOc7okAB0LWofaiQMca2dq9dTapqha34aYqx71YlR5RQ
rz6zahwfqtzJgBc49lZZGbu3aebeLYPXp9HpYd31UC+L6MI9cmsr7G6dqV6MrnlscFKszCI1b7E4
lVuqSact2553VQQ5BhJEXeclkUShS44VoUy/JZG1I2C1n1viupBIh25QqLEWpoPZymEQpSY4IrAQ
vO3JpkwkPQN6vS9xDk6afpfq0Tc2tCeGYh+ttHZL2OBCeKKmz8fyfDuhyFUSuGbf5RQWRBvalJx1
Ys/TVdVaOpxiupzNyaov9IBuMyTDaD2MTrv2IktdwgWn5FQ1ZCUNIWidYKd+YPl1z9O8FP53S/c/
R3iy7QanTiu66GUanzCJauu4hxdQz61+yyluui+TjLKzfpA3hkvhYJ58WCEH2Hy01EnxQft1pq5s
UndHLSq1VSsl6IlWgJghkX8MRNytDdMY96bW6z4R0LcE8Y6UV5adubkvXJTapvmBGUTdQqou50ie
2yEwbjh+10cmTWJfkSs91kFyyrWxflUYkJ9o0nCBpTAIXKWTBluGYfddw8Xw2gsg4Q1J+eZmBb+v
18BYYfdZjY59YESHsb3uXmpGx3VfUgckcN9Oeb2z6dE5BrqhPcs4d1+KfNA2MVUaj4XVrHN7GbbL
iUEh2BrtEysvQ5jYoBGK8SO46kJH+kOMPZJEyqgYZ1xHr+TeHDqbNzUPz8TvqxvHZZMKy2xtdoV6
pgu6PmOJb17LuGSSKOtFabZrjYVnCSsPKVGvoAZRksQBCcY88IfQ04iopJ4/S0vuql4Fj8UU1bd6
SKVQHdXBndlU5oVKherAGWy4K0VWPDdhQzokHxbeupzuhJZTshV32UeZG86uju3iNw/RZTcOleW7
NSdoJjTWGYAXNQELjfENNy/1Dv2ckIJgVkhH0RTfhyGnPHTQOn6iyYQtA+jNWqggvBiZru9CM9cv
BqGGNb5zExN32x6COTf2NC2FXwtrJpWK5LYmFJJ/WLXyLmRt5NNkGNqK4SudUHR3v3ptHd6lSOP3
JWWKx8F1CZ4mRtzz1iPXIRODFTesxG/bZXMtots2sbZzIyMObG37pCJcUlo7DheHuhLfHuriYrXk
UnJdOps5CD6p3mq+w0bsbZFNHN1GM9hiSXNfjbFhdFXk5h2U9HYzdkZ9CtvE5vxpy/3USfmVK2u9
mfPQ+6y6QKw9LoCHaHLLazuM4wuEpngvLVjtOPzqYwmUjV3D8rbUdaCxifgm1YaCEQUnczf2DMai
BiIXEd6LmJvrXI8EnViS3l6ng90ypzj5KuEdOsTzsxya9Df+0HoTeJVzIm+K/y3rSF4O2fSbDOZv
XU5nl0urDQN28MBGM8Jp8YylahxiSZ4VwSmIwkufppwcDe9KVFO6xsbS+3jk4udYS6b1MGevpduD
+wkT56pSDAPlnGwLZnF+KdrhtFzyiYoVnxifdzQSgJ/pvGkTNJG3rghzPkVgDIGdjYQDI565ddYj
20OFgXysGuNscQTzayGKx5ADfMBdrn8KdWnTzKvfJ1MYbK1g6w7Bzkjr9Bjk/W0y2GsnHFhcJo7k
ur6ld2u6LGjKbUcDFiLseJ1Y7Ttfz5FMVp5cCAlRHz81GPI7YqEDPINdM+OHxH5fALeiRM7IAlq7
msS+JuXxOkf6JWT93GQUGy1ng3iLZ0fb9JUmNtzzgr1LEmGdWnFz21dZjHO+rfd9680bTS6IJQlv
1OhRnes+d6/VPFm7lik+xctA5akJpOus0cNjPCpjWBEYI6uaJvQCGWXQEp31xDMsLn9cRsZ1lqxo
4chC/OowSDn47qPynLou1QHUgJ2x1VEf42pjf9/KpHjNA8HDY0IL+9YEoMJXQeTQCKBH9aj7ep/c
5o2h3Y2WzLv80FgARV0geB3HTNlTMpAWl6RLjK/sgM2l0jKuuVHDL56ktQuA3aCrhbD0izLn4EkY
ijx7z71l1cWEaFZ5MU4H+hGMHdHtbkd2wMZTM6bHqbPVQU6lvDNHy9qpXjTf7CZhrkG4I34tmSAy
Z8nJ3lcVD2PP4slb450CilYPHb8kqPaBWRYkWj8u2w7zaGO9cJcennoV5/fY7q1L6ohyFxlFOa9s
vbk2+UxvRS74ZXDeP4Vi+KyyRGy4CS303t64BihHwcgYMKU1zR7dQC5ja/T+a3ZbY5NbpGs4feQr
6K9nihXo0KAVaOtwsFh5Rq0tBh7COYL2Fo7pBNIusFGdeycbNVxcYuDAXeZXeq5v8HtgggolK1Yf
xnt76lN6BAh/el35MNrpW1MNV/MUa6tkiD/S1EoOTt0ASGsYXjIkqIABP7dcflyeYcc0YEJ701c4
gtqRZEt0+7+ie/6/VfSJl9z5S1Fz/fbRvP0DdM8/Lm/Ae/6xf+s/s/hnkROD4I+f8kPnNL8sCqdu
LChL1rmfPPTiy++YDdNBX1yM8X/onEL/spgJvUXN/EXn1L/oJl2ueBUFpa46LJS/Adj8VS4H3WM7
zAY8hrNU5ei/yOUJpUjsZFmwGSosRFiOMYdsIXmv09H6PYdBfV34Wf4PgwjjXyYRLMiMgJkIsPNQ
i/zLa4XIRmUl24BTarklwoisV+/b1NkWpdzOXv3Kbkts99kzt5ozX3OX1f3IfMnI7Yl4PI1ZxRVF
7P96XvC9v/xPA4PltzK56phEGSiN+8VaH1QxxpS8DjZVNG26tD5k9sLzFM7WCJvNzAzZ0XKix/bW
RS2h5Wo9BdbSBsBGRmpdVL8/Vv/2bRLf3/NffiMqoEhJmPCzKXf/5TfC41dp6JfBpp1VtBMJnp9C
Wnc4UIPrMYr0VSW17JryLYo4Rns+xuWSF56lWiUpiMI5Kr5qTSFvg87ITiatXifQd4fKKTi1qIZG
7uGrM37LSIP1VCbbZXFl05WUcinEzzQVSH0qXHm2tjEphhORR0lT7DOY4uwo/ULIKx1qi1fRV2IV
6ySzrigS2aooPqIYIXfdzUzKRWitLRKY0mWuDZ1hUB4cAUbrdrCjTOnc2mIfgx6sm5cp1w5axAC7
f9eKk403ZGUN5rFC/BDWPvVYu/tneHnVquGi6Fejc7A6OsbVwZ16P0P2NVG18pZ9vAuxWx1jJ7lk
rvQxXPqunDa5Exxl1LERBysvyM6THO4pVzoiBmzH1lyMf8z98m5bJy73uSHHMeusBSl+jauhspqr
PrK3rfnb6Axr1+I1swEnRg8ps+Qq80wH+DHJJWaO9GAQqlCQUDl7bsme+tzo9g1aQ5hx7Od7pDyK
SFDzykbe8nmuEs3cq85m1j/0a0eOyKxwwOv3yLkWcGqKuVvFkAkHreMM49FtzpPZuxvoCL4W36eU
c2nNZaqcre1Fb30SbCzrvR7Lr237rWiQD10m8KF33Qb0nE03cVPAKceK5DrbOB/9EAfuhQKT6j7u
gq8h/UlXU80n56j0WquS4U7MY0n2ga+W6ALKqnKr/LYUaXLCrHjT8r5KwIkU2SdV4tGtmEMG82bs
cLKQy0ODyS1epqLOYN07hhKPVPX1TP1C9Uo+p8Rv5IU75tzU2dmZHj7lVVoQZTQDvHHFXK9ozMAA
G0iV3+NBUVv6U51118wcFQvqQgB3QDp9kxSG74F6UKY6UrR4FfVVfDaVeS2b1r5t5t6560Reb/9X
tr//72o/F1zXX+6Qd2/JW9tBt/t5U/zxr37siNC/HNuhu3PZ49j8/jn4s70vrMM4KKRuYEP8mSVm
6l8Myjmx2OHuZWT4E9ROmF8w9LNZStPUXUMHBPA3dkTX/jUdYgiDnZByUyq3TUq3f9mnSr0aNRy4
7VbP7TzbacGSihWZRBJpPeItRETIzWJCa+2d9z1PW5OIKdb5ErNtG49C5VyE7kn0qbkdzNE827Re
xD5yIBldZ2hwgs3fs7uJyoU6eyR6lbNke9PaGbrd1JiMq/q+oqKNdojBV0s0WDVD02BaKuxD5BGp
2SiV50RVpiR9neNxHFBQoDj9H/bOpLttJNvWf+WumiNXBHoM6g7YU6R6WY0nWJJlo+8R6H79+0Bn
VklKl3zv5K03eJPMrLIsECQYceKcvb+9hvVHmwSMG5wpkfvBkVXdfjHQaa0Dx+vRvHvu1ZTI6bzS
XG2dlVOy9JgBrstKJTcdSSzfOl1oz+PJ9SxS337JkjZ/ZFMIagaKszs6s3wSCQIT03QnnPghJf4B
vunJUF32MFO2xIgNt81sto5OvmuBPPppHEt/VU7j8GS45oC5ORclPCWkVBACTh7uk58bemUoVunJ
5z0ThtNFl0WI77sa6+siyI3yktNJRdUtlfdUnnzjMAyRqkUnP3mP7w/NIkYEYmGk9eTCesPd3ofQ
902PYrhpjLTll85Odc2ZXetuB2Bs26CHk3tCjOslDA71oFRLZ15v20Y/Cop6CC1DnbFNoE8xWoWI
kvDuK4ZY5mso5fDFUyAFZ6c9crwezc5ZmUwA3YyyH4iu7ct7fFjAG04e/MxSToC2uEInJCZl3Ycn
w35VQuisJi+a4TImKHA7iKs1r2C47/o2vcrLKrwGCRcTMAPHYQeZsdkaMyEg/kkLAAriuBCKFBgB
dyYKMJvp6jNb9lJbogkCOoDga9R3mgmLwDphCbwTokCif0LlxbCazwy/9oKpqbhrqg7lme/aY7mg
g8KWXnKy8sG+zCQE7wRFOPERVNoPT7gU3SNgDCAvODpgKXQnrgLB0mgOm8QGnwMSLTe2BA3P8IWe
xvS6PUEZRKF1QDo9daRpqc9jDvdLEje0zBI6AhySmixbel02Xfkn2AOcFTYQj/07mlkQEjTWYegA
cmxTfNREk0s3fyJGPjk4J5iELGr7W9kKZyVPsAmGVO1Z5I82CMEBPElt5f0aWon95AUxDs5MRpI5
ldIgp9FD84COlDrsF1hXe9cgA2hDZx5AdQENYEkEETQMmuHBjTnpnlpUYew9ij6qHojvc1/szjXJ
cO1adJoav5yUmATikfugugioamHQdoOGbT4DomTGFkA/sxnkzOQOb4Z4VKTKj/gIlHlWd1BJFnCy
/HhDH089WkXYvIRxQOM1PdFB6hMpRE8mZeySUYcgEtiCK/uI9tUCwR1CaOLKIY7gnseyE2LT7ZaD
7c1p3j8JJSdaCVjaHlLRYMqVXs48E89lM4cx7s6mS9GO+MKFB/8Exar3XJha9Jyc2Cj6jElhMCI3
8YxOyfmG02gWTfittgmmcWbIyiCgi4eesgHDzCCWekayuONMZxlOpJZghrZoU04WWE5ShhSFd3QR
lH7hiSKlKQMq6p/YL2wm41OixvQCCjNsGISZJhz9JNC36KVzbI1O9y2uEdkT512B/QMyk594MyqW
ih7fiUMTpPZ0y2JjZXdYe/xnN9bcC/2Er7E5ZJ81QZk8wppCg+G2ruOAYsq0h2rm30ANEAyqGYJD
OygB5NA/wqfP9/soILS/tkYFTic5oXVAXibuvXlC7qgTfgd1yehszROWpzctQQjhCddTz+QeZ2b4
uCecj+wh+8BfT1Zm04D7aU7kHxBAQQsLyJipQK1equd0JgWpHmaQPtODrMHSbk2Wswy1XoUMHeAH
ngcIwvpajVP3jFTasHfRTCVibI5PqEOehiyghVo084va1GHwL4veXcvSKPJd7bdmdCvMbLD4WT+6
pyUPDkmFbrrBnmPsk0EHl5SYE00avRfylWGfc4lk3viqaV12pROiTu0MYysF2hRdZSFKC148jQ/q
xj7/Gs+8JqwNg7FUM8UJTgwpfVFduGttwvECrDftnbtgpj8BDNHxAmXAnq2feKgGNvfSjwn5RJZK
9RoNvkUlXDgZQNAZMWV1hEswQ/ev1AlB5UQ+pzpiZVi1zJlS1cy8qt5I/B0kTbHRMy9dmjPXKpkJ
V7qm67tAdeEdsM0Q/qHbrUssX/hbW/XUjMwlFkE28ylNgLPIoPkeaphMnJzmeG1cwg65UUAGV4Zd
PRQBXgvIchr2cZSKRWT5h8ioFUSMxnwdwljsA0AeS/JhqmXblePKHCMIYPR4icz8DrfypQ1MbSuj
tFi1PrDvpWKuGy+sYDAf2oSu5LooWYmRgTbQY5EM9cbeRHlrLJkLxeW+N0FVL7AKwFI1NNtCoUEF
jgob9fy0GbB6DIshdF+LoipgT8pW3hMRoU2LEuqptevhdQwXKJXzVx+fHSLojlLHDMHyzP3O4mi2
MToLT8xujlhb610FwTlkPovS0l1Bg2cclRokGJCKJ9YhSfA3iQVky+r8dOV3HrRCN9J/uJHfPqWu
0ayGaWxeNCiuS/rvZkRsD3aMhWn59oWD/IAUtz6XjNrTKV6IOk8IlYsLTftigtusFn7fRcXSRc2e
r/SKYIiLavbPrTMeGNKEOM9ALvFbQ667Ohj2ZaQZFxUwjQhahhGgWZfKQARMI3bvTUbz3Z3d85md
9qdovXSfZY1nLFkROgeylnAvpwlQEkje2jvvp9I7CqjrI9obFb5kZWOcWXWtJQsfR8NLqbc2hYpX
jF8F1LN4NWLY8ZZIpDgGKuwLDswkCQG7FZA09wHS1G02WjglEt7lc1nTVlioxOD8pQ/2WZJhckNH
Sw+4sPXmniIKl2HiSf1bU431oyra8CwlQC1c5boLmo5NabgIcLCzkyBa05DfW75cNERNXCpHwvEh
2qaFRKmF00ombW0f6VNme6uWLuYRFjtAXPW8+9HFBgBHEjyrO9Lnc8itkb4cUPytMitlIkYm/b2B
8NqhQxAVexd662PcVyre5UgxrjvQbMXKxbY4rlXErzwiohijy1r6wfkQN3AdDWAiz3R0qmu9zOwb
v6kd/K663SIT6Cbm3ZnSeU46C+VxYqRKwMeKVzVDAtoeIS47jcL02gqs/qB83p6lH8opXLCMW/dE
aQDXDIoQSlUkIA+v3dB0s4fAiovv0AzA1iTox/mRfq6O4rCcQPWpNn2mUPBvxm7Ab+jCgxOLomrH
ia+Nh9YgySIHjGMVM39ggR7B+MZhe5/4pkQVwh59qYrRP+Sq69Z8BervmbLkTZ90YbOSpZdeh9Og
fdEr4d3r3WBt9c7zviujE19Gze0PrmVpT6PwARf5VTxd90XMOVtIygWzanWTY38TA5GaPT59Jty9
AEr6UEQjRiPFHvOARhO0sJmAu2MREHGyLRha+xTNBsDuwMB4QKUsEEcIxCkubPic2BiG8tmZ7XSY
VIsuNPZRo9vpphJMh+jbs7uBEgurceujJInOptZODpYyITIoc4bwRDE5nCvlpd6PjsH7t6Zmege/
Q+X6uuEsdU/ubAj7L+yHWm4Fxj9tydMb0ufBBgkuD4xfvLGmvicEh7a+pz0XdePsRuhhLgHNU4oZ
N8zjCY/H1HHcWaFELdxHZunSvbFArqFd40kj/zEZpOUsYl89W2DOmjGw403fwkJrh9RZB/COte2Q
m/be4PvEgznhfzoCsipxPhlmZ1zgnKVghXiL5ty17gT7zXSW+KN/nXjUBFepklMesCN4gX4kKAHI
e4j0LV1nbqDW9HoJ9GQG23WcVFKc2mhF8rCqqvNwKiiPoFQr9KOyzMwLsv5y2lqy6cJLt3cUrlhS
zvpd3DBLH8BvX2NqrTTs09QkdyMjqmnrVaNlbJphCqM9upsISF9Q1tkOJy1aOAi3Y/M1m0bxTKBM
Ys8iKcv/mthBDntrCKRzDDDv+EQGRD1+WGwBAN/0eoCcLvUxQoARjLr4atgdovy6rXu1rAikBExk
jd6R7bvqd4kr1Zk5ZhIGodXIHQF5ybbFf0PX0beH2zCH7LgfI0j7m5AptbvITRXE54XpzKGCRE2A
b070ZgPiudNWbdDbW1jdnn9m1AhHNyWu6mrp5T49v7xSY6XDG9MFWtrChkmqaXbaPA0J5XZZDWN2
ns6cGrzd2LPxzWAWKM9yAfp+57verNe3Mie8Z5Oymz2Q2pwyR/T9EfGDizMtipou+wJXy4xfJN/h
4jpQ7QjaqMRRzpwdX55o7O4qrjzvKaa4g7U3IpVbNdwO7L86GqedDJAvHEKNMTr5VpZjMkx32o2j
15XNuK3WDhiVnjzye8gHIof7KkxK9kTTL79qxsBUFcfpVdwEN3FX0Wito4Q0XxT32BwmowNkN9gl
ZifiSA86TjTom1hbf6BK1fS9nHOQ4Ib02PfbNBy/jUFtGDToyMajtu8aQO1QQhWG3qWyA4P930K4
2xmVZi56M70hDoi1KQfbeggGvrFULRAyVr47MsQKtKB7aRxXzakRrrDZhepsludxrtlFTY0xpOnG
4L4JjIDPw52FAymutcvRNlL9HBV1F6z424JZdN4JbVXFhZejrQkH4jNqMbtmc+e1YumP1kOlN18a
VJZ8veKyfs40O9/Dy9IIEXf8o1OmjVq22STJRgosYkOmzKJDmAbGDYIqcxuVRJfFyI8m4ix4O+ze
rvF1DO0d77y3M71A8PcLB/d4PzX7UuTDc9DQsxzHqH2ga9rGWxiD+llnSGevgCkgAXfxdgSQBMtl
glNMLJ2CJMFV31mlWOUgjNMLTykUraRIZN5G48buqyDxDi4KnmwxABrvQdn4fcWQvPVWTe3b1aol
BYKcQvDWHW11aMY02j17/X+3uzm7J74VpKVEAfzO/z5lHjEmWj23z+/+x5pKtR2v1fd6vPlOmFr7
V+du/sn/6R/+1/fTb7kby+///Mfzaxblc0JXHX1r37Yg6Q1ajKT+MzrkNkrgEP7ir/zsWrruH57u
znYAW1gm7cF/tS35E2Z+ts6ID8/Q/P//BQ5x/yD2w+HQQwazNRO0/m1XcIgp8hDy4lOZ25lMBf+6
9T9nabxr/3FoJN+jsAgFNGGGWJQRyC4JfLZmrsgblw97q8j7nIOJiXP9bKp7MnKK6Nz09fLMGXrI
rBV5BiYFOZO+YPgS9UlwlkuUsZUgp0XSR6Fp2bko1hr0myxSN9B9h32hle155gzh4s07+4th4HuD
0N9fL2/M29draaPdRu4od16U9rvRnA3d7H8ECftowuiiofYG65wJ/zdTSOMEm/r3eO3vl8Zc8vbS
+Bmykp1l3EVBE+GxbOMLnOjuZmJuso6VVqywSqMukrBJEt26HGZoJR3cbOU5HggqJIu7cWJMRk4b
qXNehTWDNCiMJPCeSt492xguU/bJc78lyyNyCrzNdS52zRTdlF28JvaGzpagRwUxETZSiUr1MYm0
cVqNVV9dFWGGQqHN1G1niABSBuVEkg7ROi317CzzRHGOZzw6r2kKPYWqRzvHZPUYSY70Y4bApS7b
tci/jV0o9vCNttAkNI5FIUe7XoovZk+qogOee5saKR7mIYg2MYzwuPYaIlQLnSTFyBJ4EbV4AxmJ
kiioonUdWiTD6fEXy/Yv1dhfc3qs2StWfao9mk3uHVoA1Gdj7D00k65tIege6tEUqzG09WM8BedZ
xtmFMEA6k2NMq1FFW6OHItm5znObob5BQJgvEDadocLCetmNlxgOrU0DuXutSKtnIEfTruwGomoU
Sio/jS4KXN0cUwVW14Jsn+HMn0b8BnW56lBH6hA4i7ii/+nTBjNEtQGgNqwYXjWbaNK7LRJpc633
OFVRpYCGHUWx5sZIfoyI8LJqW3ztg5qUy6Bv8fjIdkT6HV0zzzTO+NZAzlcHf/Tgq7k6noNwuBs6
rbsesoEyLDMZ1tqKTnlfYmzQCGoZwDbU0AcIuuHMT+zfpafIO+gMIz2iyoSQBsKncW0frIstti2J
EnvTJA7S1YtwXaHIX5LKZdGyLwm2HIzpDrnjGd2utVZ03bILs/1k1MYq5bQLCJunebCAPPclLADl
4j40aJUd+iAUiP5bUi667IUspLs2oWYD2LitUPB4oXvHuHHV2DTS9ZT30qJ6WYCtIS+gBbJcGc4y
dwDEpLoLFkKVyKV80LGetbP4NBeUJ1vbus/zBqeMQaMwtEjU5BQWrwD7wqBPY2BoFXJOx423JKzc
yFyIg0buFDsvs4yBA8CiKFtsmUWZ3MK80Faj42wHJomzB2CVuAN0ArIYFomKL2x30IkDQShIaE27
bIk3WQGK32p9vbV0NFmmHdwoHfcFYm5sGMmepJKbyGWkU43DXTtEME6iZduGFx1FFgJcmPaAN4bm
fkqrS6eC7OEIdRPS+uAAlkQb0ljXuVDPSURn2w7q8zrRiWrM7xqN0nbwNlWYfRMyX7eUWqvUocNK
hRIusUtceKMdbuXE0D2uiAvwyPaSl4MTnMV+ruM6qTR9QUXubALfZkpaGEXzwtDK4n3Pxe0AbLkB
IHejUX5s/KgXfLe7galNMAAoqhkmo+nwnsMUB7DgtvbD1EDGTz1zBJIDt9SvShrZYwv5PqQ4GyDJ
7OqSDCs90cmUU0RD11liXbu+jjAZNvl5LCq1S4G4nBmsi7QbxBfgP/rMCO0PI9Dxu9pzWSxadO5G
oAl8nxLjAqd+jpq5I45kyYi9V6n6pvIJpOuVUe6iglAnRgD8IL1MHG0IWltQGozL/MtyHM9q3RjX
lp3cjXncco6CXmIn5j1tS0hYpUMG2BjIRa1DLNT0sr7QK+I2hctBpAUaTSwKJMA4gQToNU20D2aB
W6zVYkvCQ7R2BKprr2isx4yRkONPrHc4qLPJpQfRuzFOdXva1b0zLTRZ/HCCfEfDq91aNhHKGnLI
XeNFTwa+m7UZ+ddOZGCaCX1iLNGRwv6F/9xrsdzTUsovUGDefL6BUlTgaBphkuxf//mP0y6GR1K3
JDouhyLiw5BSamYotWQ+QXnFdRGRiZHFHOMJWjl8fiE5/6bPrvShtEjaIQ+hKhm7LlDWzvS973Jq
SJCgtU0Kgf1i60iSB8uEvjOvvKWDz/fzl2C8n8j+vFlbUuNYsCVxMX9QxLhF3sd5M6EK7gDcwPPR
mWWpBsxS6mCNqR0E6ZVMbkFxkzgKufnCn1eSkDYcLiW/OmBAhkHYFHjw4voasKO3whHHKh/IPL+w
nMnfJSQdreIuDXZ0GvOdPgzNukbbv2oI36sr4e4QKv5AX09gNyzFZVZn17wODYRa+vz5/f7qs317
ux9wmbGZpjCILLmD++HfNDV98JFB2wozw7T8/FLv9V9/vrPOTLXjH0Dx5j9/UzfKnmNlS99jFynn
R0vDfzFa5ldQGfmqtsrHzy+GNO3vj9JPht7Pq80KsTdX0yKUuUMR6zsr6q4YehoPBil7+7gPXmWE
frSyk/aK5nB45rb6tGs1hph6AlbNtYP23IvVLuaTXNHi2KZ2NWziRrVn+G/AugyAOqOIjzCxerHC
JWqt9LHIrzCcQwlKarxAg+S3oZOnoakdh7koqebyxKRO+fw+3wvdTm8qFT/4Ckd3Xe50fpzf3CZZ
M7bQ2Ed2dkW6SGIjvskMsuAyRFVXENJgo6iKgOrPr/qrL+q7y36oqfW2YHEr8GVopjUTyKxXJ5Hs
zLXPNJZ27lk+Dhc+nsMruBXFGqlB8psv6i9fAouSh6Eb6z9usPd3ngo5NGUWyZ0RESvWsCVGVnOO
pgOkT2shhS1tkjoF9aZhf2XV/1OU8x/PQb94nIno+/f1P3xzVE9AqcwDc9em6qvRRMNFm/vGWVbZ
PNha8BuO6HxS+LAycqeCaFEhdYt/v7/bsIem1hZkN1lGEx8loc6kL5Au9Pnn+ovV4N1VPtxTY2Cp
Tq3C3GUtst6eG0R9bK5b/Ca/+fh+daX5VhCWWpxW/7YYlJ7Kp8kWu4mE9kXvyofU9vbsM7+5o18+
Jm8v9GEd4PyhWiC8JrsJxtGoby9j3TG3Ht0MSIzKuE2ClsFwMJfHJFtwFCjb8vzzt/UXR2ZTCAeW
sivQFXF2f//p+eHQV4z+0N85cbmb8Fjdlbop94DjjF1J4G5Reskq6HCURh1KwypApMhcg+SXTHvW
YNUgAiRxYq4u8gMawge7NrC/Rfo9BuPiNwdm4+8PG4Ac5qfEvc+vGNDou0UFgEtCLGnNSwvUAaxA
sZChiLbFlOLe16bzwbOHNd5iGIBQJIlVJWbeoByJoDqtLCtPCbxgOa27fE+Z6q9j7ERZyZmm0fCZ
coj4UZZ9sBdVRgmH31M6XUVsCLmnjEtRpGtRuy6ngtqq9Cu8Bt/1SEhixKtsKezOPDZN87PE+f9g
jd80qhCQ03Q2eR7/c69q9Zw95ycZ+ipSb1tW//7Lf2rtZo05WAzp/Nm34rn5Cbx1YLE7b4XpPHF/
9a3EH/wJuxdyaJ0OFpj2f2E2EKYTjozYDt00NG+e0w99qs/6Vt77yo7XBGXN1AG2IHWWEHo+fAnL
muAEM5fmmnHED+Uwwq2xrNneXewD2xGchYk7GRad5t9FgX5dTvaTUwdwHb+GzE2wdQe4k6b7RNlb
ehYbST0WI8uqz1rkLQO25mC2IvfivtKNbdIGm3KytvFU70i4LULksml5kHOii7uxMfPFVX5MQd7i
p9kntnFt19YFBf+2r8xr05cXYOp0O3gZgnAzlt4c8HTrauXtNPhrn9GNGTKUxjeXti9TejvO6NFs
2lozuxGooFO6exVkR1maF7k53JeGuSzb/AoBC4bvcZtmNvwpTLG6fzeNWF2hC9w1dsAhJL7MfHCC
TuiBe6D/xAKNRztIr9vA2RklZNbI6r62tXcn3PoxNnnLAoH11J/tjMkaed43rTUw1WZHM05/t5zP
H9K/98E/P0SHdiZTD8lTMy9db+qdMas52QrMomlVrQISqDMnO+IgvrTG8dKptWYRQtZGd7LWFDgu
Ppk3j/7Vzyv9V66yK9I72+af/zDfF1y8AFwMwrGFbdl0Uw3rQxUbVZ5beHrkrzXAlSXqX1fVG7zI
krUL33sS6pemn9jbGRYQV9N9l0dY46Sl7YkajhbO4vtotPVmQuW/RLQJslD62dovpuMAKl4RFLm0
3UDbC4CoGabXpWkxIt3m/ejR2pPofvp03Rv47IeUMQeZbjvfMw7VUBPO4fhiDdCOUA0S3ntIsIpl
G0OwpKUjH4xKP/gkTroxqzrmzLOiKoOf9ej/aiH9n+mQ/+NP/T/Yz3fAD8HnefOozDODP2cBF88Z
s4Ctip/r5/bt+vivv/Xn8mj+YTr27EZBPDybafh9P5dHm949ixx4IvkvwfFfy6P5h0PBZ8ADp1KS
1qwg/otCNMuUnfl7QEoDxBf5v1oe3+/5PMpcwaU0md05uiM/HvJ5pDsbX4OzbonbAZ4KsgRajD1c
vHlTfvH9eV81z5dhaoBCG1yKTSqO8aGX0PDF4giW22uMc91XJm0EoRMsjxSsTbptkJXd9vMLyrky
frtizFfkeGQCtMQQhSXo/YrhZVPiqsS3146EeQExhQgkdC4Mwxe5YyCltrPo1qUw27W+e6N64QEn
5G99zUcDEQA14Vljh3Rgq05f65MiORIm33kWTNNRUvD8rlZ8Xxn/fIf4yE3KYo+TsvNhhYsdLRn7
IXfWiV9kr32HerNxJP9MvNxbMSGEjRA4sD0jt3itCzG9qsHt78cgxiWkCvNHoFTyhdTY9gzKU/Hj
87dT//tzgqkK8bsjUdTzTM677JsF2PEqUcZ0FdeKveU8mmQysCHM6KWmDw8jXvhiAY+8ODC/H9ZC
A0o5m2DxvDuQTAbTedDHILuEQH2QstzTqb5m3s+Awu8UZCu76pIng5HYljQJTo8FTBsVyATxUVXe
fH4vH8YzP99q9JMGWiXyGfj3+3txo6kXrTIsatk0xKsDF54ISz1YDSXZET0c7oTTtLDodzf9a273
eJnTLEeMk2czlNn2YKQMQ/tko8jQkAHnxyzRrMdBJiRQWedOHemr3ImIe6KheZkbqtu3RUhHMYif
Sot85ci3Hj2rNS5ajfjYfESWGnW7crSzfVKnNlQOnDkEIE9MqcLTxAKTywa0Kts3wFVklSQt6WkP
CKcU4atr1yCSkY2VB8uupvM2BpeF6FYXhzoT+FVjXfOIEp+G+PHz93I+Enz4lrnezFhjKZrLrPmp
fvNY1Gkfl6VeWevcMvSDoWXT62RX9tGsDXGjD3OueF70Hgp1IVB/IuZZff4CTivHh1cACJDGHY4/
SRzWh+956WSYxJvRWhO2mF0WIsk3RdyLI17ILY3NH1rcgwAbowG+7eCG2U7xon/YVVq/mGXVnldB
39HOrnRn3xdpunIoF1H45Y5car5RMiorml3XNcFwCMpsfPVUL28V1OqDh732URpJcKRmhFmVlhFZ
doEYjmj/4k2rbPGbJ5el/W9vN0vDvCe5dCr5Lr5/u0tXlB1BgPa6SaruIsDagb9L1wiMZ1+5YuLJ
UEBKWvsAl6/ryg0ORmnh9MAaWu7kZLpfrMYav9d9IL59/jn8YoF351WeIz1gPNf+8CCkwZjRQuit
NVgGcibr4kfYjbjooE46Q3f2+cV+8TbQ+SHmBx4aTTDvw+G+YIOC2dFaazCnzqMoxmJeRuLLz6/y
ixX53VU+LBMwjiK7MQiRo1yLvgt6u8dR5XNuZQuU5fNr/eKOwDhjj53bIib/+f6DZc6L+jakkExb
p7uXHAbANU3Ob3Zh/W9VrCspHMACsoQjDHA+nIV0llx3TGObIKL6pmx0QGti3MZQLIaMsPTokvig
pTH0rwPZ53RJtcsJ8/qC/cRdxQb+AMQkqMdDs7i2m7JH7o690xpuGjw9BDyEnDKiAEmSCvelSbbj
wvAmsCUgOOMg+k1J/vHj4VxnmSZ7pSkx18ICff+WTeaECceunTXTNCCnKnIX2Nmh3tiFtvr80/nb
2zZbmNn4pE0BIy33w8MdTr6ORF3z1k5qB+AeEm3niKk7BDWxKEbjqx1vtfebi1IKfvxSobfg6065
xMLmoO348HH1emvpmez9NWL0Owu04doI3Hrr+UP/iDOUwxzN0BtmTfs66J8coLYbBxzJcxwQVNCK
8EDtQ9Yq01KOaVdNiSaItYVUg7rcpi2IOaRUT77ePBWdRIUKvJpYJ/hdoBsWFQgPUuuHvZV0iMqc
Rlx5NhkYM0PXI6EeWLGFhiESo4AK51tElaASDpitlbqWblCEwCbwGfYZZXatKjy+xDqADxA3I2M1
1tx9YrpA4gp1OdnPZjm95mJqLnNEU6vcsoLHptDUpYaSdcP8Llj5U3xKFckWSC/jbQotRpAyksZP
46TJ1aBgNi+9oeledZTFWzOEkUiSp2E+DZHubjyR3ZVld1W7W8V9RnEgv6EarNeWj0c40oLsK/k8
0YRIzao3FuexdU68zW5IrWypj3V2gZQ9uZKDjdBdj6uWdgJsI1kr/XtjJC7KA4d5v5zRZBid/SWG
F3899baTrXw2ia9Jg/knavIBEt24hNxyy9wUQX1lQIbOsd2ky6kKx0NthOa1HwKwY7K5Hgzyq8FK
kzE2bfXU2Pn2nZppEIO5akfd+zH2xjFhOIqI7ntMdXkfzdkSxpRna8/tHjKOe002NBvGGN25r1fy
vopj47pLajIXxxLOxmKENMpgzVt4RnWdedP9ECj3vEsIjm/Lul5gG9PwGLgEKkit7S7rYRqYLafW
Vdu52StTs+ZS1bNaEYrLD2DU3jaYfDCLYJCum9SVjznTYDjoBmEtbQFFMR7cq6LIymstAeS4GMD7
W8tMr8ZVE5PEkQZTe22Q6/ul1GNvWWn1eKeF4NxohiYXJKtDuxpq7Sah0LpQMbHdsQCPIqvM4cp2
eeFPmlon/cCp2HTls+bLel/YhXWh1yUZoHx6u4kItGtG0y9154wv8XyHvbC0be13VyIwt1NxRz+X
A3Q2XkIzPPc1p9nGIu4x7yXFN9+XmDNoHoGKR2NiocNbuVUiSZ9Op1XbVi0SH5wZxRBY107VhxfJ
bG8XJZq9YqzzH65oCFlFoX2GVCi7zC33e1hZT0gUCDRqZFH6TJ2j4cFpnGJnBr0G+wMPc4jXc0H7
ddpjwiRdrQ4e6rJ5KL0eIk5ryfolLSSMETdhWutV2dYzRnyXDP1JZu6bYw0CbVV7tb2Layb0teaC
ejR4UYjP8nuzzrXziFe1Iv+JH07yG1ZYoOZZ1e9la9hrfirY6k5/9Jvuu2EFh7QYSJKIPVwFuTDI
rYhCfoAx/m2HFn/dIVXZJMQOXvpNmeDx0dxbQ40vjWsVN2ndM6tRrAp8BxFNG1G3xyxwNZXCuFZh
xmeiKxjdYdOj6JV43D3ZhpvQ6zGsYoEY9KI8wn8LUd/PvfwxjJfwhsIvrREiiDLK6SAEybhWUTXL
0WJ1tMxmZIOoAHLJEI+xyhX+Aqu/iCY/vYYL058zQ8rWaKbaVQjczjKjJ2QWzQahdr4y5158K1An
dF63GjSQPkWCfWzUBv2b0ceKiUYFWM7DXBolQXUF4soLFj5HO3tjZOY9KdoWa2CAoj8EPIRT61LD
aXET+ONBZh0a72YP4vzOT5KcOy6Ta0OgRAUHpb8KUOWzuItK3+0ncxs3OqqtesrRuZDGXOuAEPMy
nHbVYNxKf1hauakviDToCDdWW8Ctau3V+kveVYdQWqvUTF7yiKz6KO/MbV/a+rbWxC0gyhXt/e48
xx5z7BXSpoUlyuaxRRo9gwVybPwcz7pF6GfOBsZsy+l6qg+tRO2hZwaKliS4UIQDLVu9l8uwNyYd
XeqQgFLCVaEiDLILsgHhkXom6be9f0bZgfArjpMDMbjdlSajaoMrghTGoijPLLspbky7ug4T5ghF
iv4+MuvieapFspW+E93PCd/rdjCjI5EIxiOvulg3KrEu8i5Kt6TvIr1Ao/zsSS0+q1yhFo7Nzlnr
YzUnlnu7LlKKTmnMcTCFFNYERbYvDSti6Sc1OKkTcY67Vm3gHI484/V1LX8kIX2EhQ1b8A5nV75s
ZFhe6UCvbuwgcQ84sceDMznxQZiITEziHR5ymPyPKk3Kpaen8gaDabUFvMFeGOrx1qzb6KuLMGhJ
oFm16SrXeSwDIfZR6BVnMaoXyJ/jlbCTcDUkRgDIzUOGx90ee1IIDm3XWEffUNY69Dtxp4swuk6j
1tiDh3CP6IvVWngx4KfM5b8ar7uonPj/UHdmy40j7XZ9FT+A8wSmRAKXJjhKIjVQUkl1g1CVqjAD
iRnIp/di/2H7Dx/fnEtHdHRED1UlkmDmN+y99reu2vw1lZUVZQReH3lEd+3Y/wpIfwNERr2I9vB2
uoRpCmO+1JTdRvnrqfdu4VfdnR4fpZXtqt6vH2/YxU2il2CIbO0zLB0DdXZJdXhBoyS/SempPhQB
cZEQ3juQE7ltUhhUdTtMBzlPXbgZDCpnCw81sT9+dQctBQe863V7Twl3m1k5KinRtVchJ5RviylD
ArO0TE/oxfTeWj1vU9otAkuv4sGPh04QKVD73olIKIOv3voReIN6Cvj1m3ER4rkO8/Jssvbb7x17
R3ScSwVcdvW17saLwPureu9vHXR3SWGSJ1mE/hZqLlu7Oc2RqfM+JyqTUeuuWNyUd8bFuZuSOKJQ
i/ddXM2Ymu013U3CDh9nOxwfsVonb3R4vr2py8zeh17tpxvVT93Fw2bwrjplv1TVYJ2dYdZ3bpIs
Z3KQeviMmUVUQpumrzOsqydhefIPDrDwd5Cl9V1BOib53/w6m0yXLZH08OQyir59LHOs/5wL65cT
9uoB4/4q0Co29a4LVf2ia1Wf0jaHQzQvPpAXV+j7JA2mQ99ofE4Ko/KbiKlJ8hTr6raR3NcT458G
X1psHdAeelyVYxu/etpGHWeX6Bb7uUpuDEFAjD1wRY1j2TGsr53y/Zae89EpUyID60uEMzpNYxaG
oGD9Tdvk4aVIi2nvgKXbujRDCG1iIT+TlitI6bj89J1RHUIpBNxpaASbea5Css4gkm9yHC4V9UyO
5FGLtt9g/jGPS8GAErBHr9F9pf0ZIu5L5ZtfHmyBsfLGfYpj/a5L4gRkovkYDYDi3sAtXtOC+bxr
mp0D0QX7LdcN1jlFddsZcoGbftnWCOq2aGzHB8ft7H0aj+leuXl8VwkYg5uuipfTlM57KOZbeG0h
PEV0wbZbYYMDa5LfiyXT7/Vi8Il9G0+9BLPz2gXTl92mIGiSn7LoP1LHY0GfiOq5nZAK9VatIs+q
1EMJy3vYlii0to1l43dqjAkvlaU7cC+hOValGG1GUQ51UiDrcyi74Sp6aHt2E7gQd7WDw7jOcEiQ
yiS/lrmGxsOPMD61sUyey3C5xkvlHhuvrj8XmDcE6s2We2S0NP+BCDNcTaXaA5lwYldrrY61WBN0
kFx730SX3nDVcGgSUso2MWiFA99k/FdD1zwHST4fJ1JbPutmQGdnEyzsN0kNNya8g4Kqn7GSs/Ow
QywfE3rZk8JD/251GZdOEOAS2WSJ1ATRGHpWCx8ANjM/+8uvqXdlVyFIb1dBZhNlDMFLxvTirkB5
B7A+6R8VkSHpzmPUuuucsHqYvFQAiPUbtS/zVB3Awg0cuV7jRqzcxb7uYROLRdEwKIaGb6lZm08a
duueCUFzwBsZ8uUeQ9R/ADq82Dzb+YxRk0SkgaHjfnEH64vvMBpqd0YONgbmCRrpuFtUWFIGAyg/
uXUgzlbqxjhLl644l5h8HjuKj51MIdc0dtmwYwqybeZ69n2VBG/lZN05Vd/8MmOC2DZt06s3ieZq
EOVGo8YakQGSpqkL/WcCta2fqSzDlxEExtlRFqBDMtd+347CnxV2RHzdVYvw3C7s+y4n5UnnInxT
ZhheVREW4XYcst8cLOUlneblbQbAmZP3QmavTbj8z1vKDq8hLY5pEpiHcsigcJoEu2VHYmCTa/eE
uGC4ZHaF6lQ4yY9Mj0gxnaTmC8QIcfaD7L6iYPtRhZlrNh22vQM1j9Y7kpwFe8YlPLaTmqAVAYR6
ZDA3vRceg7lFrNVdQ9BjiBNr7p+BASjGKaZbjzX12r1fDv6f2W6dFkQe5GgQ6/q5DXKwQhsxO85J
KvrjtKSbPCKmr9cNmaW4DPOgPqaoA3/0fdV9tjkaip1rsTjAeGlQMFOc52+jLcOtg9tg51Wi69Fv
VDQ2sPGthzad0gspTfXOlo0+TjHQJOHamjYw7Z64JvM9MS+ly7ekTeCrBuu7QDL4JjJRRjgfJTtV
E9Mc1gNkweVZxYHi4Z+K8ah5CahpA13/5R8Js8IwRWlZrAHRzaFobxTmJJAvRFRmW9XlVCGxU3hR
Gyb9GzZr5pWWRX3Hf25/l+CQd5OZnEd7qjB0CgqeS0wiw5dM4/yzlqKGh2DLYSJkzJuzFzcFeF7C
iLW2wqyYvxqv52RI1hdeKCN03S2CpqpyD1zq62FRfnUsXGG571Uc938nUqdprRnc1XeOVwHJoDHA
KhtizcNYFtuK6Iu16OYtlbQQj4gFhuDeXjFC7xYpP8ZqqY7aBO5LadzwmIkMIms1NXjcqfDzhm+7
1FjTm2rGED+3HAXGjAt8/iwkoakmvm1oEKAgzQz0DoDE6jwwpUZJ52eSRRW0F0OGVStOSyubc+GG
/Vs2yRxSFkYzhD30aSJY/uK4xthH7z3fGdFUv6Stp32vS67IlRuW2Cdsow/sq80PB8zE35Q50Nky
Unzz0tvPMZ4xdAaxHu64CjkG+Gy8ereOVdBdZJCsl77xAUQHoOz3k5ysB6ZhCef5BLxjO0Fl2LZx
ox8zlKiXxpL5T1pL2kU1t8GvnDxchtsc3D9a5HSs6d35Ph/SABM9SXsIi2Zff/ZtCA5Ve/EHKyW+
VxMsWwum/JVAz+Ah7mRS7EXg/kIyunNnFObe4LE8YZ55AL59VxQzQdWGEdgGzGfykq2qfF3w3u9d
i0WzTgP7sZAFi/O8GzuoFVPd71e4Y6iEWmeH7KcbdpXTdD/c3J+OOdfXOwzWeOCET/2cV2L3d53J
i6+Gcmk3zw3UCm0l92ix7SeUCcLfcAPeJMIO0v8IR11cR8uyxv1WqpRbcpnQl9s2jQHd8C9HtsGJ
6WoCPmn509vTn64XbxYtwKbMM/uEGhq+ZeN6e0AGBCTLenzvQGLfBSHm+txLsj8TcV4YezA2X5hs
cTNUFNawTx2FMx0l7E53RPSZRYs/fTjHesNu7W/vyLn/ffsjaiIB5iF8WVIvlTvfwfC8MROisA1a
QJykFkDtjSZ5LPJiXhyObVpw8y67brqJHOZfGfEYBUldy/C4xOoJZ788D7fcdF5WvM2GpWeiU7jj
/TS05tTNHoy3dv1EeUXuI1l/8NdAdACbXhGsc0Qs2241P4OROVxyCCsPBUwwP1qtcj96XvpdwDW8
Yb44nNhxNTumS+47txP4C0xf2JlXeRH2MpNRRkrnXBZAoKE/pXWFLtrHQR0Prf5ey4VxWzWKQ6zp
dcWS68ht5wHhZr2q6BbUxVtoy1NPSZtsNJfVvBkWrmTsuMuBHDNxaKy+3FZo36A0jY6+9I6o95bX
qVOjnMTacNLZVx3A4WGUkYfbOQ+gzZKoeTJ2/1LFXfpkO8wFQ3yb9ICje45jTJc5z+Hqr00SBQGB
HHziWFCMQ7gKvTZPbApNeAo/ZuGq99T4gA/WDsdlYGA4QBLZSu7euzH33XMwjf42oFz5mGwfUjjY
EJhIoKydZZqjbIIo5IXhfF7mgOC0wRLrjjwztnWYp9JntdIVe9M83XcqzH4nneECJn0gAlqyPBZZ
Ur8Bhy1ek2Q0L0Ik6p19fUNLhOwZE/3YursgIfKr9HOUyF49kA9EdiMz2NK5Dmsd0s8C8aYF0ick
9v1eu24Qgf2CW90WUx0R6ok/y1uq7ICtvz9wTefWJlNAb0QBkuuGdU8ot9bpJ8doC9sRznC4Dwnw
MJvYZMOJLXRgorVHCLTvMzW+DDby1ZLynqRQxiPgDhcHTG0oZ/GclWt+aVGz3AVtNRzSBtfsPEv/
YYFTDfjDrvdBa8jtnXp6oL70t12c66dsaZ76ynXf7CXe1J3zM2t80t5CuZGNv9xY4FO781NTYRxG
b0MwxtlHw31M8CS96AYxd1u7wV21zuU564vXOiWIzi6n9G+L0O2qOs97hVcWI9R0zU600xWWMWzj
2J9f5mpGAFnKgixLL0JSBCcnyceXWJiE3O+qOvRQK/ZOxZSZga57nrGXY+nQw37s/0lq48wPOlwD
hDsclhivc9mpwwjsZguq4S+GPfO9wiV1tcD0v4LAWqRR6NM0+Ue6OmGKKHfEDBYHhZEyKmM1kC3D
dGBnXJO+DuO4N6xD3bbmM2Zlu7PW/rfXV+Y+mWf3MRgHUhA6/DXkNXCS1syfDl5sjfumsEiy0YMT
7PAktoQxghkqNIGnsh/3+Ure0GZgtax3VguloUMtouEL4z0h/nD8rEL5PQYiOYxisU9rje5zCABx
jFYXNb3/4JjhKDT9XQNO5r5r00dmvw27g4pwpvy5EdL6BeVi5miiHXZm4JHhMq33DMDeitBjrGCp
iMUDuPKMYd806pPbEXhzs9QM3VJ+u0OckXbQ/TQmeSCUAsJBkjUNWS5OgtVZBw7XgZB7LWmBjMxO
yll7fbNXVvAXajZZlB7qXooFR5mhQfYRBmKNkrcEGXBDaGORudrh8rNGbn5fTQXJB41P0z4ukDgX
ogYUVuxtmclfDQyMq0+WPUi81MFMPQvH33trPhxLGHXEKHpNeidFhmTMrWz52U0IDb9i/gVfz077
9L2h/ep6CmwYCeuA+9ZpB4NFa8gb/s4EwRruWVAwysDj/xwLL762GvhWNoZNeFABoVPS3ULndO4I
a83Yw0/zvB4nZbIv0AXciirnkerI0ctfRWZyVo62m4ZfCUZ+8PoS/51F8EB872f0JxFZZfb8GYZ5
8RwmSrontsl5GQFwuB1wWf5QwuWPTEEkyowSknQOAEJjwn3oW6wQOE9DFPJFl73k8Huu4+Bx2nJu
1AeiHJlpznEt0YFkvvrUxDt9rY0jvwtVFJvOC8eKNFLq5p6+LnKapdwbMzhkBKz2AOSc6x4LP9OI
LJnoFmONuiQQ3QeDYtApDvaEzTKoO+VLZvhCQU0aJKcV6U4W2fHIAIiTdE59pb+IRAY558+Pkvsd
p9Sji/yzzwcAV/YM68pL6uRZUpCceeLSTyAoLR1xi2Y+sR7Uan93chlvkAp9hMyRsV1a202Vh4ep
Cn8SDv8i2+XDi/uF7Ck0edvcuO1pKfizgmS4IbqaS4g0NvI7HvQqY9iYIJBFZGOPL9zdWIKDgilZ
XupqRxtApzoQkg2NAe7IHzPJMuo8t48oe07Ei7ibQcX0TB6RFzU6Flg9YT9fQ1Je3pJRm82SuQyp
S9leIDo+WWVxxrgS7+xF2Vs7SBlS9E0cf9AvwA5HldZuVeGa00Qg6U8QUH0Vdf663JsBn2A0YSyl
8M1YC7cDl241Jhx55BUzL1jzJDyulj1uLVodh/Onai4WAJJrO4c2hRbz08wSLEdk/tknwj6sEycu
s9XlnDWy2zrxYj5WRdcG4Xa4gWwJZsgewT18zLPtPicGbs++H9z1p7ay4jhSHZ+9cPA/1tbAvmlZ
61ESGYh0+YrveymF1W6U4m1ADyaA1vRJ/OgyGvpNb0oXYvL4kk1JzaCC9493UqS3tCmgOW+0cBmk
BIK1VpJmKtu690LBvqCfijcolcdu1DOpnfP70JPT1TfJGwvkg8bXfyzZJUF1IQfDWiHMbGUnmXHn
4tFNWClyrmRvECDAEwfYheXEg7YpYcj/rU120a2CAJWtB8Ad2/qWbuwXM1c2g/zIBBkT+FTvUoew
0R6hC7wqh9z4cK1wWDaIUfytJ7NfzgjnC1Gjno9YW7sPUs2Zrfpee5K5037XBfPY7eLwgMwAMbNN
1YbTtcQ0t0StPRTHIi7oGoxRDyoNqjcgUASMjQzriLQlp52fSyHdr/3kOW2Ly6BGKgtguXdsTlg5
OFV5XLoQZWsHXwpHczWbF0PMLGEc9kxqRxo4R2j6ZYlsaGSdsOb5BwCR7LexOzuq0bZcfQ2yi7pQ
Y6gl3hDYmpqehoK12eTENHKNI+5B1WlaprbxTp0zeXXky7m4zNQxd9MaJ6Cueu2xTUuXW05u2fBl
HyyHFMSBtzwSzvhOTlFK/2GCXeZP3QGnSk5Z55x8pbkG51QeZE8FtaEpdc50cETLdWwViV9qzXOt
v/s8E39IuBZRp0bxUNwq3tk42Qt6vebihtMYNQTGP+W4YY58ldwnrCnm3UsdtQtCIbdkXdT0e3K4
haUTIk5oYUQ0OedW7RQPyIyAw6hbjnmMP5YTF2Qdtdx+5JQ++G7B3r/pbpuxNsZjw7jhLmYLtNVF
CIorc/2XEQLoubAb+RtULQQmpnpcHkWOgWP08FGlWEtv5l1C9DS6biu1R0xuYvjoMIBebZ7P51Tb
PEqJC5zSM82LRCm1adhDRdw8/TbnkGVABS7cgtTENKVYs21QyOqaAWE+jL0//GhjzrqGoNX8MNco
2zarlfOKKzGmMLDrG7IhUUO/U03620NH+ymnIHtcnb7dsk4UEdYbZ9PkroxA7U6RYwF8kUXZRHnt
rhBvAq6cpJn4dOamDb7ELD7rgKT7SblnkBpPPFBM65kmkdQ15E+psKtxO+YEQmxnL62WS2hYXR80
Xe94wKzDaZZ2/XTksW4pH29QmbkK0hPWguRNtVa/3i6iydo2YbkukeCdRTJgwod6suOjVFX320kw
yDNzj5U7PLYki59qa1FRUQjiy4YZxT0BlLh9E4ZFV56u7EdRa/tjdtxy66s+2SVC4smGSfCIc7uM
WgX7EC83bIOhtK0PVJfDWwEhdAtOrGUcbuzglHZOi23ZT0g/M4RoxVaxC32zXtuw1Q81AfZ7boty
5yuyg+rFwhhhLGLKh8L+p0seI+h77b3I6b6cpCzvJLbokxjCob/dIW5kSrjmPYnyFwYtA4D4QnwV
SeK/uz2Fdk2TdOxF2jOHVelhyXLc7YO/K51l/BZh65zAPYGBU87sl1FqZw+xmZcnnsiSktrrPht/
yn+7IeSdjmDlq1LONG9W+h29XVkfo2DYMjWGtJHz94IpySuBLeEYsdwIFsJGhv5qL1V/8YqmlRcr
qKe7YQVAyYx6HqF3htmxzcj9HkxhPa1uSmif8CvQIXZa7rQ/oFG5gYFVmKvXeHKdS6obChFbMbQh
5JzvM189yFwsMQNTvqUgfGUrkFCZvjmLRrypWvxxkXa+Vlq0L81IloxoluxW1TZT5GXZuyW66XEl
ivzVXYrpRaxE1OQ52VeACh0vHz+Kxu+fJATmDxGnwy5HiHLvNpDbRxWPHxwrH+Scu+dV3OqDuSou
JHM793XZW4cyScnRHLIiglNZfE9TDN1qJlOwq6aMVsXidEBgdaQ3zJKoBRKYRsg/5KlUfXuYusB8
VknbAatajfO7cgX1WK8tzJbUyfd5JpMtzDLmsl5dQXQgCy3Ro0Mg7U0aUY8BRxNBUJX2mfv4w6Fz
1Xin57iJSIm2P2RYgn0M+KnAT2WV/cywNbufzODumdnm/K5q2TfaKk4JgM8nrdp+V4WhvRVpHdzD
O0MUW/+dmdf4C3dGGY/LgTI67Dar64FjzAFRxH1eH1ufqTEui88gTb9RKf0JmLZGCVvsLLb30BHI
IOj9/KDb5k/hF80toeBQZ125qdaCw2/1tmk1PcDqeJgVQW44TYLFKEgSLIawuJEUmKQ7vrLRaHvb
KVP2qZz0dcVCj2IIusOUwoyry0jO2S3CLKYKnBcWWQFceV2B8ksccTRWe1e63nHM1wewS+VhtX02
QvyWxz5Y8r03JOiRtSGTge1+/lOBSCLNAoJZgGHw6rD/epU1HeMteX7jV419+O+GZFomqXjyFA6l
L5Gm3pkW2NqbICkOdZ/1b/8o5v5LfhDgpPz1D5fpf3Oa/jFy/Z9/+v8sucXGrPZvysH/ZAb5H1BT
v36nX+V/e+q+vv/06b/bQmg4rX/9Bv/yhYTqPzzcbSF8JhgLXImo+/7lCwltcqZDxkDyP9GeoNdj
Peb/Rr6JSvQm8PxfthD/P3wJfwr3JtiIm7Xuv+Kac2+ulH9XdgcWBjyKaM8DTwfV6v/2rrZ4MlCd
pNOpy4jcOnKSFY+ql+OwBVDMnm1ZxjJnt1izclW6S5kwBvXYbhuVOicRePkOS153iwph3G0TFz1u
poWcqU2PaRqcvAZow+Bx7XaCbcOdadAuwyMkx/W2W0wujZRVhs981Z8ENyCWaewMeLip7cQncKLq
mVLwCt6JevC4TBSMkkBPDDtmAMNZ4P2CAo+IL249kngFHU8JgpSdVGTmcCYYY8yz40KJZCJnsYCV
t0veHdgYUuoLKJHBk+u04Ds8rZngrdJOzuibvOdhXpBmob5WtMv5rNn8s2PONm5QWX/TzGrMDkY0
YnvPE95LTeob+pO4Sj5ar3TGQxDE62/XF8OTzsuYQr2qxwh84jxu3M6bvtK8R3EZSEIgOS6zT+K7
e3DIXOXR3FjW8wIzbjtXjn+yAU8TFOkh4Any2oFrjFD0dYAa+WHPCWP82jiM0B2ryY4AxKjDXUO6
7oYZRMXwvqcCumlLz9jFBKHPJQF8xsvMxc2q0b46XeOyj4WhmeyhF7jhD8Di7WltGTntyhBWSwRm
0rktfW0BX75MgKWdWtwP1iOl8ozWqzVuH+7zkj7htU8JrtwMHWa12Nf6w0EyueupWXiz0tM4pDVI
aj3v+G28e9wGLU3ATXlnL0uNRlmlhGRhJEnYnCkmCfmct1vyO2ggRmt5GTLrb762664uChqy3omB
io1MmDU61o6RHignKjMqf3OhIks3lZvJzWo8pIiFvdabRC6SFtyfGeiEo7pO4XKatbBvwTwx7Jxy
rHZeHl/7PEgubjn9cLSbQ12oHzqeD5J55bcNU7KeutMMMPAgSquiPwjh0dZ5tnPNUJ8Tx63vfB6b
l4rJ3slfGOXnLk0IjsbgUHkVcBO0TqPfPqSJ8HADehRhcXBmndCfCQ5luzJV7QNZoopP1Uu/vakv
DwFX7o9skAzhXBLZCDTL2Z032K1DWkDmpsljEWi1A4zUvDDYJIC5xgrhFdLsDBkV+WZJrfgtKZdr
MdBzrkORnNZxBjGuFOIeLFBw9psYFT9WF6/JfzU0K9eWBfGeWQgWl8QhkzkuYdTUdOzEDWGJJMks
s4fx3II85wZOLWyqqxxfSxRSk+4OE9xeBsHSZtLG0PMxTqG/SrMOXSQzdyuZtjXSOUwtKd/r9MLK
FVG5Ete61n/GkbjC2aZ2i+2CBe8wEArXKzbvfMuSQIzb9IYUJk22/vDsUHMYua8kEUQuMUC3W/e7
tGEjwU98EsZYfzoWMpuu0ffaV6TqzD4bsBCUVVcsfxXhy2NF/dDOgk9eu2TiVIUhy47hoinHgbxg
2cGdRQntZoNi8tr0D3nKjIkwgRJNK13brBjilas0H4Kfe5/nsdmlpdceXAJ/z0FaUIgFAvS3bK7+
EOdEolcqCkG77hld0Q56i4cHYamfOy7qna0og7VfmYsZWPpChFpI4sP9QuErpnHr5wBuIu8WALsi
fSGZMCZ9PkN5Sz0UzxeSEzSTA0UHgOHg99B2f3Xr0uGNQXuHvNndp/Yc7ogKyCJwXNWTxHCySYbe
uVtKt/jV6JqVi8zJCwLwXz95AxMDRAjBkSeBk5C0434n1zb4MYdO8q0Lcnw3/3ar/r/chPIm7v83
1w8eBsvyscBYirZchf+gDP7Nd9QQ7ZBS16GOcfoJyLE9V/52yJr1sWc39caK0OOMa+BizW7Lepak
ovq1piSHMVeCi0/w9z0g97TBeA/SHJnOxhb6Ez59FlE219RszXCAsNYG7c4h2g8EVmCnJ8ledn5c
vBJhdMMq7r2n2UbSbtUuGunQn+S9zkxwZtVcPKVByhFFznCPz9ylTx6cAWC067DUk6n/o+jXJppo
jMmlZDItNyzoQGnH2PzOYVz0J4KL1sPI+X5vEiKuy/RfyNXlKBnJYkikCwoc4gBcRhh87ePhHZSF
3uIzz2/KiYyfke1CNFCHYGSX2AMW7q0haODAewbdDJTs9Yh9jMX1ZrLnqTzgUURLuwTWdOysVVYP
yssChKM+i+yRzFmMdetd3zveqUwQQDBvtFBiF77ekeMkH6u1d596OMwM9lY2El2xzzLwOnaNhZK0
bbt5rEKSrIJRBI9y8OUPHDUue+ybIgj91j4dCGROrBUUhJWyQk6CayoDxFjyZ52v91M4fCEVYuRE
mpzTW95F57+mqXsJhR08NHZqR1LgOQnyvH9JLSJq04Y3jnqDXY3Vcq7MnjiCVcsQV0lnV8Hz24yK
flDUL848ZhdkrWi7LNd/Itb3qLxYnrhWCpLA/fK9U5riG9ZZezJq9Esk9D1s/gSWYFh19Ue+3tYA
jv6F/UFGHaPrjTRhfbR5Nh9b1dpX9Eq/VeMtL03KN8+FlnbpB9knbNjTXjAsRcF8ulX7wDMnwiG+
y9XTH5CcGc8EiKFgmHiTvIADnxwOZSmXH6FZGKyGtHFfZNEWn8RXeOYqY+GAAqddWiM/TNpP203S
S8Aw54Ja0P8157HasN4Z3V2CVOjXlBY9CUI+a8raHuQhFKCOWJ8zVqly/+q6Yvjtlg52dLRSV4ec
+XTHvgP4AHDJqGxHjI9L2p3HZmQUE2eE60qg0y8WaoFzmXPetIiHo2Gck63vwZr0fRG8toVnM9R0
/S+q2kJxneBROs5smO4ytBcMvgQQkk1fiuJlrluU31jZXPQJXZFZUUEGQB55FBz9jsNOt3v2D3qb
cGLpzdKZsY160lkv1YCerOZu5NpXxuxsAF4va5NXP7havD+g7scjpdcA4c+9hRRo9CNAfh3WRsFY
Y8wMDadfkAUYWke7fvdlXpyLtXAvjVdNzPTC8GMEYv+aVZ7Yt12cvBjBGBO7C0pSfozi1TaGT7el
09wYr7Tu/IAtb9p6soFPjyYzLegi4SPipfTjpiep0/lcdU1CKJNRxGBrkaM1y9THGs9/Jz0KK7Lt
aTraVr1nqcvVNctcHopiXX52LrNlqJvYbgD5BNVXb6XT1dal9xEjw9F8ohNDo6R3guw2RTRHjBzu
T1O0GITcXHzSw+YvWE7DL923y6vtLfUD2223IInN6alLahtOW45SZOdZpcOKrSGgj2Wp/3v0vfyo
xTi0O3cxOIDlWIzcq02WzCgxhvWnFXTiMlu6ImItzt1w49RxcS9I/jl7I/l3FtDMb6siSYDvXB/8
gNvYDZs8dIR73xQO09uMQd+HM84rvly9ZFWkRdf5LDuYEAZdV11ZNBenOQbn6SWIqoJ+9MS292IW
4DKkEtvMU9jfcej1LCRg6ZfbJm6rFSvb7PwclF6L4+LN6S9iHWAvVnE5nTV4903rxBXhxoXqzX1A
jW0h0U/u14XjZU/ItvoGVWw/xJk/3qW507GidR3zPnSpQ77JAK+QzAyivHuZPpHDEPxqFnu4TjYt
1HJ7JGmeioUVTkiebsTmHUVKALDBizqs8w9m0qCDXDuk/1mqmazbIcGMRcRZ8jQg9HwdrEw8YsXm
sFdWSqwd8mjxdxi9Okf+52Af6XtLXhj8+rQLpTudW1OPnyZ13V+J6Nd+zyPf/oHaWJzgcccF6T1t
8lEvWRLuUbsnQKc97y/IgIlBSFK2u2rIanvbZor0KYCF06bLi/adZam5Zc4uxKEIK8BGFgcEHwF/
ZyVMBnYBGY8opZ4x62MexOEL7099mQebqpN1widuExtQuVtDiKN40WBEW/1ZYR1ilxYMbMTZCGD4
TXCndZ6YbxvUfCZcHuJ8lKuG5zHXS/MI1DR7HDMnObbC7fHPeyAGuxpeWFSqciKhOS/YIqaZpxqE
AkP4XtYsfxARqDebec4v+hi3Ibo5Q1Xe1ghEeBSy7tKtC46ZbAiXp7WbPxzLuk5iaF+rqWXlNy51
8whS3GqepmJJj5Nx5JcPcZ3/tJZIH7HFn1r2ETu9OP0Hmo3+Lw6ooNqKuQmujbVUV+PlyTvqBG6i
YmKXBwmQgbhRQcq+266LPYWwOCcQSeR+1ALxdpILRKpu+tZNvnO31u7QIQgnYQHkFaC4TYKg54LG
pHtUwQJaEd3Oi59VC9sTrz8p0qM+lW0t145ya9naJMufaJX8ZG8vbnmqqTc7zA9rtTUjTyeD97VR
j61drnyBGHywgJpWqAmz+zWtdXcaW4v9HpAA9rZqrTZe5xHMRbdEBZb2Hfz4sBXLk+jmapPhG/6t
3GT4TnSJoHvMg4oYunG6VaycE1+0s4j1aeFV5OBv3061wFq6yFlRFuXrOwJMOCy8xeRwhKSG0kvr
/8neeSy5jmVZ9osQBnkBTHpAglo4SZfvTWAuoTVwIb6+FjyjMkRnRlbMus1qkhZpEc/9OZ3Evefs
vdcOUZNQ6Ln+VnywkVFhf9LE5lS7eOraB+gqseaZ/oBkoaYGoaZAISdPwW51clBU8TUKglZON7yU
heEnd5mSCd7D9fzcJOc9Gh7Pc+NQYTbLLsD/uAWg4BfRZqhMDKeqTflz6nIrGstwts1RdMWbOXUp
tana4H2qJ+PQOEhdK6ciT8ftAcsbzianRm5OK3WBQxg+aZ9KJdghbtThyjdpbcFsCJ2ShrzHgd39
p4Wbeacqbv5sWUn45OaSCiepqz32HWUumjPbjWAtih8jpEFbybuvBCGbidhATFpGWZ4i7DUOlbN4
0teUJCgbjqTKc5OROU5lGMv02dsdsExZZAj/7yYdV91CuKX1MLlausp1hsjAFXuAB+Z6TFNjhVF6
Iv81queU7YynK/MuFdEbVPUQF7dGuP57MZUUJ1hEOVJ1GDmzG0wm9MUozIutEd2oAbfXzRCmz4ir
8pzCVH4oSnIKjI5NzG22UO8iu3c8Ny/9U5Oq1l7ygX8YW67+tZKOW2is0ZLgf/5VOHZ+Z+m19cDb
nptwbO61qDEws/ntS9BK85AJbSKsow3b0DI6GEogHQmP5hsdubOxrXvu5PW1t4fqEAeBeQw7o9gm
uBV+qPzm3nwjZvEsVWstSSaRVdWSY9nl0aWxxyVrKnMR0i0XLHqdPUPj68QkzfDRH5R0a1rlKqtT
0FFUJxKGUgLc4VZ9bMv2h4sGuKmSpt+4IWVkYVElnkMNKwKs8+zywDrlYdnvrCZ619Dw5m1FsjLq
GDuLYXEf0Lu9HvrUfAMQPfhODLs4D6NloA3pT+Lc+WmCQkXskxGB06HZFhhMti39SJ7Swtrl52nW
dmQayFkbTAPuf0hw/wnSZzPFmQ6WWuRl0FyaJv4U4VZ4/AI4KuydLiNayvP5luYYRXAuMU31S4u3
0Li0BcbSErbFmn5We9dnBtm2v54niVP/X/OkDR4M9AqCg2mRkf9jmLzu/GrI8H3uxlpgam3at9A1
+ulaStNt7hwn18QlURPbWKVT1t8k4mqNlBC32mqUfL5DUz71A0i9ZznqdbDG8sH+zCBWVb0K7FtU
FTeK9Vy1enpxXZ9XngKKFwevF2uJeSGX9VJ7s0kHIysxNT6z/oDz27bGPVKX8l6H6NsEBlAZVaOb
WftB9NJGBo0yxDUpsohYCjiSdFNNpXQYhcMVkHfseGxi3RV2suRghi3NzGNhcJEwgru+qAusDXV7
s+1sJIEyGKeOIuwlC1tC7UP6ohuFeqUzbY8Bl3qweWlpz+tLlHM2mXJoeUIqSqKHK1au1q38XnsG
3ytQwuzqF0oX6wDdrOwPKlCdy2Al9Q2rj/YsDLWizDPhlr9I5wv70Fqd7gWBE0GJTam5DA3ep+n3
7V77vum737d+gN5MAJFMxncrr3l2qtK5o9SJOUFrC2NLTGVYtPiZ9Y3xPU6wTRKv0YQFkuSWs1N8
/TGwxm5XDnUAJ5wXPsEst8AqWtgLZZ5Z5Pf44syTDPKpdRLzdINKMm3AObbhypk4n+MCLFes9UxE
82zkzFNSCKzTq8uM0qSqZkc5b0SXPE2Ut/R7yBrmeQtUrHhz5xlMn6exUWG9XZHZoK4r6RjXSpeM
1D0+peSHpaflK+Z0GlfysTUGSJkVL5JVpNa5nZgvNz3IcTp0kHBfar8U+YcSii5ahURqv1oDf8Xl
rz8m+vfS/w9rF3AEqBK6paNPaCBU/vgx6XIRSyPkOIm4a50wKAbHoiea09RGssME7ewqp856aAyF
vxrq4s5JC/8YDkVUIKj2w160QcU2DZu4xwYAAkGeJf2NqYeYr8me9AVFsqRKD1/SvdlXRIcoJ2cH
GPVo08NdlvpkDPuGJolek0cN6lyLoDD477TpIhdGpdgJjCdX3bWILQ8Czr/AEGyEd7nuX1wAvUci
Xh0bYH+tqcE9n3HjrFIfxmCG60oxVeKEkYr/gX0d3gcYKmIbRhVpwVZwQeXsULeytNOLoD/oYhSa
NFeFaQUPmi3yTSBjdwUomPgPSHUAeoxtzZmHS4VNj8B3w02mhXRfKnCcTFwgK2tIk/1UqSTNOq1G
/Ya5mn/YXVPNF+aOi6TVXnRSLU9TQK9YYcTIxdaUem41wK3RUtv/EaIq/BiozclxIxXUtrZJuIky
sHycuqaNZhG31C+MwTZ3LD5ymM8FP18tMIlksfzIfJfWCfrLKE4vRB55Az672Av1ek46gdzfYkHy
r9huKJTT4O63SKUr38+V28BmhE0B7I0hsuQ+jZ0eF0aknVktTrwruXSmsTscsJ0oP908LVd8OfKB
ipPfkiie3RuATx7V0ecTENDFJOlAgCxcynAtyC4v7cmS6xFD2Q+pa9EDHgIdgkGWb32KE8MlAQ4e
TUMfX6emnZnypnGweErhbrTbVYHWAIEqtC92qMWPudokPEUx+0YLh1eGei/VpBmrFf5xTCZ1gzlB
5XPtxsaxzIp7fNrlWqYsKMT3STSFjXkVSh1QszeQXakxMcHfMbBZX/LEB3tfziKS9q0nae3QTUv/
W2dSZ8mpZqs7C+OzEuVjZcahH9GsvBK5/qZ9q1Yu+pX+rWQ1Bi1and7b9FfOSlcOBZxQVtQzfUY8
vXOPp1v5A2tLGm3BZmkBxWAluYP5HPswO4rMmL51h7T6rLbFhexx79QD/8tkYIhT1Hf1rqa/kDiF
pe0qnUJRT1bmbI2iOK9btBg9423sCMrVRhYYUANwih6MzuA+gVWcne4wr3dhiL/AeQAm0QbUmkYv
YKD5gJBmHunN3Ff+NO3og7bXpVZ089+6WVvopIchRCJqlMLaoqs3r3/9oPoTGsaZKWWOwUOKnjXY
Keasbf5uO4zFsKOPj3uFG1hnuumrpD6W8vr9Tf6WxP1vYYbvv+sm+j//Wgj/f5R3KHTuPv+eCrsp
+F38owxpbgmYWYfff+KfrEPdRYbWiLtRyeyK31CwBvI0v4kZcaeCdJ2ha7+yDjXrF4cudhwbtk4d
Omukf4ramvmLg6StwXkyNb6c87cqjP50yTPnv5gqQGeRsLI1Q0Vw//3bQrd7yd2m71dc4YsFJ+i0
puiZq4MGLgKYw/AfMFV/ehv++v34hiCd4CzOL8bvvx/FX02Cdt2vJpOJZTKDLzmxtR57ZfgPgggK
Dl/rdyfz/L2gmlP35KKK2BgB/vi9OoFNmEBev9LR2vG0WKRi0Va1Xazr5SmhfvbUTQbcHL3NPbw8
7odIC3mBR5PsMtfE0MNxoe2Rz0kUJl2D+Ji4Qf1MoJAsYQTw6yxEoO07VW/exp4tNbwD28d6g9eU
NvoJhuSiN4pPZX4OCifRHgiwtXJt2FGlHVqzVi9RqjfBsoG14bWxbX62IgTTAMiEC1aTdl+EUMPP
gJJBLwHRyEounS6Yw7hmsnkINiBuEF0x/15jZv0DHZVoFHiMEixfoctfBSOU/wzZeq4EZdADqh2k
NKAHdD6bCzK59qZEkCCznsYUWNK3HQyLxqx16HS2rL8ymjv2diN2dsD7QZOdviK+Tbe0eMiBL5Ve
Ehv+HiFmOkQ6wtcwpDD+9ZZQpSqXQVS+UK8WLx1Vv4IGygE72MeRUC/6qR4uqpL2AcNV6uMYQqJU
OwRqX+UUSDU3DT1FOGCIiMmtNPIHe4zPL5GLYpINZkJnE/cnaiE4ZaUNbz6O12mDskFP39LQhnZl
waaSpKg2VFJfqT9fkIu6jZUkrmA3C6EN4YYOMdNLM3enVxTFJKXBt5/1eGISX4jU6BRdzD/QSGgD
gtqSyneXkkbhBd3fKgt7vrkuMtWTjko1Eb7kDqvnEhL+a6AnpyynNVqHW9zjtFpoUH9IHykbmmOu
RYIaM7+iCekCzzfD+5aO7aU66B9W5x+1xN6R+E+XKUEQFXTEIuoDNtSNcfWxseKS1T5ika0NpoVl
1rVU0cdfKjIHoMz6xeL/EFI8s7X+4vQ5sujfU6OtLRM5I8TD6j5goKPkYuGMrNt9miBpZghT6vxK
5DP8Ww7BpYoLWnBEjafXIcadf1e11jlSipecltglzjJWhX16UN3hU3Rl7CUDCZ8k45dXDw67G2Qa
QKaIpp0RsRx3QMIQjqKv1qTgG1TWmZH1LfSb5yHQxcrS+4YXgw5j4SsPvhHQHmyzQTNMjNpK4y91
1pFj4lPQLIJD4CcF2Tf9JVFdfgCf3k+fb5f20ZtvEcDk4otFnLBGaxMtm92E2SxziV5Xdk2BU75u
LEbrOLyG2egu/YI1l5KmDXEWPqhJpbM3Vihb8Rv7oVf5SXPIyjLn90BC6M0FkL/6++fmvz4R/3Bo
/s+O1v/PDGTzAfdXp+tDTdy9/sMJO9vG/vHHfrWN6b+AEWZNgW+M/gvD5tT5p21Ms1TaAyGqi7km
8LcjVjd/sSwhOJT5I44ALvLPI1aH3o4JzXTYeugq8dK/dcRytfzjQUTJpoEwzxcUgmUsZOE/HkTk
UoFymFpH8QJlUB0LdtL1zjYjrgzGYXhhfxXgBAtxQTbJCGer/Rx0/Tl2nBeaANSbXyG4W1X/0SJq
LRI66gD7iM5TFE0hxVPl90mpNgdbBmi5zph7k+RhNFXxVZQKcr+OyTInmL0IgvJsl4lOzRr4lbGw
XgoXgVB0460w1c+spEhhzCnOCtADoMDQipooH0gEOHxqHRFAqX6ycQuw+Mth246YIHgN4TJQqP4z
atKtMhXHOp15IG1P6WgmgkuAXcjjcFBWKicWeao4P5YQaA8tJ8K+VEpxDCmOHRalTfSBzfP45LvB
A4GV154wRqK2JB8kLtuTgv12FQ8DR2WB4BESBFyQMe9u2UjhKvG9Y8ljnToti7ifPxac6S7zXqUh
SzCzjUO/iC2t+9I699yMgVhptWFf2cSpS7cMV2HVJJuxIbuF7JSf7LhwCeQ2/ptRBcpWEKjdM2mV
QGQqKrjY4e+AkJd7NQ3EWyvGnzW1sEuDJsBl2ctm3h7yT7A93jrguCdfSKq4QEotImZPD1SceZqS
uiMUU3zGWttvMH3bd7VKdLQPDB6UMdBSTS0cbMc2ZpcwR850q3pfZYN+c5rpoywJ95GnqJj/u+TF
KMYXMjLhsidVQCyMkCr+WfyySUdlhhl65PeISsv0K8qdZGsX7k+3TRNPSP7zqU3HcN3j3qawQt0X
tuAN4CTpFmRKeIhIryOQPZA7iPcO1ZWsvYfoofHrxktsnamFKrxTXAXpjVnVWcLtIn+TuMaqj3C4
t6X5OLNf0MYV60RO4Jn3q/s5qDmoJiXPzhNJdy9rw2wly+bBp3YgHAeoJ0NGBqN5iicOfKlKd9Pk
rPcGxfyR4sjfxm0DV6Ec8KvY5Mljo1lnrMuf1ADzsSUcdpLuAwb4S05kbcHiFUJPiDmQ/mAkVleq
7gaGUOCfYoyN9SajSG2X+xESY0CW+WKKAYkSoI4X1kl650LpYa8R9Duqdso15oP6DguQ3NN6FW2D
hGtCCoaojtxmM1Gc0tGBRdIrrRm/8yK+NbHpbPQSmYaz90kLmuEe20ewB++hYoYI8AGY4lFTY32T
RDJ7SmOOQ35VNJpZIy7tJG45VzvF/4EzS678RK+OUdvgEx17gUKAj44qbuyiXufXn0VZc6ktAHkI
whZnkZnDNcAh45XcnlZMvcaybQQN4o5xxyajofbAQmp0e1oWNajnY8mmRY2nrGNLNb3Tu76NWoxr
Apv31lFjmPzlpF39pB28TiG8PLLSWreqixTTEKWUIgi9pO3ZFIqSHaYezmUoGcxo0HCq8Nxe6Z7H
xhWPBCLtbeWM/nOqsrBXVBsonUSlQ4MMdzFejUNlW9GjG5XVEX8Nd196o3UQF5pyxmEybTI3jZ/Z
GTyrBI7WhRiR8SmOK5vhUrZS/0QklreoJ0CqRE2DNUgKLsJDMe2dECqE25RvkdXB7TGa7M4m2YKN
SPTblqwutAH8rIqdJmuYLYCy0vKs1M7BVzKsJujrgepSfA0pjOhLgWetOgzS1/nkRkbsZUNCNZsM
7YOZZvGln/zy6GttfMdOhVyf2h07EUmcjm31jP8GimaR1Wdu9h3Qk1r1ukjDjtNAApDxFD9Kl79G
2o/TjfaN62CRLNBZw3vF2Ec7NL4r55CyY89YrRmNgre6yGi6TpWHYKhUjEfUqxfE2O6KBIIKQa7I
A63DKlWPjkwsya0KzOJqQXRcZJHZYf2yFWKTtr4wBsf3xkkj+6swmu4UC0shspQF2NPhilqzTBgU
tEklo5fVz1LuxLbBUziyPpkkc88VqbbE3X2FU/AOe3Rc+nFvLBASuNGppbFKJFggo2umlex8Hi8+
QeIi959UkzzP99+BSCaunKgnHNW6+rMj+TSn1CnRNTK5p2SmxS11aZnzPTLo35SgwzEZ5339oJfO
l9XEJzrfefpqW6cP0dJ1504ajsv4AIDFi52wx+sUdmvIUVgilfhmD1p5soH0P5Vw9VeVbiF2TuET
xPENGRmiR5wJxOgU9weBtWldueVHMfCGojzgQVYYd+Jh7L08Vc8TsA3QkyP2WxE/EobXd52iuMt6
/k07yeivDRnoCyfj0dPib8r16a2zi5/S1kEEKFQ0kguy8RY1RczWHgfM4AeXCLfUyVEJTwWGfo3Q
kpajLx1QNNigHObVmYQIVyO2jS05zPohQFD2piaoNgJn6NYYildV4SlER7tH6SQxDettzPVtb1of
WQeSzm81MqiG9fG/193/SRc291Yqhmah7d8vk86vwWv6mvOK/rZR+u3P/XrftX7R57o12+QarAtr
bsL49b5rfN+EAYEbqmuhe3HV/O/6DMGllgwFOfx/rJvM3+67FqUbKvdgoRv0Q/B3/Ds5CdYrf77v
AtM2kK+4RDtUJOh/uu9OTqOrEglvN0ZQHnP7NbAZpqMIYnBojv4xSjuAxkr2SMms8KykUzaVOqSv
g2nZp9hpNArtnU1sAVBFy+X05sJh5s5jYGaul4Lnw54Y2QjZyXzZMeVVskhGSDbIAdBfcN8QtVvG
bl1vndD8gXTJ6CxOY4NbybEQg2zaCFvpXzuWTgJv7Eplbsb54j8Ooe+ssYsAQsmsY2aM4tWm4Xkj
E3fVFCQKEsedTmk2ZeQS4a2lwDpwcDZbrJv9uifWCwiZUmsQuwTQO9h2gBTwk2u21wU1iTyW3lVo
cpt0P3qd7RDVQGQLQC3ptyizDkVdkvDtSEsV+pelRcMeyC/MpRqAyEYP6/uI1/YOrF2xlpNSbtgn
Pw4qZ7zSHzuLF9NtS+MYj/zIkZGcoZ1sKlC/i7ysToYFp9xRi2wTDe0795Dp7D81rsFdsYK/F1Yd
eNUwRYBrMfMBmqq6VYqXusrMaqk5+VdLlpEnebzWDODSDo0AY/xADn4XlhyGtY2JURIxpvYSHXGK
t8rYXRXdkit8DMNjF03WzrAzGib0ARRsgQ2EZc5ggy7OCuC4eVbfQkMywnPMBI2ZroeBLFpcZOad
hYK/SNF4FqNPumAMSKc7relzAjjWTsex+2Bkxc1IKjNkxDA7mILheK+moG9xeLXlplXi4G4QlJtb
j6xL2s0Ui/zS1wpwJClPZIfvwpiC40Q8B+mIQlOivnQD24S+Jt7W7GCZcBkNnvugrw9YNUdrBIXa
Nee6br+S/B7hlvJrfNlkWksgEAwlGMZXgJaWqkRhqlzASST26abWq/MItCqxUMNG1kmO46yLatwN
jfroZ0+InExDsH69QczfO95V5ArrtFQf9QgBlbWNRUQBqy8J1ZwOB6fXNhVe7dzSXqEjRYdJc7/Q
mE5GMrGyyOjZrS5GS+YQMC52wVs9hdoPiZEMjk0RrcwOiB+44nVOcpqvO9rUFWQ1pPvQsC5Y0AiF
EPvcAIixkLqr7tAiQLfLZrTEBdoZQE6/IfRo1s4r7hWY410eHIB7Ortcq7tdGvvpMzQWPLAcS9ER
+oe6C+Og3o7Uij00NnI3b9Vmh7o+/kAeLJZj1ReXUBhyZ9t5+pMj0sYBFk1kiedaqDIXh1AU7qHE
uLfWRN+vW03DjKdMwymTZvYwtdHw4JRZt4+xVT5mNVa+SuJDWNSlS3sR12Wv0kJ5NnvXAn5ilsdE
Ov2VEIRxtrSp2wM11n5ocdoxtuCXHgoAJ4Q3kl0dutbdVBfhJ1swYopNNtYgYykgxVrOq45IGp1i
+NNHy0/bQ+o7QLMLKdWLA3np1huyOmu+rtGQUoSPXKvcU+Vib+GtYh8NhaKOzCzaBnEq0pZdVtob
OubTs8sP6IUt8MI4DdV8+7tT5l/kB/6x6v9tXc4OBHgUuxNOATbXLmLAH7cUCUNUYTQT1qogSM8l
NGG5ixvZnCmqzpkpKPcutZ6MsY6zmtpNurqxyKLWYs8x2+5RyEZZp8aIaGbHc+gBZLcHM0Rdi9Bt
lpgvA2zYnT/wngusC6z6+NCq2ZmNObn9yp0ujO9cV3wnPY3BnGuuwkcLOxoeORrOG7TdJXsNaxGO
1kNdhyFRzz67oyyd2uh+7PyHsmfDt3EJWkzLxoYO6IU5X3jBvY6xROBhBfkMiZR9uy+HjZoFYcyO
2Cx+YKiugMbJoFhZk5Y/GiS0ftAFsWfnO60V3bl19px7bXMAdsIraYJcVgCOvUhNBbpyflQIvm/H
jAxO1xm3cmiPYVnf+7XtLMtCbVnvWISmooGMmB+tEo2lKJnhaWn3AE20MDs0kykPfl0c7YiPfxSN
GKewwPc5hd9xV48ruFnFoupF8B5Kq8e63ZtrBY8j20mUiALdlGcMyWg7TOJbSf2KV9J7B3W6t+e4
HW+lifmdELtQj305L+K7uDlG7MlPnaWGj1Au9GMQieqcUMd0KzShXsLE0LWlG8n2wO96OGJ6jE40
Bbknbpu837lKNx+UdEsTvcAIP7OUDPhQ+8O6nj8p4/yZceZPD2DDbgX2SPuRNg5OYH8wzuDvhmtZ
RdT6qDnnM7AQXE4clbmom1eMlVgiO9fEgjt/gt35s0wX+PDg20n+IOdPOhnSYFdKo+fyzXMATKl7
GCkYOJRmAQuuyuf3QeXc43VLf0bz02SanyvT/IQx52eNNT912vn5M81PIhCo9dZVSnWXOCTu80Dw
yBraOnsm701jcoJWULY9iPe2ozq9Fc5rnOrjofQVFkF49S8hiM526fJfH7iAiHfma8L9sWjXED/E
hf9auesqkAxaMZqrKBJsuUcWWflS9Wv25s3kckNJaDhr1sAJ8XDqlh33GDD8AYp6OYhsqQUGAM/M
JHh9zu3YWapWBVB4YpCdPN0dLHdLWonQVM5dv3xm/1oDPLSSsp0ZEEm7LYJaBkc9VRF7igZ33qJr
gbQRiMshNtcVNPKFGiiauSAVPgaeOw4g47PJmjivMTEQkgdEnfAxiIuNU7UGSCCpn5xgsK6DYmvr
1DWo8Y5N7dZMtZUQs/QzdVOJME1XSq1hiPDZrhEWKtmuSVH1cESw8lCpMYXKqstSbkBMvF0K0lGq
L1OaRvAUwlzj2QL+xOUtplXasTZa/Zag0ldlXgEBHUmyxnG/gjlRkivKtw36IC6P9rGVRwFWiFlR
PUEIL09mRIJCbxUfN6SBo7gGAafaSH6aj42pdIPBy4oSLIWJ1KfK+CeUkB6ye/+u5UYFjsog4jjq
F1+t+nPR8hnFpf0W2W/Ey9w9XZIoGfaoezQ/9EejACSFngGdrLgSBrzFBYuYIXUumg/0NsxsgTyJ
d6sj139oxSC2eISyZRQZe7DVN4IEnHmRZhzhQpLzmMr3lCqQ+XeErXssDRAQ/YXj/HHSyujLwqa/
a7pJgh0spgOOQpinxL+eoM6NXqxV45dbEBledgEo62VTtypYEzdCF/zfOe9vzHl/KWucXvNZ1/gX
Yx5/7Ncxz/yFlR06v2NaOu4Nkznr1zEPgYLxD83eMjEXoFP+NuZZv6AwoI5opqZjibGYDf87Dm/8
4hhijgkaBjKEwSD6N0pk6aP985iHgD4bFCzXwkVg/bmA1AJuXCrEybZxHWVbmo4Q2SN3b7YTrh+Y
K8GSaMdDQlRvY1KEtQzCaXjMmpbMqhY914FbnZTKmWh6yIYDnBN5a6R51SBkLpJJ4x7fs1fVh0Jl
R87SYhHW/pOpOxlYT3S8GnOaiRv9kCbNTckTcNrxEL5B2AZRK2M8ozK9xA4iCgjTLCHuIcZ2weWV
U5NxdPJKRIwHd2TEGPzWX0z9WJ54Zg0QqKqRfR49CxyWPnvIMrG3Su6a1tZtAH8z14UvUVl+knrN
bS9oDTK5AFx+Rnr8RsBT3RKOOMc5bdRJmCaHHkue1xgm5EVz/JoX3p7Z5dUZtz67aByXNwg31ckl
qzyCdgafM2eAI4u7Qg16CWaayheKXiTnyCImkZwulLzlB2p6KGtg51Stjp9i2yWnoQIYq3UO+4a3
SLJgRi1vah9/9FZjYu70/aURjgSLNbVnGGzUnxkQGL6Un8vNqM+wT9cM7mU/LFujV+5lZ6dXmcL8
SHuQch5AXPVKyAD4LotwBCtST4DUtHr+mnrPGcajNEFD/b6hRvNl1dcHhZiEmZFOJnLKsjgV+jYt
SXTvap7sh3KAaLL2J511t0lRhn+AM4ZLInQU9yCLpntu9dqvd00lmnDj0gq4R4uu9EXoTpXwpDVy
crALAfwUwxg2F2Zmqu+iMoanHPOwxNfW2Owa7YoFnKREAPOvMrqXFpAepbkYvOolvCeLx2U/uSAT
IBe9sBuvTxO+eRSAYi7qCjSfCTHIKfxoe4V0dEsleVSSwoIBK+8sEHPadUzIkS7duAHsq5p2aq96
k9qRhVtzcb7Fte2TnsT/UO15hxn4C7lqTx5XFP2sKD2m/DLKDnbdBcGqHcu63HA2NvzOkf32Lf12
7qLXaqRrMqrXRnJTT8Aus5eEJI9LolXbDC+CQVACiNvKNM4UEL2kjX0ZYjayKZR1br71NmwZkq2a
+o6SmRZT5k3OY3dp3mNmXY2aOZ6jeYzN8DD0XXWMA98zkgIX6UlgReW+SUN7GUwgJgt+ZXpveW02
ZrtATYxLNBrKJ29nr8C8gcRy0dtI8dDOr6pKlLXoh0XGI2rtZkhp/KhfxnTNkOQbhz8DeuolU/T4
2tDwQc4+8voa6WUR2iYrnFgwvCJHRmly75aKz9ajuTiChiQ677gZY1+WlhNsv/cE1CY8ZIYMSf+B
Je9TI9hWRDMXQpBpc0fCwHBcqcAh7o58VCivJmVWBPw3RJVCduVFv8DTOttD1Zz6BXiDhPEoe3CN
gmh1XpzUKBY/3TG419MM9DyZ403vpyUfmXidmJg9NMNul/g17ffJnLgOaeNKc4bmqOsx3gkfAlWe
+jtp2fc8+k5BbAULo6JwIYmcdYsLe4zTdG2OuthUlHdl6DEbU6gf2HcATAmIXQlwvrAnLT2ZcDQb
50FB9/3sWyd566bg66/nQ33GuvzOTjXPh8QBBIQS1bAd27bnf/87B2Fe0lskI83dKmBHF2EW62Qu
AJJ5wVBad2Eh+JQoU0d2g6qw5gRGMgLBVLBjGKQUEjEYPZfbtOBTJwrfvcR62c3W4KQeeV9GDtcY
SMoSN2cyPhV1rr2Dp+DzrNU9mEaWKmD0WL3VwhvR3nTwpbXcJ1rYhZswwIO6qzWLhwXZlwO3RCnX
1vfTRPl+slTfT5lmfuBgiA+RSdrR1rko9wT36hruVaeSU0UGiW9trLCCInFk7+oK2DmdTME7ID1q
yOcucxzlx5RkUI8RcN1F0Ryak0fwE/3BUvODHifhAVE8BrMJsJVocOgRdIEznBNTJFt8ozWI8CaP
s6PIfWtTVToKiWwthoKIiNbgb5i49T2hhvZTc4qcABuDKVT5lPdqU2X5pkk0iE6xLAB6iQn+YcOi
K/KEGkOkcqm2ZL4ptTi5jyAt9YcRe/AyjXtmZ2vQVwMA6qUKaM3D5Jw/hfPsLeYpvGEcj4o6PoAy
My+EJKcBwm+Q/+ChQECwsqe1VfSFR5ILQ1UGUv6O2K3zEZBVWEV5fK1pqd0LNQJNE2SxdmIXmJwZ
ibhatv+4ZrbZhCUJt8YhZFS4I4mrbGxU2XfHl8pGU9L2Qkgb148dBO8+7CtSbVHV/Rwtnl7SAcXv
W516paKZgKqmvZmpr23VocnYz1o4E/SsvqTsGhYRsIw0K8YNk8Ke067GAqBIptHK8cRQVytG13rZ
6F7EQLKo2vFIjc8LKLVhxSv3TJIf71CC8a4gOr0iiS4Xeqk9ZC5o4aQbtnBDYs65kiol4yNQtX4t
KuW9wt4QLnJT25Rhuwfi5+GyPqa6dmgy/9kPDCrRwh3e4zf0Gjh87lmVkq1m11nrYeo+snDQ6EUz
PhGaUbW60vQ0W63XzqA4W2rMXglGN3vw8XLZ0Hn0MWLI3kvhNNes0CkgahBx4xLveZYlzkbK5p3L
orWkivZDmmx5AQuJJWK942VaFB1Mgs0TudVNBoj0nFfuKQZftjQSjH45lSWeYWvF2mhLf1l1aHXS
qie2bx2ioUxB1fK0Mnv2nA6rz1Ssi7JpT1Op1YiFI1BOs5wbZvV7OmSGU6pp0U7PdHYl2ii4fGji
jCKtXRMrh+KWByvM/xEEPVTXgB1DCtYRu7RwMYct6E80PxtCxyu908qvRFKmwvFdrM1uKrysId9r
ZDr/dgavxUYSb6oe8h0Ofn0kB2BLLH/DqD/bY9eWC1ln6ktkRe1T1ZoqLc1RHH+RCiMlm/kBnTBd
0IKjoKy33Ch1FwaroqozRF/O6Ho+rZPvg7v8PsShvXKgG3YaRFvn+6CX34c+pTX/xd6ZLTeOpFn6
VeoFkIbVAVwO90ULRVHrDUxShADH6oBjf/r5GFk5lVnT1TN10zZj1jdpZZkVCpICfTn/Od/hAHDl
IDDj/HUwcH8dEsT1vIA41P73bev3EdhlUrTKf/woWDYkw1H51f7l2iSoWba9q0X6X4/VLj8ZqsUf
5ce/+JO/37gC6zfQXuJPxfR/3Lh8/zduU74bcOPhroOP63/duKzwtxDcHGgyrmlYaa+16n+/cV1t
3I4XEmZEwndM7Gb/zo2Ln/iXLdjH0ew5FuZpvPwwzbj6/XULlllARJPS+I0227PgnLor2hEzUozj
KTSK4WeK+wu/RhjuuqogJzjmetMjo++gsDsg6dPSXPcYnhimWIP3oKlcwNcQlXuOcsWCy8qIHBuL
WyeIfZJhIY4OfCE/GsbQG+zMKTCKUbWf6KcAmFJWdwAxoxSvgu7A51aV+rYmQ9esOk59EbgVMzj6
4xzs5TBgXhljuIa7NIUynDFF4XDkEkamvYja0blZT6ALg2zoXwUshqVXKWyofBwUkPa4lXcNNTgb
0oGKJvLGBSvFMPypLFhklmUtyMnb+Qjg0HADo8S8RrN6Nrou3FNKA1GCDWT+a0tQuR1ZEZ+IyvVv
gOhm9hcfRr8K0+hylRcpWGTEMKFIC8JoEAKrBXNCUC9t4sh7zGj9c3P1Pq/RjMwjyVtWxWG6syar
B1qrh6/KLIp3w8k1Kdlc63v6no1kNZR5v5xyy3uOTPpJW9ghlyTzzVc4bBkDPOzWoMT64aFnv103
NJz9uNYS+8tYjNcXnjsblfHaO1K4XhU0u6qzqxuTLjt60sa8/MSFS01EYqLm9Zz0eZFB6C9Mah+3
GaWc93ZBxhIv2TStIm40QBIM6DuxJ+SWsyDgxMlq9i7zz1WvBwxg2mSptTknc887d6Okt4a+OEaz
ABJuCsA50VKiLX/ElKQdhskHm+Y9dCmn8kAZWy4K7hqruc/hKlz1o65WmWn1K7qPxc43CvkMiggz
wohhhtxyfjYMv2CShZmNCUW8rdi5l0YLnD8JCYRTPB3vRFeAlXbpILANugALwKTv9NfMB/oXolPl
lOntlPKgNtXgf7ZZOW5o39T7rLKTXVHCVamHJch0ipHTLjll2UguK2zUE0CDaEO/q/shrW46SrMh
XocpfiOYAzt+o19ME9ZCIgnDU9y94NfE3LTvKKjo2tJdo9PIx2Icdg1WM4Ve3iXeQahN7AP0ysr8
Wu8QECboVEeNRsv80rRtykOUjuWF74F/q61CnLn/C6DP7QjtCsb8q/bN4OK2aZURcaPDmuIJISV5
qms7LgTO6dGuzXqHRgy+lY+PW0GLjoGOI4kvAFRbFJVwn8s0cO+gzjg7q6lzcMIFtJ7IH+Q3qBK1
gTbA2XcaI/1p5gVX4a4LwotfAnpLgcjx6yfohsPEE9OJY1XygJ9QrPw0MpGmQWWeFNqwvQKQIc8j
BH684RM+Pgfs05uSqbqTkhagySy9uyx2oC8x/pr5Sdz28r6zzqFd+7tgrjHk4bTqL0E42k9d4Q87
spHTZ5jLgvw6/sCdLVL3k+dbfieidxxG+VYdMIO2kw+LawLY3zHA9xclvn+fujV9QWZhe5zNCwcG
Dp2d2yGuAQQWdHZsFRGJe876zqUvGPNQ6GM/ZoV2bhqjtnmRmHxOiewsHFaipgOxoaBh26Gu3M9D
amE4iMlED7K9ATBefKU8wvxWI8d+1pVub5CkHHqhZph9tLAeGSIGd2VZMIvOm6ksFr4TmUcRKWi6
NdMEz+pTgpsZPdPkZqxp0RiWdTE8AcLHFznO2dTy78CUFg9kmc2za482yAVGMMlBMd4BVVeYzrJT
U/M1zNW8NAuTAhRTQVhtvHopuuCQ1hMzgiCtajodxp7aKqPKmFwNkGO5cSYHx8yT3RCWd9whqHgD
jWWslDOmyCyttRupe3gQKaBBjy/umouC3Db8Y8F0uHzUvQMIFxIbvI3wvof8fAuOJfjKnJBxEXb9
jWXjtqsJvxxjUdg7v/XMz2yus9u+R+dKy4imk8Lzj6CJ+B3asbiJQpL9eZcCBfd1eSynKZ1B4XfD
miKxT+IU1Tq3jIaoXyle6NzZiKB7SQUHcr764KczgaPXJkWSZv0Pt5I/EYf8tdDGtAR3xnyhMkDQ
OfVBGnDnvM7D+2nJe9tw/ZUXCePBQtzbTXNc7rEwH8y48ejpEBQotxA5Xq8cInhCVtw82JELKy6O
DbVuXHs1l/mF8r9xU0Dm3lSJes2Bae5pCbVWopGfqdEP+cEmF4ZMGnb4s2Nm0Ch387hpI7c/k59N
b7lsq03AzOause2jH3jv3ah2kA3RX/ScLfSoOzyH3BaCyr6BaTHDL0sI+ixEEyYof2GFgw7G5RHI
IhqoVjOomZGJ9JbRB/+zA9O05bpyaIhpplCQJ7qm5wQ0wcoKWvgkshrUrm/yj2LKi4PIRffm5IqM
TZRMzLcn+knLxCK6jLu2Ptdt3myZrgU549qAc0I/dsciibNiw5UsRqNBFZ47w/lJHqWXa7Z4JCtX
UV6sTSPOMU138sqn1OwD0tYVQVxb426Y81R8lciA975oh3uZJUzGS/QVf2ATC8MOvrhj31ZVcM/b
EhlLFbYUR5u1s4zCFn2EIcv4HEXJj5DH/W32BDC49tZLgm7DbTr9YEGsz1KQgIXWVjjLZtQjbwoW
v0lr/EPay/nNIKO9jv18PKROE15t6vi8zaHlrhQ2AzOlzPvUdkYPMH/xIibpCrLeQV4sDJ8uO9U8
VX5f7mKRrxHk9EE0RXdSaRQ/Q39XWI8H79sx/fx16F21sYn4YgvJS3CvectMcihDSpJ7JMGAN9+b
mJnd8sQeMGypzu3vAi+YD2CO3WdJidVh1MZ4qO0gXjl1jZJWeC0bku+BOSgrOkJseeWf81l5YTt/
2bVn7uja0CvHm6MNBQ092BULcBZI/7nNniaBpt56oM+8AU87NitbeysyUfSygB+AyEQioRsa/BA4
WryKRzEbxdo2UcBZiHF2D0jewlhBYn0wnNo5VCDn9pmavJ0souoDUUItNThRAhAFE66gNDcKPBw7
jI1S0gTBA/G2a069HjaF0tFtOVjpQk6RvVHgdlfUT1wpmfZd3HdHQDzflqUTiTML18LS41z9o8v1
2p09oNU2R627MKvcTRkP9bGd42RLbmFh6oFdBam2v7RR0z5NLvNH8Lw9tvjxzoxprGHCCsqOArYV
/gH6IzHqE7mCXAiPLtw4LGUkAJzxjT/U30iyzZ/MjeFAYanduIjHN1DknRc+76t+Ljr6ypSS5ICT
zF17sQmET7oJbh3ff1A9e3nUKRMgGqwdpsA4s2gyezAtoH6FWWY3fQJpAodc5p34hoZ4hlTS3HAP
KR7g0Ho/Z3OM6aWLaGwZbesOnIQ4dE3u/QwhZ9D+FF5zZYl8dBC5UK6ESz6iLiVmiKK9ZdnM9/Wc
DStd+19xR+LdL9N8FcNdv2sBIby5bks9R1piMbXY6DkXOam6VfjFOPlLR+6rAuMXipOaWD1ovkFa
KQnpVd0ubHyBidifzshkDK3JQRwq6UeYAsPy4Izof4Ojy/uRQUsl/OhkRip7G8yg3jm+kiTBnC1F
R9l6itOa2biw4MWMwD0TC5irn7LTqSgm9eBYaxDF1DeEQuJqzrwXk6sMH3NQ3NcdCx7nx+oVl4h3
TeJnBwsrA9K4dm8Cq1X+Yo47ylC0jJOH2M4NwnaiW9tqHr+iKb/OZNn3osDmb540DYc++/iI9n6s
/PpJtD2GcSPilFkIvNwciJom3s/QxRGRKKIqcDxSY3RiRx3R7Dnyrkw8egs6pwBIwf/hmoVjUQ1f
kmw6SXJVHNKGrFqPuLl3PMs6+BCn19DnzNVYZNFuIHsRmlD5mRGlez//MZBx+BHDCdmnFT+KIyz1
lkPefE1GMh1zTPp03aKnQ1Wt6KArBvghFbe+ch74+NzBvTe8gERSkjWnoQPEgulKfZo8MHddZuEP
oo4Z9FyKnd4iPYPZxti1/tTidoZEMMZyeowiAK3aTPOPzApn3ooiBoAN54vLmI383Vgr2kzcBQyE
+skw5uGc9TNxDljs1lvpV3Sw+mG3YQimQHxODLVkmKuQJsGCS08bWKeG+doy6jUzhKzCIwTNdROo
Cdd8OFSCeuW6l0ul+X15TC5ep3IceLIGsa2Mkg6oqLt1jGQp0AV9EDML0Qk0dRl8wyIgeBTejCV4
Bsool2NfYoBk1s/x1Dxkgok9HZY/UZp2Qxxegi7gx1i9PEm2RLTBctrpwI83k9vU+96p2j2dMC1w
k6r/QKpv1iHep2eDKetNNVXRl8GZ6aoFwr/G0UpBkojddVj09IXPuboRrVu8AXLoOBt53r6ipnTb
OYbBLjiNxhqTmDR34eyNzaIkMXtT02+EJ0gW4dYGu0N9SVVLjvpVsImaNPgySTm4hBw9cAY0L72H
wiAXAZ0ue1Ycka5p0PCuHeb8Fa6G3E6/sEm2M36IMinYO7LSOuXdRGkaQvFDbBio8d48PhgMJmmB
GbJ+CY3cJqniz/sZpeIcFljv4imSpDcH9arY365VLs7en9ziWt3T3AatbVKQ1Sqx7lrLpOSorh5a
rxUGJ5a++YkFs78YFDf5xHhcfSuotwNAOQGlo3oowF7k1Ftf298yK5lF06FNNAWPxymIQbIxB5LP
LBztsjF1l6yU4XW3ow/JsiG0sTGmqXjFR8vJdYZnUvJ1XyRtXtH5Cl8Uvi0G1FnPExXtJZQ2t7D1
KfNbdc/hGsKUE1fTrkltlpqaTfRMWIXiCbphcoZZRbDNrLl5TBVnWHw+WbGDP+iuQm4xN7SXUjKR
l/pJmHCWKwZ4y0ln8bObBnIbNREYkHDu0/1QCnJ4epgPBcezA806wysYNwbZnEIfrniMjZpT57mw
R3kIeyv9jKGV3MhomO8oeMMqQvQqhtGNOF/qnqG6VaJ0prm3N1U/0gMMDayiEEp4H71rJGoRZo75
AQssqxEP5vHFzehLw+UcaoQH1FNMNWHVHY0ZCrpTBdx2a3r/4JNk6pZ9XL0lY6Seex+I56xcLgYB
JrQpsKt7fA/Bk/Az/xBQEbawut5b0QlX3DF/54hFugvQGF7t/pVYGj5xM03uI3e0tw01QwC/h0y8
UXFFRoVx4aJVQX6kkJFTpwR4uDA6t177dUSfkIbZZ0zBB/0arGCpsZ0RrTbmxB2c92EtbWr9etsh
exywumaDkRF+u2oPFqbOndXSqwE9rXhycrM+VJnu+jVVreLTcLlfjHPKcSnMBIhg36gZc9MsRGMu
xZRL3jXHW0OMjzJK81tJidASVblceqOL7/q/1m3z/yB84/fgg/uf0jdWP/NE/kXV/ZWyuP6h30Vd
pFvHgdBE4E+Y7Ioe+uzvNhpfXCkb11IHi8AEiZ8/pSUCKBs+2q2wcNKYv/TeP2w0wW9XXEdIYsIh
cux4/1arxP+m6ZqBjRXDdbmtu9d4xpVi8aexqiw9quBRQbayoTydMXbdXro+Hl6Tvu05uQ2XzmiM
MyEIILNgEtRxcokLe8oCL+CBeXwrsqb/aOpK7qMs7NZlLjy6h0MAs5zQNpLuxYdRmOOZH48ZHoDn
KZZF/jMVAI+pnFrhejDWNYm+lajc6oRxObrUdkxLZG3pF+C/xUdF2+0KwiR1g1GWnUgOn7Mq7485
cd7F6Ijh2UmFiU4xY0VIQsjLzNQfqyp8HQ1gVdYAXKTMajKd+By2ZskWRcKZxjitMB9O9aNZkHFK
NGZfR7Uh/llyy13XQryCHrymTbRYx4MmItW03BkoXNsSNRxe7AnQO+UG+XcYqfIGDFDyGQgMRMEE
r64rA31JO7vYphH5W47cDhVQPfgN4gEjJg6ArtZ7BuBhKVwmmGYdhDcc9gcAhTMCOgWw7fgOzkwq
wJUeQ8Wa2sC3CiwLxAEFgphNBXgGm8Ot1/a/SMrZtV4215zaLdhTTjBzMJ5ZIIf/4m/7X8AC/z8h
AzAhBASYGH3862nPIflosuSfU1T/+JN/n/b4v4W41vD2hHztQATgaPh9YQiuMSrTZR7HCvALJ/BH
iIrkVYD7gYkOuxO+6n/MemzrNw4zgCtBzUBxFML9d2Y9vsVP+pPdglkP/VhACQDY8Bo9kpt/XReQ
8PDdGBPpVsudGwaZJho9ixXfE915Hd2CqFQvOqZFBNackMDhdUbaluhybPHFsl20UFX3j4M5hMD0
vdbboFwVt8HYMfQZkvYM96LkqFhB5vOKGdvrBDorgSp75AUVK1IIA4pgB3l/8oJhvBGV2RwVoWJ5
73VdTIQaBVKucsYUCe3MnLrWaYKWT5aDM+UMY3biyD07OA5qShW39OAgAsFwHqhpYmYFcixNg50Z
ll6/g06SnvvOq3f1ZPgZvN3yldz0GC47iGE/eHMQTAJGwAsRO90FKA1GKMrN8+hqmIu2g6f8dGmQ
8qXZjlDXhmt/jxnOqf1qI+fBraiWieSd5FSJLA9CuljFvprNA7INFG9EIjLNaZBF/i4lHWHu3JnL
7TpqXMlNQgxiXAKJN96rDjbcgmSFvKmYpHzURSdvSLy5zMKqypfH0fbNeRXkE2mBwvHxq2RNoymf
gsryGg9V95bb2eBy0WirnzbI3O/E9ckhGYwGaHmT0+04YP1HcQmZIXWA56BwqzHbWYY9UNBhQPtx
muLLKRL6CFm+4nxNXsZ41XB2jRVduJSuuRjHTqSvIrWy3TinCE73cwzrpM8vFX0tNKrjF2uW7ixU
tQROY30LZYaM3g0rfyMpAA2wM8ilMCuY8UBiPHaWTK3pjYVbj7e4i7DnWdggN4zX+pXd6PqkJkOd
kp7gndNW9TlJA/OuhoJnULmXFsMq97xgfRW8Pkzdoqn0qdMR9ZkYYSpkK6Np7bVwIfiEo+I6JwPc
ZvMEw6d162pTIY1vUBRHpvjRdGvGZYjDO9PPo6okSNyUi68zB+DwzSs5I2rnR6saxxM2fm65LUEs
bqDDfYrSvs4zD+uaQoDuLGwRHT9ri7qnr7UZ2Gt0G6ywv5ggeHlJw9zYeAYlCAos04uK8/jBAq65
s4uEhiYHyiEBiuK5sZhFVoHzxFaPFVPY+PlDbrL9sUfRQ1squFFiZsrOYY9tUya804EZKe4xqY91
ROI7auX0pOKSuErXjQenhZuT+HO/rOEiTQsxNeHSosqA8mObCLBFUunBsftgRc38eM+z7mwBzflq
lVRe+R3Qcv9AF6K9SjvPegSXOD9fHSC73L92JQ9p7fcLZ1Tlc54Qn8fRop6zqgU7leAo9emdF0MA
toQKzPvUjOSw1FkrTpNd1G+1XeiHsnCtD7IGEPtr2w8fbdmhBydYDZdp0QH2DVlTIOSnDlQ9Z5pX
Mei0j2FOactShnafbLuO73EHZ6tm6IvPMU79e8z14p3CGL1mJBBh6hO6PzuBH+0mJcG9F1X+w9dR
OC2qml6JRWt4033ql1zOQjNV3zZ0refrg3BxZn/+TvxhUKtgMPMnoJL+A+UwJ7+STJ7HpC2ape9Z
A+/TqKmp5oj45nCIMLYdfH9vFeZ5dOdcu/km1ohzBPb9Z5FkHFME+MOXDNEI2CZL884RYPgBH0bO
d9ZUBCVIVl6rBjJbXLqwtGwGa8TX4H7E56aIyw+Bgein3XcAP6sA8IopRW9TRkyhV4NP8MaD6m8t
41nOG0bunFvIl6DVROPaDkxKvwTPQNNM9SZ2bfJFoGWaw0wSBEBJ3ghrVVrdvMsn6Jbrckq6U2A5
3M2IXKAOCc4yS27a+oyqxcmT2HrF1LjTj2kKrl0IujwAkYijI/LoHOeu+xbRrn4ozTl6Nwb9SCBn
xBfakeFX5pQ+EHXhplQNtDb3eraLBQinbg8TCtqFZTD9sKzJuRHc/W7zGi/zwgLZfJ95Y3hHaNm0
WR8MhLYqd+eHQeh42NmYhx8jGL6XpI+9dzs1hnXfx/6RDmbzgVnvcJBuKLBW9cVBZl0RL2lIVWvG
uuF9wbRo11dErrK0MRq+ZD1TN7Bz0li3Gi1hE8haestB4EHnq2A/iURXD3GdUu3Z9uIwEZj6GIHm
fhi502HANHnNyMPND6ul0gh4q33pLUpgZrekjahOAnKajfoCpDp8gFtnQBM7HonLzMjQx+d+aHZi
koS1ZHu1MVrld6SrBjGa0wbhYUCtfe3gt7I97e1bQm836ZA5pEKvn+jkMGryBw83BraqfZL02YPh
04OGihEUaiPHjP02UGF9FyYsL5zbvcJC7+mHD4wIGJCTwo7OSTtht+29oru3MvqJee64zLN7+uVt
JN10U3ZyemgIrrKzN7p5KCu/CJe6CjVm2RQPLldfUlE9MRWef5HdkeuNyZsV1SHxNJgel87wH34B
8Gxh0EVBx6TjyCOBvCHc2HZvctvP5TN7NlZvsE9YvPyw6t9Lz/COeR7gpRNe+BQymlhaeIPLZYBT
AdOC3V37i6PZ3MtelxenpCAAjUinx7k2TPeYlJPzQh2mGFej1+ylFoIOZF1WB7wMSPyVb59HLmIH
l9HYJmLgRKCZ6RGz0uE0l8yWrJBF99qk1r54kHe/k6CfX8wBUFoOX2mv5yCnmBxCaxjV7o3fOHZG
nbsWV296ArRhIN268GLXi/Zpo4CJJom8y6M6e6kwDxGw4zPbRjVtgItah/lNOHXBWzjjHb3aZ0Cu
qi1TlhEuvMvjHLvojI1yLwZWtn0iihwPuaMgOpS+9p9S0XblWhHZ2SZU+76VsTk82yydCh5So45h
YoXrpJ1RRTLqRnY2vewHISuQ95NBR2Bbi20UGRuJSboG9JyCEZJD/z7ZGEUXMnMFIzU/ewumqy8W
rnuwayIzuHOmLrFJzZr9z8jToN3GdNlwMFqbSoKecfQ18xLssNFnJMoy72i1OBimiK5oGrMtv1cv
jcuYsHcZpy/8PmDFSnvP3I6Gxm9d5XH+KHlMXurRJAIZUcIiB6Mv1gTO5dmew348dABI0mVFAXO8
Lh3bfQ11O30qn5kW9c4S8tuQA4Vh+4l0t5u1gsFDAwl+V9woGtBTPC/GqPM0y7bK33D5DHyIYc/4
wmb73EYpBo45oakqnUq+qWE1YQGdDOMkKnkhMudze3ajC9YI6CiY55195w4EYtNqpILUrIyfyivM
S4u3YJfmRMBS4nab2EzcZQ6n9sLgK+IjhxHA/x3j4q0uTBK/5uCuh6JxQMiaGARQWPe0qJdL4gLx
SQetAodo3fmgh+4ER+VF3ZjDA9qovMnm3NpkhkTDbi322MUQ2Ym39OvBZy5W2ZuuCNM7agPJktcF
HRuGhsG+K7K4vW1IUEDs4zrz7PXetUmrrRJnZU+lQdiZA+Iz2AIRrJzRjZ+psoXWCxv8rPzBTldX
f7KzsWqcTYvIoKEbx2TI09nAGxqmKTnFfntt9Yonyrx6GmHQ+fr6VQtLPAW5mG4EpOareNyLZy0q
74HFjsxhAfz7jS+wuXGmgZFDYThU64Z5+Yj8GN8y7mpYUdvKxkykgoPNG//GbULGJhliv15lnDf3
yLMx4/25JHnsEns1d6po7Y2jHZ3Q0KmcklVzsoxVpz0c6nFuY+6fzYLfUhvHdOR0mnIS4EievWxm
1/gwDFc/lrBm4CZxZl8pCqLvEYm7t8oXzGpqOj5uOwbfNbA5ovGpwRFnQi64D7TI33Q2ckNLKJgo
qGNLTIo06jr3Vl7imu4iJJlDw0g/MlE1y0Q7u1FZLidNHuVd1NvhS+R3XHR6PwqLBR4uxMqiq3VF
pNhFKSGPjAovwMhrbbjxthUY78JpIMaT2rF8qoygmHAIN1O3cdPK/daNG1dbVROL30Qm7OqFSZVk
C/iNh+O+dVyuHHleuSgciTWz6eUIsmB7znxnhoXnFEzI22TmrMHqf2yTftd0RXkcMS2+sCx5Z1Gx
Hcg0Co9lP7WPI6H+jNPU/DLMsU8xWCJHoshVihCfMEtfsCTN4r8lkv8rQ6zvks8WAayZa5kuiucV
wPKvxZLVx4/m42+IJX+7smeav+0++p+5/Nv/4F+sPoqP8td/Wsnuzxrrf/hX/F1udYDT+DYxVpdY
oM/L+ENV8c3fcK56puc7PurKL73lD13FvEYdLZYHB+8bMRbknT/kVvM3lBiAKBZv5/oj/y0Yo+X8
s4fWw4nLiZgtQ7hMzcN/irEwEMDHKGZ3HQ1P3VTdhhdrE28SbB9kBjA00ADjbUx9dp7AZRGvgLul
a7mRxQvd1CvJuCHo3aWZFe9h1NPaRHwX8Kux8QM2NuwZkS72SfA5jTRjK4CMnXzphneOs2tjagQI
kcerNW+wJ8I7zcYxDtCpmnGZ7yJx6TEw/CAWBMnjhtbRRTncVk23jMQ3frRlRuYFvBTBgb2XAp8J
sez3RbmaBmOZJ9O2EKQcxUgxPWc5z9iaIm02oAVjtsv8bkzeS6p2RDl8Irg86dZ8KOo5WcnYD/hG
T2qt0U/c8qvN70UAb67rsxa2P3dqCFOUIy2Ilgy+fbLS9DHO5z2nYWYo9u56YiGHli9FceOM1E1p
pe51x+G2jnECG8b6WguQWzmBnTRdGACRPe7WmHbdN5NhDL+mdV9hsUfVTqOBJFPGxHRaNpDlUqp9
MdPdUiR6aoUDNsP5ynxxGiteK3uMhwvOfh65M1fMnLC4rmOXRQvLI8df4RccU/mpcSJPcUGjWI1/
Y+EG8q7WaF7j7Z++Nv8BQsP6hcj4B0Lj9y+F6Zumb1k+6uCvCNWftPysN/UoK8DD41w8Na1BCsfV
p7H3dgmnJApAMD364oBBbZure68Yt57lHtsCCBtRAiJS+mpgjMK9kPkuM0xOaMOG/rAItcU5OX0F
Esd7ZI7QLPBNrGoO13V5NDt326jyiDpicbwrp2sd0/zg4ecL/IHgGVNcfoV0V3+7lJJ42RumBPp/
vSVEpk2c0lprJcumaVf1AGIaKATO4RXB2xXIoh0K2anxmk3vuKfJDG8EM7wR8mY4FtsiaS8p2RAe
ye3MtNV6F8QoCe4fWM7vzAqdz6hihni0IBJLIhg3lRvVy5ugvPXrfGuQF8Wa+lm00y7PzR0SP8gH
Q9Ni2M03MxRnahw+JuVtKuiXBT+QlJbkcmFNB5aLF9uOydle7Ka5pRB6R9TpUo7vc+qNR0UbF75C
y3+rIweGYZK/cpheJ8ra4iMlESjcDZfQXc2dDp8MYGS6lWMoIgSeKi7+lIUcmcVwV57f//PHxP4n
PNav1dkBBIQKZZvXyvK/Krv/KJ4XVfYzNrqXiI8vaqz3ukmWc98cuPucMf3czV1/H+tmnw7j1Ua7
sLCrEaX1IQeF6Qo/IwHa8D6xqV2Q7VkHITb3loNr0n8rr/w/PN1o3/+sSLNyAwdhAectwNr9p0mV
xlSimChH69pvfG4awAkAcM1oP9Q6YPvL0QrzJNjC1iEeKnZGwSJVW92HzY1Z0dqU5JC0jdkDMTHM
SwXZ52jF9rqy5Q6jor2wBR4n2T+ysG6dfDzJtHtUhvU0O9caMPtH7AGrA/DHNLxlBE+CJpKkQxvR
Vmu8xyyNvf1tdtzH4rY1bgCUYB6bFTBoNZyTvj8hZh2VwBEgRXmbIDhj8Q7fibVZCyfrL8LK7+m2
mGlhVt+lkSZrz1GXoTW+Kd/Jl4EU38IALybSV1Js24ay6Y1nfaucexhWq7DkFcT1HvsQwOuQA5L3
jDS9dYIB/mzzOZA6nIhmVcWwhnHGpQ0yVLKEcP5SKnsBKhVA8Ajnpb01DXnSLbuHMrlABGQuabjj
JobDFWcaqhfruPtKOeVTLMd7WnLmVd+1lJm1OwfTbx2bOw8ssJcMO5MLD2nxr8hUjzmZtM528OHx
fU89epGDU1yae0gXp8ENVnYePBaWjbhLdXBnhuvQorU69jZxYm741d9QOr1GVWCXkS/5WO96HxQx
ncAecmx109LiDBNq0yIj5z4ij35N58cILiEO41XSHUOV7fH6vjR8hNuJxpRlGlmbuiy2QUYBNLL9
onGgaSV4h9AZSWSu6iZ9qyGzLkKdljsbaMmVCl4vUuG3L2nhP1RY9RdGXdNWCJwoVP1JeulXnbsU
o+MCCQquW+GLq4mTGdWPIDY2qiOzUVHCU5LuIKNcndo629mzt0kr9Ygx6JzF6dG1gTfOIPRrXINL
AxJLZLQrJnkbRqirKNYlO9Nrag9wFMdd0SXUqJQS5avFKJCUr7H2bsbGec6JhAOjffXm+jICa1/z
VO/ryP+ebecYdQnuFY3NJLdiSjPx35BLnVZNHORrz51vsphdS1AQXHO88BvzwyXCuqYD+1w500dW
kwYB//9KXx+8BIgDSxlOp8Ztn/o5OPS+ShaOKddGts9s75kGCCCz1ri0k/RiafHa2d3RHMfPAkQs
TIF8ZeXOzhhQUUzzBLx5lXnRM+5Nxq4QCdzwLDoqFrM3TCKIR90yjJI73csHqMfriafdRX2dJY2x
fGLjGHLsv7od5bZqZ8K59TmiUjfDWDWb7yPsGVofN1YXfqW4pnFLMrvyvHMU/iy4d/vh2jXumuBO
4Vx07svujA/31JBZ7RyuOs6ZUrFFmwZPBdXtGaeOaqb0XHDRVKgo6c9MAnsamDboVz+8DF4C8BVI
EYNimaws+62LH/242Ir/ydy5NTWKBXH8q8zTPq1WgFygpmqq1kSNjjoZza7uU+okYQIJBOUikk+/
v8NFQ25qSO1u3gRszunT9Ll0//uv+7CF/uRQnJJz8S2gGszlCGjT7YtK1NdaXNWIOJGeBLNo0rWb
9Qu/ddYgWWlGASeDegyPzR9KPCI7l6Qw7SGMdM7o+a5n6oNu9ACFtCmgUJsQ6sJX3j8NIE2O7EZn
Yg/jQFYr/gX5X9t9NIYvmuacwWk0pERo1/YnXfbC42dYiiBlsNjzeQaV+GbE/Y2Y7TkkNoanX0xB
EJ0cwdsKm4D7l51QietFTerjI19VwPfoAEda+llMEZiGP+9bk6dWZzFV+sbs6G8vSe4h6+7L8siL
ATSSJBfbbY36yheTcAaFoaPPAR/Mo85zPB950eJcX7S6lMU/abo2pyk6y6mJ9XJH8jyVumpwCrGP
daexCDlQiIASNeMBSBjwFotma+g+P18asWXqSdSHnBAejqkKEIzaQh6HvVAyubPTQQu0CQG9zvQ5
7DsarJAKOWGL+hVFan5BHNyeKueTsHkJAqijeP71DCYilk/X1lPjJknCc117UqGv1Ij51Ul0qMcA
GGLqQnXChn9EdrEREvU5Sk5+txYD1QEMbJw+NozejLRpKFQjTnTcB590f2AznI1OgsGtZimX6AZe
J3gRQP8OiDi0APW35pTqrQEJJgOseZeuDj5FobOZCqBCfk7+9o4IxWlawOZnZPrJrRlEThgUNWDk
3Z5nz8O+t99DuwXl9UzfBXOqymrdnLRRaYt3yXBEaIfRGKSoQt0cpVaH6ojllfyx/aXu2CS/TdaP
hGsqIEZBZvLLgKNLOtqmhd0dzNS5+5lSB/hq5qEchontzZd31+nGorRh36KCFQlvKoDBgJMpXSXb
Kesju9xlFRjHcAqpkNYZmYb+KxVsBfWSQK6S8fARJazIeFMCwFwQuTWJwM16uW4HNUAYHFVkP04K
eN+/bwcrHcjOeCSTFJwWzaxRZOtMTO/1C/3Mx6Ac15QmbFEyu2XZBGQWG+TfrOn/b91WKE5Vdegb
x60GUDndqOWDW+48kG1inHwc+dh/wv4/YB+vLrVt2c44daa2GWzyudseKLzI+v3cg0jzkG6i9KD0
rdm7MxuSf38rWVdq3Us3C2tP35P/e97B9VeX3lX0qrjYtU1f+COLes744SRv5o1wccgcJVocMfZ8
MTYDq+Tp0qF+a9AazP/VAeyUHwTCXRarKnJTXVUsmdnCL8Sk36OhcphZVWxX+MlqIQKtIasGVJZs
u2JkCWejpus1TabEpqOzcRL+kKovhetGX34T7uPXL99FYLHWK4SmJtnQ5HRa9S3fhT9nNTIThahU
djNdGlSWjZ06K4Jhbi3etL9qrsQssMQ4Ns3HQljabMnRV1zYX/q1GFvJ5m9IFgCs/oIfY5vmF3Jk
y1WOeQ4wmL1oHI0sk1yUknCZPF1c2F8tvWg+FcNCTtpqyh8eoNW3YiqCkBzSkmziGgeQfWfPZnbJ
YXEWKOfhqrbdF67tEMYZl4I1+TKiqvA/w5Do0AYnDplq/QAWfm8G4ZcTkyotTqEJOZ5aE+bM4sL+
hnItcOY4rLBMJZavM6vq5jyaIr1UlqaFGaraAeaLrfSiFV05s/JreO/GHnlDRvcikNwTQaFuqX92
SgogieLS/iPwBwk726cnKN2UNGBSdSiu7YXnl5cDiJYVUQ8ww/bJStpORldxQDYHYgvFy7FIO0Lw
tLi2/2C8QzNSsSe7i9tWFW5OWOOIpDRXoRmizhr7hqr2swtPVLHlW8PpWevrB5gP2xL1YBPGLy+z
M0jUAewGAlURhnaw9oYcXHGASSydZ8RW+MYBZpp34SEVx/ndYmMV5V+JMfopTD110nUACSppEyrn
OmRQkJJc3N7fR2z2R/skhuzs76b95usxzPoutDhm2/Rv5S22fGLkmML/9g8AAAD//w==</cx:binary>
              </cx:geoCache>
            </cx:geography>
          </cx:layoutPr>
        </cx:series>
        <cx:series layoutId="regionMap" hidden="1" uniqueId="{6B4DDB82-9F65-42E6-BD81-CCFCB32A785F}" formatIdx="1">
          <cx:tx>
            <cx:txData>
              <cx:f>_xlchart.v5.16</cx:f>
              <cx:v>ENTITY NAMES</cx:v>
            </cx:txData>
          </cx:tx>
          <cx:dataId val="1"/>
          <cx:layoutPr>
            <cx:geography cultureLanguage="en-US" cultureRegion="IN" attribution="Powered by Bing">
              <cx:geoCache provider="{E9337A44-BEBE-4D9F-B70C-5C5E7DAFC167}">
                <cx:binary>7Htrb9w4s+ZfCfJ5lRHv1IszBwilvvkWx3ESJ18Ej+2QkihRInX/9VudZOaNnUyyszhYnANsYMTo
ZquLZN2eeqr8H3fzv+7sw61/Nte2Cf+6m39/bvq+/ddvv4U781Dfhhd1ceddcJ/6F3eu/s19+lTc
Pfx272+notG/4RjR3+7Mre8f5uf/+R/wbfrBnbm7275wzevhwS9XD2GwffjJ2g+Xnt3e10WTFaH3
xV2Pfn9+/fL8cPbs4mX29vmzh6Yv+uV6aR9+f/7oc8+f/fb0276T/MzC5vrhHp5F6EWMOIpjKZ8/
s67RX98X8gWNRYxjJv4UdnFbwwPXt3Vhn13c3g9/vv+jTXzewu39vX8IAc7x+ffjZx9tGpYunj+7
c0PTH69Lw839/vzQ3Be3z58VwaVfFlJ33PEBPglH/O3xRX/3Bhz6yUe+0cXTG/rV0neqOH+5f3n1
8s3++urlz67hH+oieUEZjiVhSfz5H3qsEv4CxTIhmCZf/rE/RX/RzPktGOFtML2HW/t7+/ixah49
/EQ35/v/1rr5sdl8ewGPPvEPHQTjF4RhiRliX279iZ8kLwgnGOE/dUb+vPsvSvlqxH+/mx+r4+tj
jzb+39sjTl9eXby8fnn6X+kP9IVAMcWU4r/zBy4SxAj5opknV39665vb/rb6v/CGbx594gvH8/0P
0srLi2x/9fLZ5dXLbPMG3PhbO3x0sn/oFYi9EIwxJJP4azB6HKqSFwlnFFzma6x6opqXzb3xt88u
/e39QzA/29aP3ePp84+O8vvzl5f/b5X094nmr9SbgSVuPufsb3LNz1f/TFJPHv2ZDr+o93APeV0k
HCLVX1jg+CVfn/wSmM5uq2Bu76eHh/bP+//muYfb0P/+XNAXCJOYJ4ITdExL9Pmz6eHzCn4Rxyjm
MZVMkkRSWGmc781nRCHiY6wkghKZcArbCG44LskXmCOEYSXBAlMeJ38BpktnF+2av27k6+tnzVBf
uqLpw+/PCXr+rP3yseNOeQJuL5AQgF84ljFKwMjau9srAGXwafS/mJty40lDMz7VJ0kddskk7Zmu
/cc+FJOiIs4qPjWq9MMul3pImYjfmZzHZy6MN2QqPwytv+B+XXazGYd93/WXpW5ECqcoMjdERda1
gaae2ZteBqvipLqZmMuScTkhCceqGXibTm2U4ql89Y02fnA6/v3hJCGIxUQSgSR9crgytqZfF0ez
uS4zxIZtlX9qfHsZc5H+M0kUNMm4RAmCH0oTAHzfXqOOPBJjXdMsIKcK3aRlE50tvctQq7OfiyLJ
o1MJyikXFB1/EQa/MECYb2UtvJjqaOqirOHjncg7kYq6ed8vjVc+QYd8dDq1fKyyuONtJsYhpDGn
oxK6M7scTf1+HdodLcQH+NR109TnEcNrxpi/0dF06ri4xSajrOUZ4+4PP9dL2hKzqrnpzhaqvWpY
MW1zEp/UZAgHEkxI+7GaNzQupszkyy0f1w9dV3wknaiVrWL2i+tGR83922w/34FMWMww54wzhI9m
/Y3Z5kyYcSFRkjkpd6ZsFKrnLm1Nv21dvkvcTVvz20iOKTZWzUVeKDrW9zYyDz9XxmdBjzciECKY
iBiSrJToyUYWM8+61sxsbD8UCnXdko6RuJE6+GxG9s4O1SktF1VYe+qH9dqx5fWYl2JH2siqOsGv
yeDflHORzazbUS1u11J/rBe0XS27+sVm4ye3JjiXEIQo5rEQDELI41trSimjqp/NJo7XMmW9OxHx
dE3H+E0X8fO2L67D4A5lwvfrzHdFF7+LzOzVQIkys8n8WmYjWpXoEUlXa1LD+fXUeqp+vs/vtAv7
TJjEklNwJQaR7vE+me4ELwoRZWNh37Sy7LZTXU+qm+ZXExtOQx6QqsspVpT3VFV+/Th265ul9psh
6F9s5ngn3yr4yV7k8U6/sbSYt8haYfMsb4ya21hVCVJxThSVeBd+Ke5zTHoqjwNUoxQ0JaAwfixP
kLySqxVJRvq1VoNunZK9z4Z6Aqugb5C2eCuX2mWji0za1aK45GY50Nh8FAshqizzsNFTbVWTNDf5
wFIdkm1dhuu1sNUpNtymQ57M25wVr5M6HrK+TFRE1jPZB7oveT6rFjVd6kesFuzQZtLDqUySMo0a
Vm8o7c5sF+ltvliv2iSEfS/jZeNYtypWu1Jhr8mmJysAjL9S6y+DuaBHRXAcc36stQWFvPdIEQuJ
bXA9KGJd6Walelu2F3Mps6o+/7kg/L2biJgTSIqSgiDCnqQNtvIONzn4NCnFaTFWDw1DFei7Dema
kCFLgnlfztMb2q2HfliuyII/5LIOagz5R5/LtGHhXotVNXG19xZf970/n53d/Xyf9HvTfLxPwA+P
TDNPhMZtV23ylZ8taNqGSpRpXNY3OSRoJeJxzEw7FspEJig7N+d+bpdUtt2NXusmddMaXXAaos08
d2RPymI898HXWYmnas8ame90x+nJyn31bpioS9uuvxjdNCraDkG1/TirCLcUTA0E83hcMrMuVuUd
xSqall5FXVFvHO6HXUPd+7kvb3PTYvCjafm4sOEdXiXPVkAOn+p2tOmca7/Nh06fNtyt28rYdz+/
s8eI4GhEgHYYPRY7CP5nT7y56hOAG6RJMs3yi95VEATHtCBil7d4+3NR6EeyAHMIKH0JwHj0JE/P
ZdwNgbgkG/FKToZhfb8WLTlt/aLfmQlRZbtO8WY5D/qTFsWUOhJahRNIsFPvfLYuiINSmL9EyfKL
zR1lP44yghAGXpuAUwHOfWLithxRzWSVZ2VtTxa9FSw6Xbu3v7iBp0gFblvGCQQxATIQFk9uwONK
DyO3elMio+Qs5v3CiirLWb9bC+OyJQxXk27bW9uxt+W0vGaBbMrY0VTQZth0a92qzhfNRoT5Unpm
zmzUV8rngv4CUPxop1xSSIpgFhglT4JLX5LczqzIM8kdRJWi3o5lrZhpjdJxbBU3YhvH+anE/S/y
CyD5x5oQElCM5FwwyMrsabAZZd2vTrs8q1vxLp8EhBif1onLSIOvxmVIi7r7hUj0I5kcYcxpAhmW
sCd6SeolpqJiSZZ0+a7GEVK4aOeTlgqS4QKgfT3cmWp82xl6Wxb8Fq/YpHn0B5CsOjWRcxdybj6V
ghyQE2lRXv/cbuh3ARioIi4TALhCcAnI/XFgm6MOuRj3URbkkBWl3+Us3+YluMs6Ga58tdpTCkY0
zfhTyczJsPKPwfl52/P8g+/WVpWcXuFp/FQas63neKtH16moKi4nXu1aM0GqcoVKWnfHId9uxKC3
o46Sg4PltaXTSVmRTtVzyJZ56LYVCw9LHV8PC/2Ags7C0mxHX22pzqfNSHz1Cw2Jx2UZxCmJOZQt
AkAu+E7yFN82RdFDtWFEFkZxjWv2epVuL5oxUm0729Qmvd8EZs7bWdsU5fCOY43yiw2bXoer3k9X
1JeQDCIs06Ki6Yw9JHgRK1nHN6LjOquTMClE/JkOfa+SBYJ3N+mtnzhSoq7OhKZTVuT5rWSuUVzL
NyNJPiBcnCNNssrigy8hG5RLk00x92od1ntTjm024O7CD0U2wkZRXL+ydj6by/KsshVTc8dux77P
IkK0Kptp1/f83EXVroMaZDMnlVCo4euWNgRvZtJtXBQjFU9Iq76eswVV89bQkJKZRwqWTjBr7yav
Xzl7I9ZkU/QPPzfG75KsJACXwTWhtIsJUDGPbXHgTd6IjgAew2m37pnYj27fEYXcV6T5ldj4inC+
FOd3rl3AV8zXhsZfL//z2tXw85l1//ebx37Iv1/tHtyRfQhPP3SU89enQMxXuUfS4tGL7xiUv+FI
vnRc/mbx/5BAiSHIAIL65sa/41BScws9Cn3rzSMK5a8nv7Io/IWUMU6oSBIZU37stHxlUTgQnBLI
TShtjiUNxLKvJAqJX4DSgFtjFFiAL/zKVxIFlo5xJZEc2BV0RJT/hET5Lp7G4KcJBG9oOQCbQ596
62C4qOO6XHZ88t3bunPiphNIn0ucm16ViZ8/9FH8R14h/yCBbfk4DWFJ+WjMsKFhchsxOr+BHJzc
eDS6k7EG1gDJwt4zq4f3n6/3v9rMzv/s1z21s2/N7D//BxkjRkcA/VfF8Z0hvgzhtv7WBr888MX+
Eg4tPoLB9giFVA2o6U/7kwmwuIAaBBSrQAF8XvlqgFgAgysYAuoPHgbyDxDiVwPER1YwYWCAAEeh
wgXe4E9PexQooA369fW3LB7k7kcoQlKwvAQkQaZIgBsCyutxlHJGTLGJAtnnZnWTiufIoM2AclLu
YjcMTSrdai9lkRuTAusom3TUSy9U3pdtnZpejEF5FgtAna5H20bGK1OkZoPbz9GQFzu30GgvEz9u
MEL0YUE9mVTUiOKEMjtYpQdpU5qMxYE3gPdYEy5p0eDXSUD8QuOFp4AzmrMZJ8Uh6Hw+HzB9IymU
VHCDyy5ukc8cFArnZRDbINuspFO5YZyciLpORTsM2eqnNeXL2Cjct3m6eum2YqnWjFYD3hA2LKnr
kvNcR+hijILe0dV8bFBRnC7YyqyMRp6uMRTDjpH7NsEsncZw19SV3FVtIVUf2KqGOV8OZev612uS
TCdVEZv7pONjahcUThrU34o5knto+/ptObQ0mxKQKQv+kI8CXfTdfL8OA9vGM9RBtIT6qhPKlesf
SWcOESTOvs7fQ7V12nf2jIoy65fhpKZoV5gYCAbRRXfUSWDXZnJvbbsLFCrqii/7wS4OKFJyrRMz
KleU64ZVAFhr7ZzqUPneGjZveiFueBmflR5JJUU2hcmnxTB3m0R3MpNDNJ6iKXiFO3RS127ZLQXd
zREvFLTfLyvfeq3WOUCdr2u8n1r6xzJFNqs9j1+vhONXy8Bwaj0dPtYB14tyfNR3OOe5MuUM3zCQ
aNegid55P0Q7O3TyVV1rcQoJe/nkk34EOqkAbOXCvJ5WbT2deVO9ilFbfKJ+cmm1tJBcdaRVHVyk
WGH7+7YaqjSS0RXqkpNq6OsUaVRZtUaevML5lO8XKy8rB6zJxNcradzrSsS7SE/icq2L6cBGW5wW
Xc+diqscXyYAB7OCLXeWlfNWRvYjMJnjeRD8EGG7xmrEoboSYmAb0Xbl6RzLUXVcbknZTptmJmvq
aLOc9pV4hSLKrgB0BXQmRF4maWwa1GXNEhUkrWlVD9u+tkORRnbS0UYklneqHOGwmW0p+F3Jh2RK
+VDUdkPXvI53VVFyOHBU4isvZWJVSeowAhtGmiqzfI3jdBi7uFRtPHu9CUIuGmgRU/BUIJeLLLf5
NGx0iSiwd1FjZtVoP+qziBZ1vx9Q0vapwVWoVVnRon0fVaUvCvBn2a9AqEhmgT1wMsWjbMYLZsp+
2cum8stp3hk7beXMLFK68V6+qXHH3KFiNnKf2qoADKbLMgEPCMYmqcZRydWS5w1VQDtJvVkS7epU
jzFzO0P4ghVQRxPf9DguzDavIxnuHR5NnTponY0ZcoszqukS9jHGennfTOAxSV/ml157uWRljgqo
o5fZuH2OJxsrPEbAbvByHqCEc1azTFQWLktUkfIj3QywjbdVGYOH9BJcoViNqsqmfhNK3T9MeQcd
g8JMU5dWZYGqS+7KutyuA23kpu7HoC9M1YD26dKanR5n3G9wXnkLNLtcSbboqC139WAEOvDO9/au
89FQbBNRdVWKa5kHYKPRegusSZF282CukmaNN8xyEDi0VdajeoSDtkYMhyWfPVMdMC3WrSc8wvhj
xQtz3iS0v50aNwCPYObufHBhaJSRa3moZ74Cao9SZgJVMQ/XZS+uTT/fyKacs9B0ywfJpm67AsHy
mpRA6Q6F5lvdNP0bKoTbjmOQHzTuvFGkp+tHFK/3Ex/yzMdD8y6PfNYmTRaFclS1H/tTDt/rFe+h
SUIghE5jfdb7sSK7JMrhRsfF1ynXU+SUlVH3avEWbYBazoedntoeZ05UftrgprHTKUTtd2NPZ7Hl
puvflLWw5Cq33ZhvrRAym4fATwNuaKkW38fzFbNFsu4t7XQ2xrYyb6xA5j7iFjE1FXUwmfS0uPau
6ceP2q29P1nRLNatGYvAVaeNQkW17Ktp/mM2ZS4VB1tGSmqepFi36xbloUz9HMbLvl+KVzRqdDqS
eT6XZHi9VAM95IaXryWPh22wa/M2WmNxFiV2/hBm1r5uozgp1LgkyXVY7fJ6yX1tL8fEuT8aqM73
Q7VO0LepRaSmQda3PC/Q6ygkXgncJ6/mvh471aNS/qGxHN7boiq7zEMXBmphMuRVmvdEfpJ27c7a
ZZg+5WacgDhInLDXIYIGURDR4lNMuDEb4eLSfiok9zotIxNfVOPIr5xD/H09ReWuGAsstglduD0D
HhgYvmYxm6hJ/LXTXavTUE3NAxbSfRpFNN1MHR7arKMmyTirvVOo7KtCFfPavYpcQc61DVF9bquW
Xkcl6eqzpp1lta+Qo3yji2gsN0ls5I1wmsi0DMm8K9vc4ROOKnrvIj++5hWW17Fr7FlT9AU69X0u
3lqP2McViPGzYoGoCkXrom/4GMWv8Yx0o+xi53O3kDGTWPB9PiVkgzRDp0bj/jBSXI1KU91kbJji
CGKEg4peel936RotRwYzWcPb2aDoIm98Df0vHboBKmG7+vM6KtygVl03E0TJzi7Kx0mTDjHwnxtj
obUS+nnA25WQwF77crQ3dQBOeOu0JuOmHsccuBZgcMuTpPFkPch86PNDVODI72MaQ/7rtOTN65Hh
aHnFeG7w6yhewqJmV/bjNspJI1UgYmmz1sDRs2myulJ1VE1EFRJV0077hOmzook4dKWaaXyNcF7o
E9quLD6bynKtN3EStTJtg7tK3NwKtZbRMlzlXcHad3nN0rlm0My05ZGYJPGmqcDlE2OSdEJ8PK+g
NNtNfZdc53PNX5eAXHRa5xD3+dwV+4iuZA+dnjlrcYH3kM/qV2S19V6KIHcjNebIOzibRWVYz0JO
Za+aQKLTggTQQmu7dgKDGP3dLHnXqHlxAB9IfBGWqcgKn18BN1elPhT5pudA0wXbjjcSDd1pXRb6
bRm6Pq3CFMUqbrm+pkwbvQF004CG3XxYF9m1Z945We0IpWWy53MiQa1tz0ial4b2lxjb+JUMgpxD
95C8pVM/dztbRFOeAlkEYbnuOa+ytizrQyRz8nZBYwFqXhahN8kyDG9mUk7tAS2yOjF41feQ5iBY
5n5isxonQ/TeFnG+ObYZb1tUJ6cLje3lSt0lFJHzLhQDUjZprfLNys6cb2XWDOy0WxnZNLi/1ryo
kCqa/HSK2HoLCaN8owW29+3Qjruu6hD0z0hUHVDvc+iUUtHda90ABHMsP2gbT3s71pCg2tmIRtHC
l2gTB0K3HbQ9B1UQSATAtQFsP2emT3bBTThR0zyvryoafNr1i7trw3LXd1FF0h4VdZICgce67UBs
kmfI1mX5C4rs2Nz4N4P9fcVzZN+/6cuReWhi5/r5QJ3tekVY8CeNjX7JRf5ADJD4MIKBuRD4acNg
hD6Jy/NoOojZH8cgtC7Tbumo+MVxHlOyx+Mc9QvkM4mPDYrkSWMCJRHugQwcDuvQDLflMcPzfoWK
QC8SOq0zcJcPdlxNrWhfY/kL6fhxr+KLeOgICJpIAdXt02MWk66i1pP+QH3Rbs0RCGBZ8y09goNx
Cva17AjwoI4uH6rFzZkGNDHGyfUK6IJ+hhlIZ/YIPBoOuH+dL2fh3IGTbm5P4lj3wMmuvWihLVTY
V8F7CFVOrLlqS+O8YsnZN7X7j0ri7/QGlXAsoGSPgR3i7AmFvBJqhHVDe1iLEErVVYVu1eiKKd4M
fEwgx2sryeGfCiVHAgghCciUQ3PusU36PNd0rJIAQvV6RoBNr+r+Q+z1SSGW7vbnwo4l/WMHAGFH
egu4BQHR6UgJfOMAGoZcGwvdg8O0FtGGeXw/V9G2juf+F6f63tMImCVjkgEbD92CJ21GXAfUuq5o
DsVQ4/4VRW0OibOBeZr9z0/0pGN2tMLjfBRUkQATj1PTT5Smq4KWbGX20FPET80AkCIfZqPPgP2A
vmuFCYYBpbWAOg84/PCqmgZCLyViKSQicz98Rn8tGnXW+yFf9/NnfOg/Y8Wfb/W7O4ERLDCtBIgd
uBZGnu40orr3ThaHyphYHFo59Jezm6FY+sdygKGEKUFo1IGY4/DYt0rmnQmd1oM5NDkUA5kXuCky
nVt78lnO/ycFfzRY/5W8/jyqR2MCofbvWcF9Ud/CHybYp3OW3zz8laFOYJpPApWHE0yPFPVfDKFg
L8CqYZYgBvLwOFMIK39S1OQFhglQAg1S6PhAQ+7fDCFQ1J+7XwnhiInPS/+AIQQo/yhcwLyEgLYm
imGgNMEEYfpkrgQLu7YT1Lu7BmrxrBBh6VRIoCJro6W7oz3x0Hk1ybupY3LHo6lWNc37TExlfsAw
EHEf+7XZV2OAag2iwFAn9Y7WffnR+kps3cqPbf2+6u66Pm5VErqQ2mnRF1Ee5iuZmGgLf6DwudTq
/X3S5Md5wSCu2ghmyTYmbuldbl0NowSUmy0U8NslGc6LkkKnL05QNky8P3SrPnBeULWgJt4WbfIq
Hopu3yZ6uOG6S+6riA8wq2SWfOejfNiSBkFJYUs73+uC5h8Hlg8naygxTLbN0IQOzuwhGQMLhuNm
F+ZuyDS258lSyFcEOJTNgku3dyZGWbcMXE0djffFENZjH9FskhKqA1UDibHLbVOuas2L9u24OvdQ
dAU/7+OInHRyuF5DnLzHa5CXRHQU2q0MiFLMHYwRycJB19/23otNbsKyqqUux51cljntHa5uwrDE
J0TO/UlT4Tuf1+N5XhXFWWF42BZChje2bc2BLEGkUb7GTOlKFH8Y4Cnf41zL064I9EzLkP/RzmOr
1RxY9GlceH9eL3K8cYDKz0HhcE4YhoDZjSbVLKYXE8tDk0H32qWLs3aTx/LTTKsm49zAqJsdx/qk
q46w1JK7qZ5qIA6tHLYAF/MUDJ7CRUXNG1rjcmvXPMmMHOKbUXeQjbntoC4YXdYOFTonxoQ9VAhd
NpEEjq6xAKDVMzWObGyVnkh5yqL8nfTrlLEC1dcAkHuYtmmD6ldDPsxLW+0HLF06UlG/glm7UqRe
mknxsdfK46nOBIxFTZXAGZ6439TMPGC4khxwc8suEBrLA1CVCpQen7V9XJ9Nbk3uWUv123lEelAT
qd8tM7YnEqZfr6em6WI1z0l3JsdogPnVGL8OHYmbNEoimKZ11ANU80N7H2h4lVAfpQiGubZDW+KL
lSz1tpz4fGFmOxjFMVhtESf2LQx+4S6bAfptoxruLClRnEW+GT6uzLjTSMr2aoBJgVMYJZHbZYq9
InN539GgOAp+1y5CvKva2amqZqPykT5lfimziVVmN+dF8xbJJbkwcLo+ZdG4buJ8guGMzpQa5mFi
fUlWRLPeEGLAy9ZEq2by8S4QGPphebykw1IiGDhlzZ1cq5CkCYu6fcQ83Xogxjezry7Xwd0FNJ/A
fAkMjcVThuM+2no3ndcjafeyA+Yhifm1gRlWjRp8aJsj3wmjaVH2Taz+AQp8Mt78Oeph6MjF0BGB
oQ4qIfR+mz9zUYrJBQgHhdfYqJE5IHfbtmkMmGPTns3W4XSqoX0Qmhs7W2I2rvP+gq6oIErnzXDa
ryMwKrUZssY09jQZia5TKNOrM+ArmhvXWb8NYirIhhND603f+zhX/bJWV8lnf64++zYxUFEdGvAL
fgjHuDCxBToW00hosxloVH38+dHFcXz8G4B4bANBv/SIpxjMy0LyeRLxl6insax0vENMv0lsfezq
kzeRnD8Cv1BCA7s6TnPr7kz4QegUukdA7I4zjLx0vm2EijTzaMNW46xa1hxYGcymzJd2fKjIoK9N
PS8H0U17OttDR9ZuTvHgP8rQb53x3Q56QCfYwvxBVRV3XTe7FGyr/t/cnVuTnLq2pf9Qs0IIEOIV
yHtWVdbF5XK9EK5lG4RAiIuQ4Nf3oPbuc3zW3h07dsSJju5+dNhVmQnJ1JxjfGP65gwfTuhr+xwC
DZRcf6zOtAc7DWFp7ndykMFJzUPAMiLJtMN1pFlhJdBTNotDlLj2ZmKbvGNoV+/LTOa9ZY36oFDw
76Ny6e+bcqj2AKzaQzfZ+A0CUnFibVDcllbMT/hjvB9WI95qP6jObrZrniQT360tiw7W6PXQMRtc
KbfLqaz4BE0unIp9OdHyecGAOad2LccMb9tmQS2rvQwT/4Bpnu0lDtldE8ChwBlkxG4Yi+F1Qiwq
L4NEv9ZBneR9o8JfoPrLXExSXoytR+BwUX3R8HpZZkYavXpTRB+SlXvPwWjpsSySEmcLJ93Pvu7c
K/M69hrFnbpVRT/cuIzmM1lb/xj4YXUtejIc6Rye2oHn01zxPEboIOv56KY0Nr57pNbaR2dbeT9b
Zfq0anxxqMJZ4Y4Yl9dLPzwbChGH0BUafefTj1AHxUtXhF2SFc2Xaqot5vw1AkczjWv73hJt79aA
TtcV+YYDqUZ3UZCvri2XwZ6zRlzh8sF2GmIe7Ae/Xoq0bHmVkWHW11jb4mH0rH5ksY37A9S75Ri1
rMlB8qndMMDLSOZV3oytujvm1imvRgXpuQz02cGtfay2KtL0BdqV+ATlN4PY+7BQSMGJATbctPCC
ljs3Mu9Q8xiaEo6JbEGpGreaVTJUr2KrY0HpV4/t6nm/+Fbh5q3WNQPEDDtQaPZik6ea6LB+Fkbz
WSRRKcLcbJVz2GooHyrUmUYAZpmmikwZ3ertslVet9XggYburGyHmqtpv7ypYuZ7ahdUdL/rn+a4
7y4r8c17ZBnJOyjeufQGum8/D4Z6OyPi7bTwG3+Ca7GdIT3mJu8Y01WJbPo8gkiiqzJNvGWyufT7
+GUhXfQw6iYscreda2KoginlnS+jw0j4cPZmrffjdk6aoV7z+vMEVbrkH1bXEY4KfKcDnFNCX3TT
zqihU9sfuwIiY1HxWuTD55EOexU3dvGguUOdnvd+28cgg0bcoviza1i2BsJDJ7FuLQX/bC6QL6kz
ZeIor7a+g6B9LJKqz1hbTSotGs53hWfcpW18nTeJ505FpNp0Um170Gh9cjB09ak2Bmye4VWY+3MS
Zsp1xqVJI+VdRMf6FEwdzGWYml+rjoX3MHv5k1r8ok0H5Bf2tBqSnyDH6M01Nvpzbsx8E+Mivnim
np6LQAAFK4mJT1NZeblXDJ7LWxKKB9BblqdCVME98wJzHLxe3qGnWwTqBgUXhd4+urWwis660O39
ZGZ4AdrGw4cb5jfCtM4T7i1VJgMS7duC+wfu5uolLvHBa0wNp8HTpYW9irRGmXAowHqE9BfI0LtF
axecYubC57bu2A3qZZSJGEeX34ruRXemFGlHhuYUeKKe8lZA2kmrmdc4eLUBR+bq8Y5pWPZstskR
jSX5cMlq/gw6pXGNV+gmaEjLYG8tROOUsTLu09LHZVxiER3gV+Ephu4jzjHT8mIH7p2TfrbHtnbu
XMce+1QUMbCDOXsUpUe++Y7fVuhHL0EDW8h1XnOAeCnO1eqPDheNs8dqofK9Dhhgb0KiIA2Gdvoo
o7l812YadyQOm13SyeKAf/JBIATv8I6i3dQqdqE6wZffi6cGRzkRj17f9KkKmm6E0YguMLULC28C
H6OA6ZdFrAYcodlm0v8k1PNcOnUCRhUaAC/XpO72XEz9blMs3rpRhucZ2OpdFCAdVfqx2Vm4Mfjh
eD3FtJL4AIr3O46GfTdgBoByy84JCX+1NvlYXAdLDBF6DEhFp07xEHE87RZNuar78qlqg+WAyoPG
upDkdUuFMNm1r36o6VvY++Y4m0Z/tVFUfy1GMvyUeN7zBOr5cZ7Wd5WQ14A1DH5xHbFTFHZ3lNmH
OokDNP3OZMY5tpNgO1o8VtXY7cjskiAzScfIZdChPnE24dwtZHROgiY4rpOud/4QLd+Eh+8pWUN6
cdYzkF9Y8ScdwA6UjNc2i7utrV+VQ6PszJq5KvxhTIUoTth7e+Yv9CqGVlz0Agv3YpTXPTFvpi8V
5heXic5NP2ep0S4GcuRX1StUm7kM6melLRuBfSI5Vrey3cd1qA9DF0RojTXcYa+ImMjjZGD4rbP4
3og5TItYD2cqVIvnZ8Rnn5viBGOtvgBMmMC/hxqBnNqD3Y5x5EGysTqqIV53NmnGgy5Wh8EJUQqo
2cvJJQk9iAiv70gTv7XoBAWA+yW5axO17CMddPvAN/F71Qv/QGdRpwVSNiZtEdazQDIJwxgKBz3V
3Xiqm/FbUpi7NSa/tqTjbvYL//uEyNADWFwcj/oFEH9YphTs4BMth6U9WCHWH3Ww4jGo+Gs7KTTV
Bmf7SpWf23mwB076MV2qwB2IYXUuXENepxKoZVosKMX9MA8oSfOUlyGFGxkXLc1wlOD73cDxf4E8
sb4wuAU6k4SbDAL1lUgkB9IOn/nWqI7e1RjZU68o2V0QlvTRWACqeTgNXB2SOPGeIxzVt8BX9lco
P4pxzZXVjqW0XCv2AP8pPA5Coi3y1F3L6zRENi0fxqaIU9XUByZMjypCMWO40cvb6MfC2qbeJ/Bs
gRktjcoscoy5novrZOv1Hg3hZaJAE4h54/K9W5+WqsxoOPlpr2gNKri8l7JV8PM0eYyjov+G7xcO
L7ZMD3aNy0tTKf2GhIQtkc2CCpF5OGcPCZ7ob2s02i+sTYJvBZHRV1azPpvIGJ5Gj9RnnATVlTWF
l/Gq9gE1NO1OeSOairo8TUMNrDgWMVxwUz2KWrOnhRTLO1DyNfV42Z6GNQS8BEA5ixWoiSMH2L7i
PI3dm0HJy7TqEK+CfVIdyzBqT41Y+l3o1ys8q8Q9U1PoQ+R162Fp4nAPlb0+hjByUhALa740xbKb
he+O6CEJQisdQlYwiUlxixqlT2Fv3L5sTLiT1K++DAKd30ynKBsS0x95OCTHsmkqIEtigadUwNDG
e6B5X7brbtZT/dbPSwQW15VlpkT7VMIRVClInXU/bwcuh2l/8H35pfEWfYY9ZA6y0GjIZLXuTVxj
5key8SUZ1Lhbje7ONWrGnI5Lo3eR6GKaTY1nQYuNEk+gVAQFG+DXvPExNfJFtMumpMVPzFM7ZUuh
gtdFiTGD1Rj/qUsVHCuJClEAmMnHCb4nyIv2qCjFe1ZISPpc1kVad6hmADxsVsooX4wsLtQvijvl
K2RZqo8IwkwtyamENeFXxWVoC5lS6YKd6aq3qeVhthF3uyZaFxDIkcrRPjxhLs9o0lhc29bJlHlF
e1dJOmWtneMcOsG6Ey6qMCaJGLM5l82lgrqMS1D4Jzt0PtCxuUbDMKpfVWFdyiwUZh4sXtZ7ha/T
oICvrFQtf9Cmk9+UCIcG1gYtnkJvTu4UGu0bZpXpEgo4SWRhUJYiNgavtRfO2VQK/a1lQZtR3XQX
eP/IAMa6PmpL+JEEojmE89BfVaDG44g8inYqI66OmxTrNNb9Gtf+AU9Y8GXCuHabvBpYzhwPO9FC
+6gSkvqkDNKplpeORmc3HheO62lU8g2+eVb3FX+iak4OtY3rV9i14amXTXONBTB/yJDRqbD1rQyY
Nf/K3vpno3AUIpHnxyShJPmLXG9rRYsiDPjBW5ZxF4U1+3MoZ0BvPVJOSZoMmH+DxpXwUpVCwEQm
tsurSnuPjZXLB4tXPeyaEJGwBeAdyKdNr4SmAwbSJMT4mV+toYco86ZwEmYihPYcBMKlY/wsoi7U
6YgJ0ftbauW/W7X/fwjSRbQPdwm6xG9ixz+Qul+mCUta5AaO/87r/vazf5PkOfbybKFc/Ea2xQYj
aOJ/h8bjP6IYKjhMVxAKvzPj/h9IV8Pagefrb64v3sj/Qnb5H/gLzuCQBhuBjp/6NwR55M7+QZ6B
1QtpH2Fz6FIh+Quyi5i0HiJ4YYeyjtrmEDcMeCugOO+QFHH0HaIVffQxuKW9lgR1Cs0VFJGF0X0Q
QmKxUWyvyRiITM7EpkWNE7TSX8yqcjXPaxYj4JNXrG9O8aTnj0qY6URqEbC0nkpPZMmqgjqdebSe
vAVjesZjQcBZ+cFeTf36QAOoq00fTsdaGbwLhkZ/QxXdjkh79JQefgIpXLIplqZIk1YkmM18fk+Q
g4baTP1NOxe5FyM+01LoavCtxW6can6pAx+6YbWCHPBrD/HtIPlRt8wHrdcvZO8DBAFvbMhzvArx
IDXrD7gzcd4GDvGQcLLr2fMFzQnCp3u6xori4S2R56no8L2BN1ultkRX0fI+bNNyXqTNIG/QFJYl
f7RNXeas191tBn/8Qdqmvw8luYYIEU0JuVvB1qYybI4gea7zjMEcke0KY2AWheaGM/sOJxvC3WE8
7YNBHFZWDifLAb/uO0gPTVZ6rb7T3FnIFBJa8YSIj0u7Zi5I7ofikXb1ZZCOp5pjYUChoqnHKA7l
HBRPgpkrGciMUkK7717gLXfLMBTvcBqiU71yfVtH33TZSj320oR1fx7qZTwiDEPuXFU1fUamoMwX
PklwkIkvoXw5RFbGPj4iSjB/mYMI+R5dRrJN3Qr6NPD8K4m5d+oo2OMxmIrMyAiEAb5pI4q3jb/a
htGLosZCcamQ/Ga4IrsibMUPgcADwuSA55KqAzvSRZUCcB6pd2BL7CHuOMEgReqPQXffJr7E35Jk
jQ9xq+RTK8P5Ni4xe4Ur36RaVAR0Vx9f68aUee8zBM5Hdy06V15n4tR+6APvmBArD7DZ6WPsNUQg
2992Og0lvtHRxrP6hbnnqpJ3jQtHMGCSOvSzrX9d1qFb0siv49cJgxrNxsRWJ/jay7MTpTu1dvRv
1N9aozLS83ekJ+25kGjTAhhGh1mu07ttC3stVDIewR4EL1BOPOQabWcfAq8e3hsGOQ4I5zr22ey8
qL9PiGxcWmBfw5DDGhzTWEpvJwOLEbGwXKNLk+6gVg8voyJmbzNj7WsIjdKmo4db0UsXV7sRjgic
sTmANlQCjApGeC9xTYudJwh/QLlAmlQKKu7rKkpSvobNzU7rdJ1ZQm7On7lLkc5cnpO188+hnMYp
xTjZ/YnDsnwg04IlCdSv6R7H/4geJd5sBT/2Lmh7cHJbH3oVXlTVD0iyqrti0+JwnpndVDi1mxq/
QVoldMf4U76bNiWPb5oej0N9rTadD62jK1KAylADP4XAZNMEaV3Qfdwt7OpviiH51A43FVFtemLV
Nu17pJtNZCy6Ocjo8kV/SpAYuooXf2jph78plIXtE3DjUC0joIW52JRMsWmasfDxbC2b0lmUjX3k
m/q5RJHdtC9oojrZ5LWF7fx4Onqbbhp3c3WVMDqOyaaqTrHX33yWtDcBCuAVWxLsK9l0WBvoTZJ1
HT0Wm04bL4Y+wBuNXv2ixzDha1tfMKmMqZhiuFeb3turIPilZMHzzrf6NergKnraDa9i04rlp2yM
TQPrLvAXtq83VZlu+jLZlOZ505x7ZPrm1BuhREPALPbVpzwdbEp1J1WAtS0CY8GmY/NN0fbrYYXO
U/snbG9J3tSmfPcjNU99MhQ3/LE46U0hF5tW3m6q+URVf0/ZaO4R21UfSwzQMPRp+06NSN4TjrYP
9Iw4UIe9Lm5T5mXNJtCMm1zPvRha1abh+59yfgQW9yw3jV/PIby9TfeHWtre9OYF1DAF6OB4xmAT
6M0viHGqtUX3rj+thMXET2UvsnJzGXgVly/95jyoEX4SGzDqTuCxAH0ibejv2LK2cYp1LzAvhtDa
vbcErMymIdBXHXtTtm6Ox2C2zSh8wBNJqDpGNUIfrYjSMHgbluEcGeHd+d18bEuu0liUd84bhiNK
9c5fgAy2NSTPRGPLxDT4Q+Y7DFQQpyexoPGNguYsg2kkQLCnFmKdUcDnK0xbcqqbU2Xq7bMAS91h
nwrEvGF4B9qDymy6uM+4DZxO4d3a52Fcl9yE0I9pb6O9Str5KfAGbF4wZZccna+XXcs5gyznAOHV
T/HqTWnTmvGGEVV/aBPIY5FQ/dFjTcTZaVwehe/8CxJqAb6xOryrRg1KvSt07o/A2H1LD1jXsB7Z
7NaDsrR5813xQ+LQatrie+Xi8Yh9EjtcFe84dfBcwzID81+cEIvqMhd6wdMIgfgc1h15Dhew4zAe
a/cAmhArACiPoFdHFYErqpy/B2kIhZwS75crBnb2aTe84vmADcW1OQYrAt5tabofLajnI6c6Pk9U
r9+HKpIpohW3LUWXNs2y7sq5LZ5xA1pcU9BqmIQG/p3TZUKorq/u/dLVOf5hkJej8w+arN2tCRS5
jkK0bxbO0W6uSk0y4s2z3lsKGY2yyZEU2E/yq0VEFaFnL9lbKcMeQ/TAsNqHW7HzuWLhgSkBLidU
3lNcylLsKhfOR+WcIfDSFGsOXqK6J/QXQt01pedVudc2QF5RBrLqREZ/5Tnt+9o+JM4NZ5sMzSNA
bvGzRcVZ0ipkFpoITOkxYOJL0Lb1rka7m3Hp+y9jPDd7RxVsXC7j4NgWlUA6Bc45mGuyCxKCaAGn
4khaQXcwzPTTaC2A7DZVCNjgBcfT0LkuN26WKSeYVye0FtnYyxJArXU/rHDul9X0xyii4T1u5u9M
z5AUorDsHhKvZEezGuwSioXIVBfYaxxs06gm8wUyIdJcxYLNRCNyHLbB8TQSE5yDnr/Q1bYXWA1y
R43H8wJKAOycGIyrRrI6aiK1r0YjLrVS9mHyC+9QdNZ7noDSHWzksyykit0xWEg/eNAHezyj5UFV
a4DbYNoXTFvsTgS8vJG2Aj27ztPeq1s/Y1XDwMWWwzVQODqzmmKdTRROEGPpnJTnxYtnGLlTeRpc
3H/49ex23NPFrRWD2RGLpPuAEpV2Yx3dm04goNMUwa7ELhTkbQIEfCxXSVoJzPi7tUF0OZKzh8yW
sPGuKki1r6e4KNFdWe+EgH94iTnidP7gwiMSG/5zMSXVDnJVdGc8WhwjeCUHuVj/dRpKYDp0DI4S
Kv1JNEV3iy0CaalhKx0wjXriLRLDdOyt1E8kCKbcUVE+IIEXIwW2hq846Bo8f5DrciUY3YUWNLLw
W36Mi8mgtGj1CwEffsfGqPkyS9Ue2KTIrgdWdFxlGJ2SfgmhvhYE5qz2kbkrEhw1C+wEdANBLohy
15FMjxEZ9+hTyVXGa73jzfDVKzoky8Pqfl68bwrEcxqUXfQlUA1LGR+GXHQYWjSLx0xT4s4akPEO
pHI7pC4EHGSw9gXyTwtWCV8MqNvt1NgnKHPshYQr5JtyKvAJXIzFEGPxNzAOIdZ/Hq2k/7Blxd+Q
3N/mtL9AnUAu1tqC2T46i5yjF0Qyh9gSn+G1iD2N6i5HjN370ifUvXAkNN8A1egHWq3lhS+0/1YI
BBnDGQ1+ij1b5aEyi35xAQQVAssxl7EUeTsk3g2mN9Ys9FxQ6Ha4AyRLwk2XLKh4A27meWhq1JwV
dFIHPcfhLlTywrnw/ixZV+aB57oHDwLzEWG9V9OP/smbdLQr+sR/o8bEl8mHk1f32C0R471nUB+j
+xAG2b6JgiHK256vp6GK43d06uUhotCi/Np+7+boZibzHKJDSReJCBok8SUHGLA8zkZdCyHXK9bk
xOjAwSqnxB+SElNpVbF944YVZbscoh906uElbeCky5YWTeFu9vzu60rbhubIX0qU2IrN1yKOl1PV
o9tNp5Kyxw6L5h6Qqqm9vUM5uFsgqf2MDBE/oNTPuQ69eGenij51q1ywyajCloiCIavQLTO7hJPx
jhHFppOxXrsedqwRK3QZ4n7Oo3sbq7Xfg6YXe/A6zT5yfYNFEJidmP60nVZxV9iIz3nfDojLmmhF
VqqbRwiyq3hYpcIJXSl6LjC/3gQZsDwpcLN4woOewDpw9kS7cD6tBB22L5bxF1aUoRVsrXXgJzZF
yKBfsBnvYYBm3Pe6K9S/+mH+bLmbz/YbopZ3wSmMphzpw3GHC0mxjKQWWKZnq+oh2Dr54LOp51t/
D/kenT6pE4f6gP7feny6JttMILfpAN60uDfNTKELlx5/GGvrY2taMr6Azuku4GQwazB0ZihG2wgS
fE4jZhtM2m1EgT2OaaXYBheL6GbaMkshhS9JvwtM7+3gj45p8jny8M/xx48HpbEYMHYZH5h/dkOU
7JZQ17jhEl/cROoayJkff9eK0DThEJShE0630A31YeHLuKKIYd5aseQL28ZY3nj6yaNCHLWHCxZ4
untqjR9mHTTwzFtg6qcdWuFzjI11lxnbj0BiFRNLTW10VnG0YSnHfciqkvhfEV+MMoMNAreE2/i1
xz1YUrKNjHIbHuXnHIl8pISWO0EpwJAZKqzWQLQMkyf7nEKTbSDVfoA1FtuQarZx1fisvPaYYPU2
yoptqG238RZvcht0MfIO2/DbbGMw2wZivo3GkVfybyrsv7mxlh9sG6ARuGUP6zZUq228RroVk/a6
Dd3VNn4n2yC+fM7kzTaet9ugPm8j+7QN724b46fPiR58f5Gpbcxft4G/RpFuiwl/i/wSVo19KgPb
xp4vZpMLok04wOam5F8wWZ9g+n+C69vqQiiwALixzMtHmP6vTNaI/DmGhN47LBMPATWK00QLvosW
L9lRij4dSaPoRsIJe2n8RNAsEiaCSxH730ZeVQpwR1z+WGZjz20TLoDi/BEQeJC8oTHoXgOur0bA
XjAkWaG7BvYJ7rGAIedpiXtaB3O6IDd+JBOGzi0B78c5K734PPJSdbtpwbsKEjqjsypW9R2sEAxk
pHzgKq9bIZOfNa3+rG/rZ60LP+tetZXAZCuGv4mb/wRi87dlTP/lgn2eQGim6SZzIR2Cv/+N9E+G
sVxCt/ADEK7n9S146797b/2TvR8fRTqqB6/5V9T5hsX95RWxNBiOGvbvoVTGf3lFC4GlZZMoDjPj
xQesczFlA9YY3ksnVpqhk9aXYUGeGkFsWX340TrtdFjIX6sfuSBdFlHsFRY64V7G6Kh3axHgDKed
Rip7jQrv6zhp9gJyB0cdU531MxnGXO4muQxH13f9NWgHeWZqdSd0MqhPkFNSMNRPxq1IjqH9hNiA
UG4TIty0jLa/8C5a30GSFKfRFs1p3jDmCbzWF+S/h6uZlHys2rm80Mb462VGQ/xcJYirhFbUCFVb
Z3P47cNrWAZb/Wpp839478bmCvzftt9lWyD125f5H5T6y08Irsi1/LZT928/8jeBPo7/CKAJYxcb
4RhZsZDlPwT6EPteAqx8AfyO7Wm/r3Xx6R8x4eDosY2Kx1gUicfl7xI9duOGEZbYJtg1hq0bUP3/
HYmesn/YQ4XUBfa2EWyXwS6qgP3lMUhM7WH28+UOxtuOFR02a5gOwlUGdsJcVd0MGRxSemHB2mHQ
Qnyqw9e2yXibaJwW3vQ1tFjMmCo4xW9MwwHKCFHdqSl8bCJIuOQxyNtJ7YG28AdSTYyfoABacR2i
vvsTzS2WXSrADWcDU2nIMHWYeV+GxSgyxKQZHhgvIbBfhUauuw4JyyGalT+ANEctDEesv8l5UENM
nEC2QgmbnVNICcr4C1nqWu6UX7lrtGKxGTTLwYBtJuxrv1r6tYiRuB0rzz6AFIaqMq+jh0eVlOfZ
5wyhQFlhzOeNSc7Ul+v9qKyCXuARMHJzqML5TIeiIjs7AJU6s6Wiz0RZLMaQMhENaPq1Z6ks/aRO
LfaOKAwUyINDMhgNFltUSMFlSAOg2R+B79kHhnD0eKUsnMaMFrA9M92hZEBn8R0ioZjqCPaQtfoX
doSihcLaYVBCYhmu3VKTCAQ/4NuMIeSEVsDWy7NF2xkAAKJYOTBNrplgZk+gM20CXhm+q5Z/Snjs
+rT4ptkW1Um8QAjW5Y2IsX6QXpEccWfCF8Lr+Yj1Bst90S3JDTvH1JSKpB7cbhxJ94UGmAyRqm1d
cYBRIM96cKTMYLS6V6Jl/Ch7wv4kjgcCwTQTIXZhHC4NLzkoHVuzZmeikX7tjTBfeRmFwF2bcIQK
QLC7M0Nav7/UrQFnX7WIQdYcggJgAh+JxdBN1ZIVbenAOuMV8mgiM2QkEwRPdRt2R+xZFY9jG05d
OvuwRH1SgVfrK4rBXSbU3kNwqy5JGTR5iW7mZ6gq7Dst1gj8djEnDpegWJNTOHs1dodFghY5hAYf
/85n731sApy5jAQys2vSOvB8oQ73FlBpdFych+zfYkAY5IaF6OPNbOJvPfzTISUBG3EYr07moUZd
T3uuIdMRPZhfzF9dmONXqCITRAdJ1moJNp3y3uwLmIv1ngSqeGxnB4hGw/rZS4cPltoqGfx0UYsW
KfLfw7VvmPxhRFiSE289kmHjpxly1tSdQtAjrDha22Bqn5NE8HyMDcABtFUt9Wg6Qod91Wty38Tw
w5QZbDzB9k30hdA+wdeRHZsFyZkjGUn9qqglB2wLWXexCNdrmYzNZalmuu8dLXpsZ7OxvVsSNfmP
/iC618GC6Zox7fvRFuNPAkBY5zBp1XNZ1VDbx2U+YOnFuILwxTell3V0RwwXQzpxRSxeABw6VtR6
Qn8gR71e6QwiMkOX3ZozlAW5vGJjVg+oYAE+XabB4pjcz0jPDQB05xp4Ygt19qPw+urJGsU+ZGN7
0F/lhB02FjDO+iBk4y+Zj0fG7JNIA1W1vHTekgKlDviJASFcH4LSLOudhz0mr9MCnzDtgwlLuI0L
FwuWo6ImhgGyoMynxVhxbwuugLbz+v47sugXNfJ6J4jMEfvuU4InKdORATYTwcYT6f+IdLIQow2Y
8dbp24iO7eBrLfefJ9Z/t8n+/92+LNjlOI7/98m4v/7/Ab+d8Z8/+XcPHv//BIuwmyqJkG6Gqw5D
/T8XtzHo4gBkA471WZs7//dYnJ/8gfEAM91/2PN/P+Bx9jO6LW/Fr0Mi+9/bfe//9XjfXgJSKvoF
joAw9oj/176ajY03+8B794Mp7fhcGc5f1hjWdh51CXsI44qPOTQKKATEdfuQTDXWfGOdzG+X7Z/0
9+jh/9rh421sK+SwKhbrxQL++U5/6/BJBBbFWxK66/xxfJV8MXnBkuI0g1d+MVIkV8dYuoKlhUHi
cPaZIwcJDYfHRZB+O7H3fNkdOlnBMfuf1J3JjqTKmq1fpR6gKNGZAVNwvI/w6DMyJyiyA4y+N3j6
+/nRGdQ9pdLVHdSgtCdb2pmROyMc7Ld/rfWtDEh1neEaC0so2gCiEm5T45qcNpvwHhCS6TFTOUly
1Ykixp9pP2dDb4Q51GOUlqqPjM5grwxaEoGxL5adI7w1rlP4Fpk5LZ+kCz17P0pR469cg4tEMObJ
t+cCoEhfrOEyaevUJ1J/NQbi/KTcxwo37dGXCrLQNozOlynMEhNtmfDW6soJuIbZXcg9RTkkn59s
MLffVtGLt7ubBzOAgxZXLMMTCGt4WCorcOimS/NzxD96QpLqb7AarLNJVmEnCZrtJXicp1Q6yc6t
7TU2lXMum/aoc0Nxwsr0fXUDrnXKXYeIkLv8tKATQXQw7feMIYCcFjEUVTtJuM2Ofe2y1NjzS8yD
9hK5a5asPw4EE68pHqATLgprB3xzX68pJ6HbTZd1NNiycLrELe/OGBeEXUQTEuCeg4Gl3Oiu6Mxy
fBOdiQE8b5wdURwCC/UiAFn6SdyTl4id3jSP7eBs/NW6JxZcK0eqsTykVaHepoWIHy62eQ8kODna
rmuGfWPncdewUXG2fv7dVcqPZVXUz27FiBEm0pgeFjSsc546OOVxkwx6eXAzzH+1cfE7dna8x+V+
Nr2b56iMVQhTWrSZiH5VDRNF9DCxijo4FA7izjBQMeBma3mU2OLrZCuiQVXxIIcnkFe4n0mooNER
JFyqPj86MD927dh3j21RjJ85Kb9DPYz4GdIUN19tGD+9rWPvPtfrYyXw9wb4r+5e3X7vTkMRtxxo
93+Tv9MeEsWi25QNomHXoWHN6wPIUjR/EivPpnasp4kp4Ga2xhZ17ax3y8bZj2v3HhDsw6yatkOb
juNzWQp5KEt3e8Y8p8AOYyYg1EmaUG75U7Hm9Q0vURo7di447ZVkPWm70JUgDvWsrKIZi82xWdr2
o0Tc4aeJubxG/YxR7/46C8wRawmqt8T1ltBbe2/H12jY/HXyiAF7u2qkoxPpS8K5dUoWrV6Dhg0W
prTKCIK4T00/0hq9DrJ6fuxHMitFupr64CEiD2GBgxTShpjBt0iyDXgn5V1ZxvZdV2t1VFPpnNfM
S9jxaHnLBwS7WS+RWQ+Put22Azg08eA37npQbJh37iyth9TPbgEvmdj23Zs5VVGZLTpKTRJxs+Xk
v9amz/4yWzKglGMdWcGW3Bnk5m3zHPjivPWPzlTKc4+29lAToTpt9Sz2hufJ28D/dtQRxsU+6jpf
duvnZ6lGcRyXafrVu2X3wpvZP5Ve0/+wO6w3FspDFKREQqI2h2d4V6FkcfJdCDV8+PHye9O0HsTW
VTRQpAow3dDeJ8KMAVAMgd8+1tikauItqXqYcNzj2DTUXqX4CrLGxyoCvCGLLHzgI6qc6XCLm2Zn
hJC7yN2cJx+OayQ3dm3NFtkiaOywzUp+ziyoRvG9svzp2bC5HKJsDv3H0LVbVFhJepNjX505/Ejt
Otm65522HoZ1qs/LWmXfIe3Pc+SnPc91NiPkIgwUe5LaEKbIc2vnmrWY8Qn/JW7stMGftZBFSmCy
7uKFpcbZLwfx6eYBQpy6x6fnO5ex5t4McN3TG5fMoP2bN1D1MK33419v8IcQA8f4WVnBdGxlc6sz
41unl+FY31G74FJF6GPtxZNcWviRVhmgn2P9/156hQxAYafNp1uRKQkUaWUMOR7Gzdy/L/XrUwaO
D56PnWg6QbqkfLKyZbYOGGdcfUK0m4NrWyVW8UcaYpheLC4ir3QcOLCbW6P9GngUvpLErj+aMjMe
OvyYWZg0HNAIZfxpVbAt7626x2mNLnE/0nn+LKrAuKy+0MnFdMFccYHeZCTGHGU3dwiqyfvnPwVv
8lJrv4IEWddDpPNV/iWXIF44Cgf/hCe1VM/jMDSn0bPy16nvGAmsScudY3W2eJyroPubVgPKQpZ7
8htoLOfXuvjraWxbAUcRtQE6pf8nqNirhQmbzCOrSXFNlKszSPhL92pnQj7Umu9qUZTeYbY6N3Qh
dMkXjGLddy683YvL2/p1rboO453BbR/zj9i3RebLkICrfnBYph1dkaexNzC7LC4e+nFmcz1kZsk6
3yL0ep6LFyOYsdohaoeuW6S49hD8IxWYnfmtCfr8+yLUZId9m28DWYV0dGKIVuKHNNFebmojaRiP
eb0poEo+TmfL6HFiYyl7tmqn4XVrpM/ZIpbPsm+td8dYnFfIoXQIWYPY2w5aVFIa6XstA1xW1lCw
Kp/5Esxai4Jt3s/QYvLl0AETuNDC4IMl9Y1nQePEweqorKmXrfnj5Zq2i9kwVkBsyfzea6tWO+hn
pP9kXejHtQBJEm/bauNtyGaAVWnV6KOylmm3pOkpGRpNFN5Ydk2/Zt9SYCYP3j3Aa2SZFdWV60Tw
/Oxomzk/K9WR3tb+KatAG01jSUShC4Y2cszKYBbzD1orBC6QodUwREUCfujSJrWBy7BcJvvowbRc
zkOjyJWaHWsDTFXZG2ODfMMIj/HbbznfD4HyrKeiK7d7FImPwtbIIVL4C174XXuh1vzQA9FbIzKI
XEhN77KkwxpnzZpWu3roh882kRuWT7GecG2Ne+CDKceRE+zrTqB9WF6JaL6lt3lbxX50+Yy6We9f
JTc6LAw9dDY3bN0/mXnSff0pzemLRh0ok8XZ9j77eYF1jV1xCl1tDD+ZL5s92iHWqlqv8zcjW7un
ss8VEbSkZHeKWfaxga6K9+gf+ZOhCA5EYMiYFUHJVVVQK5Km8iBMbtLQvefusQGOHWEMYcM/VW2s
E9NanwZt2s25aTbxgOVqfspEZvTh7JTqkhdB8TZPCcaR0jQPYh7KkxqEemIL7wwxwNb1z4yS6EVp
s6hv/gh1qjZw+BATGjyHtItzb5mynIY6isq3daxxEpEEEDPEOhROLzv5g84jlSOxRQlbk6PQi3va
4G3tZdfX19qbzEes653NfFt86CZz7POczsYOAc1LjkGSdOVRoV5dfVTGNrTYc/BXBu05W8Zxdmbr
5zSkzpO72ANz9bCar7xtMsEHd4Kgl1FTtANsh5sqmc9FGlz7AuAo6ErC6VV7IIyeXhchhtCeSuNr
W5Bu2M+PxtlX6gvZKbjB68oMstp2+WeqvfRW8Fbk9B9BM+Ay4PYwrcm6K1yzfvBKFnWDMZsfrZkH
Txxw3aUxF/cSBMa4x1ZN8EPjJlG6Sf5CpizjAgzRjY4EmwHaw+3QLJ7FW7Q1Pgy58Q5ZdZLoKEDD
A6dbDbFXiu5lW6SbwAWxncc+MQOYhJv+EqpMnlfe4gebPCDSimAss2p6acrhT+8CJJap2e08YbWc
nCm5I7FZO2Etj0nPUJAvzsXhJxSrtfDiWbJla9EsY8lBg4mkU3GVJx46cZl9WFP/2GHqoRqlGQ6E
/VF8Bi43LFjT4iKLniCGRBI4NtwxdkGa2SfTFeuzqwU447K+lE35Lu3qj5H4t3H24SpYWQG0s4A/
ktULwD58dr0aosbD3imtcbtR61ERHe6nW8P0BbcxSa8ZqM2j9NPl7Fk/iwWzzTi6ezx/kZnq9egY
bsZdCrzFmoGGsDiQUvJvKwmNPE2PxKNY5NlL2GQnnYtzhmOyr9NLsQEZwdJiXer7+gdpaymirRXE
ZK3ZYGSsfvtLl1rhMC9vLQ8TWP20iaS/tpEJEou94Fw8pysTbdKn7sUfJ/fZxRVyns12jiFOBjvP
8PNDwtN+mVb01NBpeosRtMZePJUi8sBExobuy10j9DEppTwUfQ76YSQFvmALJQ3u3XmHoA5qAUgY
Re+cVBY8TVvpSw9xbbcScuSe1TTT6W7V3SswkZAZRU8RRtG7kG310YXz0pnMEJs7+xGK6BCmEmNd
slW8/+aZH3XSNkaEh9qIGxbXUB674NOE4HEYktX61hM7iIIuLc+t3qadZcBnLw3hxmIJ5uM2K/sH
goTz7Z71eGECVqcxyeePok6ak1O3sIfnSbwUW1fwrhRYzN26z679qDKMqh0cDYa2X5ZlcYW2Wpz1
bFV/s3MXOB7Gq4YhPFQJXhWTvKrm7HNW4lwFwnNuYGycjIuNWyFsF7zFxN08VK8peFjkErz6CcHd
GmwKPFwG2NmrnXhwLNa5Xnu9s4YjK292EuZEhpCy88zqBetSwZxQ91+WpNoPJ1sSAeozToNjH3Wx
GWfSPqTWSEM+jsE4nL2geBFNFgmMbYR9+seGjbOpH6bCjDeHgPoovxfZcqsX0zqyqH/1A7XH5/6y
Vj2hYet+LOFITHBPRoyG3/o0+KyqYEcc8qtnsUGIvuh2GAizlzuV9xiMLJo5ZuqrWyw2n+O+OSGH
XHyRVedUu9tF9hmsZOGXxzuf210LyNAqK4+JWeenZSzTgzNPr6x689BfccXYJRe8bSZ8zYejkSdT
cLkCl1f8ckD4XAuiZ1uUL7XcqYl3JPbDY9Yoh514aR7SADNtU3jJRZcYLY0gxeFtcdMP60551zy1
k3t9zW4b/PnUlwWBZe9kTdmF1PFxc6oubq1cvLetN15NZKt3uEVkevt5DGIB+3w7FFVVoXckK/FK
XyGDbGg2HwaBUwQariibRHSsNjbIWWPOr61XPRXErdUq+PWzjDNbnceq+1NrAXu0WA1yDb5Zx7zg
zyZAyK63yMYy658U1JWoIymxs4t+fdhsa96ReDFxiPD3SZupGAkeavcT8113mqmEg8iBjSUxZ2uH
1hQOKVG8uaM0BXhONDkJlWdW8+kQMXihuY4grK2D9bkyoVaFviH7/UiXGynVugmXxeRbj6Up8uYl
iBfDSNOQmMu1ql3sZ63EJbgm/hWjyUOaA9DZUAtA9YXD5p2D4FWz7SVJ/7Tm5QnN/ifVY3/WtJcO
y/+GQdzudBkKmXbHweqbPcemES2iRPuyDQw/RrU8TgXemdAz8iMnF5BZccR3v1vcebdAQwm5h5O4
bHigPGyjY/IH98ojxWZQLT3aPQzrgttnC5m19t08f5/sJe0j7TjFqeM4eO0tc310kuz75NgbRgTj
w8kDcSPsPn4ZArgN/z2sC8YWjwvECX8iXowsM17JWT80TrdDqDNJS7fy2iGQhUrYn7zA01Canfhw
nApLeCbXnb9aHxXi507hkIs2rNnM0FHfFrCYxj+TOdjhzNFM1BRee4GzmpC+/Ave6CSz/FQVOsqW
6q2TOeOlWKK8m+HJcoBjsG6xiDiHsl4/Ib+6PD1GEedLQpaidMvxlUv2gKyeP6gEo3dgjU9LXzLq
OXn2hIr2rppgjTwNVdcqTeZFi40R3U9T6Az5HugrymRul6zyLPeRuPmw80vs+EWvkp2oZWwPZiwh
rvaRsGaiCFCSzUtLxJnHsX6dFD6UuT4nwRAcc2zocgt0vxsmXChTA/gp7Rr9iVRyJmRRQM0iM1S1
+kjMCUN4m9t1XKIWnPJxmPZGIbHAWZl9LAZrfuo28AEp5mFEM+eLK/8bftVoebLbcLK63x57rreF
IvWTxeh7ytgMAXqfr0R6uFBLKmlM7flH1y6BVSzTLa1Yt0xT0344ZHOPhVonksSGD2O4bVUIa7rf
de3aXm1S/jHXhmQ/e5t83bIlRzXe9EOzuZpdJnA1oGYKuJ9B3r8O9NUgH4ODSml+UGZ6aIH2xp7t
YW7rWid/n4V2H/mc4Z9dr6tMhqtK3A0EgcnW67Qp24/5vcPnMLjGCcE8jxvHXHf8mSRktwRWQLC8
Bol6JUybHcgPE6gP2uLDqNl8d6J/mjDIhio3CSV0IBgM6BtxyjnPnDwbLF9dlym8fZGkp8ONOWHd
7ol10+jq09YWbdQty3fRgMZdeYufZJ66D6VpF7sUKxYrYkjQXcj6hml50Y5P0VBLXpK9UOvthOLX
QTamuK7Gy8VD8dtj1RUOxWo/1VLpZzWknbUr7vtwKlkWNqlY7In3fis2UVwHv6nPtSN1Gw+5ovYT
/ByBzmTV6rAUWfGjV8t4GAtH7BsmTQaqYtpVLidyvpk9EQGvtQ3eC2tpPQTCA5k/y/VSC2V8JLjQ
MeBx9YgHw7LeoDZaK7pjUZCTayp11QMjmZe01nFeLPOivRRKSVVX0OX1Kr1HDxv3JYEhfeS3OLFp
5+ByEsf+yINSAOeV3d8haxkdE3e4UmnECsdwzGe7FikJesgRXYYfroN840eWxNafQgaudnNbEdcn
3N8z/JGswxCs2FJcg17YrxA703O52vYbL/76NoGoOsxpB1fF7LuOfEkF1VWbwDPI+rUEDLOu5ejz
tmh1O5o2RDexCWtA6Xz5kvdFmIuleLct/2EKKJzy1qV+Ul2DD0i7fxL4nj9Nx2qyne07ye+kzKs3
xpDv1AEg/hX9sz0Nb3ZQUGVwX3hN23Kkn7fdF8zOF61NPq6CxRfY6/mIQFx/tSL3jn7rqqhNEzOe
m5FPEevBXUrvx5M5zTpCRxjhU+EeAmdP1jrBE0z5MKJ71cAlzFX7CINoorpQe4cxG9/nNQN7bfff
cquj5TKv6kNhC/m4kY9+AV3T/XDTe67LTLzl4CA4dtHkQkNrBRebNHkDfh2cwL8y7kzEIv3ponNF
RYTU6rza3t+c8T90VDXuClZQvAm0aKN58oM3MMgcJsNW6N00WvVVbgkoq+1JphKEkeeTVJvLdt+M
9q8aqE7YC+jpumI2hsnjXAa1Gl+zTNM4aQjjjJZ/lC1dIExJbrQiTfPyoFUWiahUJz3b1pFTl6ux
fUZlr98VPPxH2+LjV3tGep60jzGW0CnItvJ5zKURaoSpvdeNV4tBffDH+eBsbCVj+guHUzHUBg5u
Hdz5GW9ZK/njigp5pUcXzwyJgm8rVvhg75yyBQLt3IytM68ksrFvJkKdLT/lUoz/g82QBN9Q6xfL
pjqNBIAXestCl1cSvK56dC9Qal5NHqKQRMy+n70g1mP51pTqcR03k95ZOic18VIr3ArarSMxbeZR
1v24t5lweBeyGnXjMZh5Jy+A3S9B44wZW4Aek+i60M+MJzPZW0Hfvq+BIX9DhmFr2cA1Z7AAxh6I
4dTwMSRJ2dI+AYSs3be8Fh/wDFI8sW3becWt80DOqrwr6+8ilc9yUMF+coMvqawLafIriSjv4ApM
E/3qPAfMRReyXhFcmF1e9R/rpD6BILJoHVqM3w3ZjeI5GeZsh7E4eO3FPapvNOWLYzb9pcMGv5tT
mX0IW8kjhQmMNHpodkA4dumGibHLWjcmRWMcqjGgkedZozU9pEumzopn7QsPSp5Epdcydo89u5dJ
8ASktbhaEzUdIWlZM/bb8ZzOLj0LFpg2yfs0dMWWA6REEpxypoVQeSvHSVUm4AGEa7JylPUBsH/A
j9Gv7A+T3sD7ANSKk09I6qfFroHnh0TrlS+qzrW/vo8+K6rSsPcN7zeAm3dio0Fo8tdWMJhxHi7P
+bLNJ4IJBZR4QL73hIPxxr3fuW58lD90Xc6RZsee7YopG268FwbQRJNb/pA6mH9l3si9jqVBAOWM
favY8FJRP8n21p0+BPXmt9nQ9xwVST9Ku9WSPSYb5qBwGyGosElwgrfSksMpg5nF64pY7vfF9MT7
lFn4cEuPPVWdUo7HJtMlCIX0Vt5S4Rv1nSVAeQNZTbKLnp+7LaEVL3+fyqU/IUcxxpHvzffcqN2j
N2FVDmXT2vxau5qjAD/Lp/LqX+CAjAjnxC+u5Qb9M3mjdmZn/yoZ+BDcNhZWIblT/zRMpn+ZbQyb
6H/8s5vaenhYZZMxUpriE2IEzxL/2RweDMw1P50SBEU02Emzb6dZ/FYM5PttBk3o3xEvqKz6cerJ
CokZTbiXC73aeSmeserwRiOMxwel8/jpUX3mHA1wWOhPmI0UDen3TReMqcEhrJdi96hHbVNLo4gi
6f5FahcZEgMcrQIu9neVqPJhNKR+ZbOW7TuqYbZtDkzShF014tCSUBrWTcF09iQd1J6ViJ9N041z
7JZmdx6Msnq3RwixNlvZowfC8VbicBsiLyEXGS62Ezm4ZKbZtSLTSUkJ9jrfoygeuoUPcLr5X3Vm
pnu/S4BPEFSMwaxMp8Zu7Js5Z18BLpQavpddhtMyf3fbcYoGN8V04m5PUzaXO7ut8PyY2xTS0UCt
21ht+Ns+23xXDGYXOnbziCIIRHHqrPe07XYE0iHN5P72Uc+ZudNQRmKs6ctOa8uDzNSfnVpw6/C2
/sgtMNtTiZC8TCSreKjkD53g64rVHTNlBpB9FDHbWLMCeyGUQyuSqoX7hthEwQltJs9LveT7URv6
ezJaf8qNpUMRJO6N8p7qo845OxqQUCHFezlYn8A5zEKWFUCYLstDVBS5RQp8K0XICRH6uVDqLZvM
8cWzEXxiu8rTOaro7rmIYGUkSAEhgzvkTBbYoZPN0a96LawjRJL54OqAC1pzV9Xy0+rC3uTD4sX3
k9rj4kE5EjnLFkNA2Fq0j+upJQM0QTxzx7m8C7PWTuXLTNl0+8bNjClldPsD+C7nQS1q3ldrme/W
wv6B/pZcGETUlYwW0c2OC82aV/IiAMZFs1JlvKL9PZQEpr95gFmq1Fz24BHW4zCO3rFo2/7SAgHd
F9NgvmSLPR8QGVhzju1ChzJTS3fAX5+8ZrOm4IzHkq+KKOh1tUs9SWA98V11mQ8oCXoglC4i1DUc
ks0GwhtQg79dMTd7f9e1Bv6A+sIdENVNn5c+yCPf3fj0sEt9Szd3ujlT+2SkMJXY5j10epQnt/Ro
7TalaC5pnbKM60yiKTtklYlebKsA79DghZTwVxaJpOI1zvS7xDqwH0mtwTks+fMAD9sHi0EBxLI+
ltU6fhXk9i1gi8bihamo8w9+vj9IMakDnEWbowtdHXKjxbVNJzuphk/TVRnwyJzKF0Cyog9d1nQs
d9DvzB3lswZ1Gs4kYe9KJMXemi/rpgkLE3j5Pq7O+gS/gB1B56lwzLgY9GRQPAq0qZeWgsMGzZz5
v1uz/GXs/I51sRocrGW8oeHVPqE17POFz28l1nerFMXvzajyN7pzvN8ocMFVTNY5B6xEyq8nSRX6
9tLXvAstmETaaD6J1q63xuroIKhroBXKMnZm4bQ/loDWq1AncwHYOpesgpkZfrED5eZhd84ttU36
N+DjwHqpqxvCvz41WR0QOdCueSGLzaOtRgQmSABxPRrfk173P4KMeSOSzWxe2D5z2sxKqF8Jy0qu
Ce4iD85iKZCfAvRuM3XfWAx9z7Pt56KDkmNc9u+OnZWnvBMEqzhO80+L++e3cTWRdSbTXI9Lz5zO
XWPgNkUnSuFzZ9mlQT7HRaHrZ1LBW5TACrqNVeXFsICW41YXIEPY9I3QN9LG3YNdw5OxhCpZuImO
RrSWTvSPC07BWgIUUA8ZhwkCv6LFFiMd9NE3KAXZMgPIDsbG58Y15yuMBuc88j56weRhRBubfoye
Wj+VInUJl4zpJ/Zn570rxgKvA64V1B4MzQa8osMw3ffjRtFbjxSSs3cy+8pH8MICvPTFrsnFvaYs
5STI65VF+5zDtLAW4P+GZV/NCWjYWNt3+N8m7XbX+LTtyU7Wse8Nf5WVj7uxSSj0GRR2BmzbJK4d
681jtx/lphUcJG/TGH23uhql/STmetsPEjeqLTbvce07CmCJyP6ciXoCsPIX/9lF/O65IuEMNQlX
viDSBq+24eonBGz50/az+mKsuKfd2pzPqvfWLUqhcZGxynyS06iMqzN+DuyhgRBN/fYAd5J43pT3
B45S/C75Ot0mu3rBvFdcNTPXUcGA2bmL/0FCLSPk1uX3DKFW7x1+nadl1kKH5uSqD91taASGv2Fu
yuc2Imb/QLa9JgeYkLWrVu80ZMWBVFp2FlXOOjLx/bMiI9gmBVxQh7Bo3aw1DLtsjuBPVzwRejlb
LcaZTfXsN3syGVHir+YnhUm4PhzH+WZI58Xvk/dAt8tT1lO3ROK0YCFE2JcAXLartHrO0Alz3FBH
1/d4foJgvayqZfNKaf1j0cx9VPcFiHNveaZykr0Bl6hrQPyU+Agmr4fWC5oje79f/tC+ueZ6SVME
I98Q57qrEG1MP52OKtHmJ6AB+iXLKjjAi6reAffx4hrRpE+1qs9WI6cLOwE8Ia6AJGHZHQEtvlGg
wnH4UnVHtB2h2kR8GO6vdKOLOrmU+7RL1dE2cmwdMDejyuwIlBcgSjm+Vhtcaooum4Etf+Y1PdMM
6UIV4ORo9miS5mWy5z9tb7HrGVJxJDHKaq9EinzkvSVoZ3LWM34CF3U61W8gzTWMk2Q5BpO/vWCx
LOMtT1hJBVb90jFcvCzjahPEq9rvazmD6YJDMF90ZQ5RRh7jr9RO8jEPwCqzjUspG+mkK3jyaexC
Xgq+1Xm5Esls2BpkjbEraruIBeGzk1qo+qsyz362cpk/AgpjUb5l5CCCxRmf2A1kv0rAteQD2hpy
CotI7A50eYAicz+ppNK8zzaw0JYWlwmIYh+thS7xbeXoCcINfnVJ4J4ZVNJfLAmZIdR9FeV06jnn
El5xEZjE2R8/76ugb2aCKysMGnP8TuLT/mC7kX/Hn7bd2G2QzA4SI976QP3JDNd6weWMcpA05Vui
kixGFuB6X2NZBs3svRIrMYnmdoKEqMxeZnri0qh1p/I8Zqr4C5JvfoUfNyPMrMmtCwgN4p2gyooK
BDc2VJKcp8px4Gtw1nB5rs0n0APLd9Ys8gHJCtgtCeCCjzw4eBQDgK0TF3CyhsVr0Rg/1dD7e9lz
fk5lcs5SPSDniP6Wdtr6EoRhY27OODDqZjQ5E3MDYxD0VEhN9mkolAF4z5hftg25OLQXjOxl7bX7
rWeR0aoAlltgW39t5ScXHDptDW5totxvTabsSTIc7BHjknPV8BwuPfQOmJkrKFOPbQFqlP0CRD15
UUHQxClGgDdwra+crsw8grs0x69z7CvPQ0vListQlPpdLtl2XO89ra5RkjG0GWvhh07Ft0C1K8to
I8k+Z9dj5xaUamHtwH6bZhd0ISM3ir1HlwaUgHufUJtLQo+od8NYOVHAlTMKVMdxhdb3yjZsPArh
3d199917a07DX8w1K1DXVLxunbWd5nUqI35u4IzsPDiTF5DsNFBieFTp1XOrhfXJ4LFXWCWZQ2x5
OR9LFOxKP8J8BghtjTjjYKFMQeLvcZMxc1Jcd6iRbl4HkOncmAdxNN3O5lblW4vgUrkCOTak4KTY
6vcCnCez4ODs81I2p2ZeksdeTf2NLA+1YBb//ynd9uzyPdfnW2794YVjPMzwO0kelXSfhqIseQf9
O14xpZRdrtQXLgI8td/8ISyUxFok5fdyXFMkFCzD77JE/xC4r57mOlE/qCWaH6HWmjiRasywsAlK
3kiqfv4fscv/L2LSOeTIsIb/9074t68qL//t8ev39J+Tbv/8bf+0wdPmIujX8il99oN/scHblklv
NDlL//8uMLec/6ASKTBNExIdeStBxdM/jfD+f7BoAFNH6bTn0QtE1dT/B4zuX+OeXuDY2M8dxPaA
sJv9L00Bfef4k9TUYlCS9QQSew4Lo/uBOQoUyDaGQKrOLtamIw7c7P+BZpT/paLBN03M/5TmMNVY
/I0o6f7P6VZtwAdbvLaMrdLYjskIt8fggst0znpjnEjWbKUCH8xe7MAdOL+OjWX+wiJLvV6r2eVm
Ix3qYYBL4HEWuBv1xuFS95v+xwL13PUB9/d+CBimBn839TQOHvFPpSticgt/pPWeWTiI4qGtoCJ0
Ur45WKkiL7X5gh5R13DTi3VzGwQvwkoDymV1L7hESMWzu+1L6bQjj+fgPHruZrxZZndndFfO9tyv
qU2TwGC8AeEgAeU3wW1xIEd5NHo9wBmoDznmtneVdy4LlQRIgMK0CalkOtirKS7syplUQIrge+Ay
FeneMHJCtQgpRxcrElj9Do2tN/IJLwpQHufSkdtpD2hcySHNyfJQhEO5RpOt/g8/cZUTFXZrv5DL
TNtoqP4Pe2ey5ThyJdFf0ek96gCOedEbzoxgzHNscGJKzKM7HMPX90VkSZ1VakmtvbZVlUUmSQD+
7JldC1Hm8BNLctLTYdKZPKm4Mw5D3iblTWnH+quMJvOlcpYWNYAV1UT6t+KPkg8bnrHYQQAwgqG8
q2z5RPzf3eoIvE+Iqy9gEg7ZKR3irGPp1OEjyVrj1evNkLySg7GyIOq2KnqJD5FcNswXL7NHnKzl
iPzUtDNfFhUJ0MvKfUHacS9IxS0g0aA+VYJdZ1KMJZ7yZLiP7TqDm8jhH1gL53QZ8Ojv+bqllZtv
ReWxdawaiYeYm/o+xytVTi38RPDmu7zhrEo/4r6GkcbKY8D07hsyOFhKZtuQK8fdjKoHIZcOSbMG
zw0JJhsiFGGj4OunGnQX9o1zjJHwVxVj0E7Db9p4qpdPXmwFT36emxdN1vCbjt3zwGrtFWxa+FRx
WqxbwvIX9tSF99pbGIZlrzaDrOXWNmHOu0RJafRpqXDmG5T3YP6LcOW6XX4XxBLZC7XGtajoCQ1I
z3ndWgw0wFtfs6C3yU17AafPojcrSCNSY/pIeDrlO2eeOa/bgyBPWMKX5jzp2+8VjU+3i6eCIvJM
FfsJpfZusCP/a45Fd+cPMoTNKQVJ0qQ3XrNUjCdK4Zx7Owe/SbXA2PqXTpKHeEtGjQ4ZaTcadhbH
5D1B3gWaYOJnWo15G2OzzePhvZlGovm4b8TSWd5ZrwGA+/0MwoJmGSvAXz172btkR3E9kEoDRNwX
9zIVLrNIe5RV6pKEGX7MymhQaEfSfkwdP+Labz4BNWeHKXbTixaB+Ij7Od9gEprRqFpbX2JMJa/n
pg0X9WgpTiwi/MgimxLW2ps3hlsY6wpmUrKOZekecrOldDe1pLwg9A/aFQ/rk00v8bboB+vSxLX4
Bo8E7sNQpz+EZ1lblLfqFg9vcFcPofVWxrN3bQFNojKBVMQ0BvKBjtF6X2hpntQYl89J5raP2FLs
B7wczjGRQ7hqmkmxO881FMseeBAzgiwQtKsCi3VKU3D3AdKD1WNidzFTW1YEzoMAYT+AVFDRczdH
+yibkh9RZHv+wcGjOW9Raur5IAZjdtBCsmlbM4oEU2KT43HnxSPddxgV0LWqGCb35K2kZYRQLzMc
PfzSRlwOUTJxQ/JDdA4j5W5MxQE21AQvV7aj0mOqNmRfyZv6rR+eVAOMbLYnS+5aJ18AHIYIjlEb
WK+u4YbXDLv62Jp+9CRthJpNZugBZyXapbGNIs1lo1MDGJnHcRRmQzicx5M7PPZZpbCfQ6KPNm2W
zzcWlDjKWWzWVlGcjm8UUzeXqkukOANEGG61Mb3QaF8RhIr5YCpdGHdVbzdfbTTpo5zrZDv4QgN8
ImUABFNPqt14U1k98+Of4205EyxdD1OOUJqDY86WJcqE/jZocF0l2zO57lULxMwZGutlbLS90SrJ
4Z4lJh3oXt+qF6MaJJuavHGeyMSaz4BxUnbds/iA0grM1JlpflJztzOLWF4Noxd+EgGqL812DDN2
kgqJxGJ7OK8p1qr3Uzxqd81/lp63DAT1Om58+56dt0fs1eGiX9WO4iCfdbyBMp/zmLAB/lEEu0zR
r5VnpbHKJZon90xSd0yFGHBIk01kmSOEB9ZQRNzHXZAPy3IJKgkOquW5E9hu/cijJwI5mmU+J2oa
xh7yVM2IWyzD+MoYDzJkJYeh4IQoywOPHBnSZeurMw1JZ8nr2BD6yhq5oo0knUQOl0NDSH1t5ZN7
jXuP1mpM9fZVprV3aTmMmzFZtVM5dQN30zk5x5o/7FnlI3D4hMwqVsjEu1ZhYye3BrV4HuafmQC7
owdzudDZdVIDzogMKvozm0p+t/2UAsypOSb/6CagmjNUqxqa6mjsJFhrGqtqlTyXjnY2ACDVjUHe
zlbeeJ0MVng750P8aCmXJoglPR11JGYIiOAbcypM6QkZ/pNM4uRK4hEnwu4ZzkNRtxqfKCAx4myd
jyctZubCT2POpLttc2U7mL2COTlNVEQVneaBDNZp75g1TgQYpvd6zIZLDZuaILzT5peiNqzrIi3s
S4ehm6IibFC3o2JinBxlnoMc3s4Y0RZx9rY3WB0TcbfWnMl2qYkwwwH2gzC3uxm8Du9wjKg6RcBV
s4bX4w+SCotKcHz1UO/n3BNEr5tk5zT2IFcsSYJr6nnI83vSskvKOh2Bs9pr6nOUcHLzIeImlcM5
vXYeB6EfpU7my0k2lEfBsJpvPbaalMfbdICuBs0bOoqkREkW+JVXqey7L9LEgdo71HF8ACPupl2p
MH6udNc0B18LkGOkl8SqDYqUpEPpTy63VreC5mGRPzkCPsOYw9aA01r+HZl3pvZcslHu1/o7U+8j
QWg2YkTt1RK6H1qz2NLDMuPv/07lq++EPjALJ91mS3CfVZ5/A1xoeLTA4oJFRIQ8iwMbk5Vi1lwq
oLAnQ8+XQCS/2QAwfsPrVjbzZW52+sDu27nPFpyAKUSGrg1iYPymDYzf5IE8wMtyjMbUyXnTHu9E
cwNv1nHICg98ed59hd8UA/1NNLAXuIH7k3MgR2bm6pt/QHwVBopBH9l2iuv6lCyoBPVNTYi/CQp8
L9AUSGFjibK+KQsp06U8dd/0BXISuH+gRUFloP2H1jgnNpBBYqgC1Sb7pjg030SH7JvugHyu3J07
AX3Q3/yHPvJjc5tpIfRZ6LVUHlERwKGjLsKzXvtFwLHHHDkBe7gNLcB3dOUgbHJag0LRzIN48hcy
BRd1ps8sp7PPy4VcMXPTybmlw7OYKKWtMGHkYC7w3LfDKh9Bh2yCNOw4sjbkyWfqod9YK6bjJjKg
Rq98k2PUdhAVOA3B5KB3yvTAbPCdgNygRDJ6KpDPHkl26vQ0f+M5XDXEx4JA0g4l0fgyrSw6y79x
HiZPleM0DtyK64X3YQ8L+iNdKCB8280FxLCsWM8LJcRdeCGRLASkRBwhoRupU1lngEXcb8gIf/Xt
xJvo16PnjJeNdgs2n0kcSQAPhMc2DfrTvQI2gMv0l8n1/wgj/10omikzNIkj2zaTKvyfP4WiwTyr
vkgdtY0sszjWKn6v0uqutZpnOyzv8OfwYPUp5uWQ+SozPf+UD/4hb29BqvxKHlpe3jPNwOF0Rw2d
+SfkSh5J9riDsQAA2eazKq9OfPjF+T//W35PtH9+GXpQmThNXod8+h+HTpBiWgys1rY6VsyEum/i
tQ9uG4NfMgcael1TCkBUVfJZ8XhaWiMXRhb+HOLP4+QeJ6PqT15TqtucOuKL5SNbsxwXl8CPp2ch
GBTS3EMc63kuqmvbpOzzP2CCnwyBf9XZi3UUs77Jd/aPNZl1krwplcr4rUt+VWWs//3DfwMULD8z
04U3xKHa9BBZfgIKAvM38bN4mUrvpT2Af/M7oEA4v6HZWEv5NsqA71m8l9+VGcv/DYmOHYBH067n
M8j/O8qMHy7ay6+/VI8GEIeop0A6gnywNCP8Ko+YUaap0dTjznfqROxGS3brQWbYGkCGzGJlN+DJ
t11ucVrVcQRyy/ebft6Q3hmNlfKUsx5CT5yqwaJxHb8qKaCobE8uRNC7PB2MexcLzTEe628MXULX
iY8donP9ci/HPNz6dpOvZCWTT21zGFnj1QmSpSE0OUSjVzzOccUKgf7b4JwyT3zWifAwKA7RdOON
NVdRN9/F/XfegR0zqvdKkNPbclbrqD+BKTAGril2U81ws45GAtlrv5iMYQ83pb1M64kjYl/M5l3k
psWzPY7xHeYMgnGmyN5hHMcXU9GWWAANPb+DSHZfKZ8iEqn67m1g2bteKPj4ShcpxC68dZ1ZcKuJ
IFXXI5PUVTPnGQU+fDqVGM9jUzWUicGHT21q97gHAuvp02ZDSM96D1K0CDT4PhLAVtIcLoCXvw/g
TkZgRkX4GddkHgUyBmYzH5fFKsUlgx9C4IFWrjlsYd/BZmGtR0dXLM5wM4CAzGtnrbyMFU2NK4wy
NIoMxZjmBA4ofSiyyiQhP7bVNnEW1io3E/+ih3X2llZO+WUKklX7Tk94/whGQks0w0me5tBih+4S
9l6V5Sz4HJbFEbjtWK1iw2a5IrwhvlDBEMIyrZoXnG2Sc3hfMM54YwpzxQaxte6wxT2DYsfiay+l
RLbkdSzGX80SbwgAy8SqrVaTSyJpVUddyAItjNID+//+s+mqIdlhgRkPJF3Cvd9zKiPL6eFebnoM
RsBf8gbTtiUflGOL65zoxCny8IliAK7fYtNOOFGqqg3PVcxPcY3G0ny0bPtfJJ0DbPmou8tXYdY1
rxauP8Q6Asz5Psuq7s7y7fDacSyDHjmiNaeMENh1mbQthQtVYol1OAbdDXbT8RGvdNmtotI0vqjo
dd1NYFnds+Pn5Ts743ofjEwJHO7D4V5WFZuomBYgFEbyP2zcF0FupQ3Wuyoj6DoUYtgbCnErTobh
MYQndeuqej5SkLVct3l78IPEICvTwLVdsWw2ETbcscW9KvL3mItr+aOUcaxAXdGVvECnui2ppOCo
3dS7JrhEAkQ4xWg+xYyfzxjmbCgXLbVQYVTyBQY9E/3eJh+yCuwWyg91cYOFPSWID7NMSE9F3ldU
iPlliDmaRpSzloP9UesQDdQEd/nOTqUkA2c548uos2rTLgHW2JDDPSBcsP44fHEnOeIMAwsGO3fh
usYsZ7ftNMqnWfqgHmKpHAACQ02OkOoirKCegjdEFBMOU7XLobSj1wbRYZqSPe97prIP86geRuL1
dtLte5KXpI796DHEq7ymFs4P6cQLvbVh9YQgJtU17XqgFGGTzBWTA8YZ06JwCdvsFtSRw+iatOkX
4M/kYfaT5NyE5xZvW2Vj6DIcMTwbXCjWrhV216/ytu1fSrAXQJWNhT+Zp8jKzD5ue93gH5pgxWbM
/OVMGNYyGCQU5Bt8F6C7Ltt2wXNMVY20RT74WaJmrLEXf+alxt5fddyndVF450mYJ9Y26MEBr+aw
fTCVyC7mgALPVZiM+smJYiDVUZK8WJpU+qpyKd/CoelyIB4pl0NmKBe8d4uhX1ZYAeNSfZjtYjMM
Kl2f8Shx83WcFe2nY8QwJ4yuZ19GldpwATwB0kZIUa6LNpoRXDQkw9QaKloNDR812T/0YZFAHedc
b29ySla+JgfvKQKDj32p4Snj6JJ9X9eeRR5sjJJPigmtwSXKerMg+SekTaVeXSqxc1JPmYdypjRj
nTFGpzSXem5LZsUucAaFpkNPF0vSH+SdgzNT1WKDxCZ7SixGbk4hmRtc8CUBIURwMI1t+5L60iS+
HAbBjWo68Tj5JNtXHj1YxOFq8RB2un0m1hAQjC0opMIIagBUa2L7qoGQdeWJ0H9oJyAm3DY8fj6+
xMOxm7BNlRuZ6gtqDzC9OaMTP4ZWb5YIm771w2xNKzjnHSb2xuNELlZJMAUvakQO4AEl2AuoxC0P
kSOwXHQDeGruTd0JbkB2yd6Z3p4Ak+6IPA60wsBDDC4vNWjPxM66M9o6PcE0958Y2AYCBWN5lZPW
Xxcc8rHg1Ok1IA6cY7Nl4bgHH4K7rX3sYzN/aLB9b6ypf2lMdB/afpxrFqBi0xMIPbRuad63Zm18
kYOjg0PEgvnBru1jZmY+gcnUiegGiP1rv07v69o0riHZRRvEH78lu5Tl10YmrHXsNDVVIFPlqhXP
uzkBzVVVE344K0/WE72MS6lkMC6/hMJu3lIcCjs6WGOX3AtN00hrwyGB2kiDKkcHDtLzR5FYNASB
GsDfQbHaFfgMeSphW2+bwUtfU9W9lPRs7Mc+HPdRyvTpe2X6FvWTg51nyG/p8q2wG7kkt3RS7Vpj
CLCWBUQ4qqENKHZLMP8JKUV34btl+YpzZS5WgSXGYGsWuQWxpzOdYxHDRltju3GOfZKq+3YeamgY
XXIRMqRvlUTSgcZCtV9e58aangV773ADWtf4de9dHi03bLnRiJCLc3KYDO1bwtTybYafjXfEhirD
HSE56jpKMAtqcWc6ePqsnnkWyrXrn8xYe3e2S7R+XaCP7gdkULqKx+BymgGvAUNbElohHGnQ937x
1kxh9NJPeX6rfCv80bWF7fNU5ijBqqehHtbCUzXwTyiPXbtxXxXX6QgwfOXafMXUww7RoZMKDoBy
6ukJoB5KM5SQ67ypwJA40m9TIl2W/eaxHPM2KouTRxbYSbcbwqA2Lke3S86dmLJg6Q4RTawJqSXi
8/00HCmwkvVBkSt+goAvHqqleBu8EZbJvLSuBup3aFR0pYJIY3B78Air772yUC/kOupla2aQHY37
9KxvwUJ5Sc61ips6Iz1oT6fOQ21dM631Nxxgh3bVhjp5Tiw4+ati0GoEn57Y92Y2tk/YPJrrEJby
lv0mikPvxWw38f6MG7ft+Ea7LkVUmUr/s3aInmNCFNOloaPqDPulue8IoOl1hwUO3IaP4IMEZW2C
zpneCJPgBJVlZWwxeep3lvJZsAttomf4YEKC9/Nwo3PFRub7b9k6PuZWYjUvofbv7UwBEpgH94mL
03Zwd1fNNYs0pLy2fHDz4rZISkpWUIBPYUmrMZ03Dj9ABLo9kiKEdWqoCAbbgi8+ghb21JBcAGPT
DHHOKIpxE40wsB8zWolOoVXXt2Fde7e69JoLhpfiBFW4eDaWaMbaI3D+kU9zgq4H4QnZwXcvx8Aj
4CULNb4G6WROZ/Vo6+mQh5bGslDRlYT5ii2qQm76iGhd30eViU5UGQOHSzTopsZzGYSXVRvPBypF
gi/Dkt5XHEcUKmjUesTz2QyALlL4gddY26nYizok4hZKsSP5kD3PBtKgST7X3umpDnm2JfrRysPk
1p9EAdSnn6/n1FZf9vfDtyOguuKDh900xBGloJN8H8n6XfgsIu+JTJxbLSgK5CbtvSV1CmtqcIKE
NFZEjSm67MQyahb2FaUaw8Zc9ps0Okwt33Ph0iWOhJ/nh77P5uOoW8lNA8d6hjoo3GcztlqQ62wA
QFimQFdb02w+HKNVh6Hu0osaR/1NWg7tU4dn6lO2bngoqtx61BhXqMydxvhIYoUWHAv/Fwiqii4K
I2SlfMyr1jyQIBiR1dmhrJDW1GvCkEwrbaf6E5lZCBG5F6iAsK7MTowE6cHrKI9vYIqAG0BO21qg
4W7dadFMk76iAdNuyrnFgu+iApt4Nck51vKMopHIW+mRs9xGEOm+hpPH7p/IOqcbu8/geLBYC9yK
yMiA1fI25pd5GAiBvAc1ZfDLlE3TK4bBYoNpy7gz+66/pr27e8rHdjoCkiCABXFoWrs2O4wGYgz/
RpscMUAonUuT1GQdxpBWUjupo3Vd1NlbWRddciDjEF+JGu2YjXEDqD53suymB7PVKRva7UjV+5JX
vTa6dGmuLuhK62bXPY8TarBWzJXmfeZG4S3pIVTMYEYipfSeOFLW0vlNwtGWZxSeBGDk2LhPqxjA
GZbw1sTqVKUGo2mSLQ/llJVgpyRfDcd4s8SwqN2hO1M8kd4QfnA4VyltFKSUBFyICiKLs0mUiiCV
uiQW50GRKsilhwjfZT6JYzP3tqPhJOdSQA+gRmn+LAMLq+04UnTKMRJMit8nXbAmPJUeQxYVX2Oc
k6Pucu4kRhyFN63lmw9A+pkpVECGiyz4REYnsPAZ9ZZ9gukN5sbU1UHnvjxW/ZS0O1KK46MjPGHu
S7BkuAh09EqmKG2XprfiogqxNR3trpvjJ3CnLIw0i+Dpp+74H8rmvxKz8BX6NiLRP9GyNm+f3dtf
aLvEY4Se9ZfDm/4q0j+oWn/7v/wUtXz7N2F7AfxMx3coK/qFuil+CxeqO6/pOpyEAvSmv4paeJRs
F+WK/cCidqH8/q5pCfM3EzvTIpPxxMDXbv07mtZSmPKrouVyXiDNu2hnFm/EXLCcv8AuMx58+E9h
Sw6sY7Js3HtOgvlUEOp19r98Ttc//6d/qfryuk4rJf/7vxYd7g+vBWAUwKcV8IIUAPBR/PG1Yjzl
NRpIhH215hyqbwFrHWTu76oaBkMIcst012p4CukR8mdC3Uu60H4uYsRf7rYjcUyvEod/8a4WDf3X
T+D7XdnCYT3K22Pb9cd3FWGtDb2yjbYNQR6Vt0dimNz8hL+z4m47Mx77BhCczmPjypASE0OMluN1
TPOzIkrW/AvRHZ7537+jADncWnCsSO9/Vhmx9DYE8eNoK+c+IRaMmWVx7dNBF13RK4mB2TWQygrd
E8jx5rO0rjCfzm5PTbKGkpRUr0ZXufRXWcW53WMzdZz02PjVrhkxo9rV8OqPHwWeAK2YH+rqgvVk
mg8M/7QxVJjqSWqGngHqyGRih0KxWLFqglQMS5UAcNwam7DJdo3DwqlwOJgDEk7ABhq3g6hv56jk
wOhsOF0BMZm2hgn/qw9X0BnPYi9CR6hP0hMH7qOrtntenPYUxaxn/W5U555PsY8z2GfUwhfC4YTz
qHv9pPu8IbgpQQ6O/tFRj9HQH4NJg8ZCWenUppSUO6r4ZnbOUj+7LAJ34eSBtaKhzY/OqDGCtUQ3
alSc8CrclYANsAjuRmkfgPiV6x50TQtBdWcMiDkUnAovBEwGZN7pLjRcBWn/GDmGBJQ3F9RKN7Xe
2W294nFJq8ZZxmKZOlJ4BS7zZ0+/DLQ44qiZW3O0p9q6kHw8vEzI4bEdbuvOveH7XGWGfegV4LGZ
BKnPrCqybmO174l/Rf0fsSQA5uD8WMKsTBO7rMOVqZmXGJGM9C5nNDK6y6nxYawmbzqLto7zTqPf
q5QfGKQJgDHdx+EVAwta8XXaVYfAIiIW+LsUCjhLrP7ShBl9l6roNfZL42Jq+eb8Pr8iADLcCloV
FX0w/UqoKLyOIJV/xHZLlr9p+NBK3WBoJ/z5JacquRFzXL+FNsbhlY0mtvY4uqSLoO0Pzp1PrvXB
ywXGDkgiL+xfmdTtMN4Pg489ALRa/Ag+nKXmBOjViqq5Zd1MR+sKFnh5x9Oz3xEA9YnYzsio1TBO
He8Crq3LTvCALtOTQ4atcZHoJj3ZvX3ldtK7wcvi3ypRtv/Z+Py/Nj7Cxx36yz3273ombt+yN6ko
hP71ofj7n/r9iUg3hO9RGuEszzgefn/d8njhb9yHEbJd06J5PnDYOP7+QLTN3ywcqSAyPdZN1FDw
r/76RLSplnZ4WOKJ4Pxkuv9WGXSwrJL+8ESw2PD4JjzqBQKNReVPz6maBbXB3C13ZskcvDeiUUYX
onAZi2QIzqgK6PhayVFLbx9mGUUUrYdeCNopLy8l7WFYekQcnMNgtneUSdonr8XcuC6nho2+TyQM
v/zgVpz2QUL0TJTjDiSSzSzc+hAxps5GddK6oVWRqApOM2Shi74blnq2soJ4G0oq0Pu+ZM7wpix/
mdORyhRr2cdsA8RD8GMcyyVQWXBn3NW9d7tt4Yb44bAfUZWBF1vzRYuTfVuyclmHSBVbEK35rRZN
+4F9w3ibKs7vD2YRee8l4ZlnHgqsxyexYGFKF0GU7gsZf8Imzp6KoFRM/qbQLtgsH0iUr8vxTppm
v09ZRiAG+oi5E8aATTNP4wvqzjisBqplL1PQyuamrCzUF69SM3UHbGzNTaEMG99mFhNA1dT+RXhL
LGqw48pursoOSWVFH0T40hAHid/MKkAKZkEFQAe/LA+w1um6S/aC7gsiAed7NSQ43ZywMs6ktAua
MUrmVTqxQ22fB5rN1l4iF1sAMiuwNKrqn/qeulDufLgsT7RngSghNV3ymKiyd1v1+WkGLYXHp3M+
E8saH8LeNQHYTDQVrQZWRKQbAMGyFRzGbVQMzWMpq2Kv5wBGR+lSlLGqppbxnCiG+5igBT+29IvH
m3YOU/gys1Pf0luVtVvewfioIW1dV02b3CxTZbeLJhUeUMjkHnNq/JzFo+9aTDSpH2zSqh/xW/j9
/NSjQXZnnjVYxppVl2HtcBtN4kCqL3tzpWY+Ces8tgF/NhXBy27xQU8g61YlZvh72Wq2HVHgTfAi
6LjWAM8XrYiqANwZITZYoj5w2uAFDuNL5qnglKVhmNO70UUoCyoqG36wEyWPkJCxUJKSrOz9UNa0
zEYDmaqtaktyEqiiZJLpMDjRgiFuejkED3km3RUCPa9qVLIsWZuV8zUMNru4HcEPrXoCd4e09WzQ
trM6Z25lT1GAFsAeQDHoCw6K/Nz3oeZsrLrzPhpl+lAvy8CAfWorYBwT/WnmSAy+cys2glXtvYTY
cJDfLZgk67o34mbT6J7Yjt2IAvyk6I4BzugMaE3S78za7Dku8kia1vWg4lsHLmtPcUcG8G5I2ydi
n8G7pwMqJpHDYL0Y/M+pY8rXTh089ToNYLrgT2F9YjlvPhslE3xCXHtbVjkFB7Gx6K/aah6ARfa9
A8PZQVqb4SJlO7tr+mdYcfI9yWJKVwt/AuXQcR/IdiKfe0oqJzFhWfZMXhmqGC0gGND95ByzCgU4
der39N/iP4fe4IWksUcXFXub5jbNam1K8fNExQd5/kZQ0RwGPMxZKwZc5gkUe/QNM8x5CvODfasd
I33LjcZgqg2T4nNqe+iBFJacKq5wPHJUJ390nldfshN396Npzo9J2EMUEJHtfHR9mV1RSu455+Ps
pd0ltbP6Fe6MTYbewUVq1uEpsLL4gV/UIpKF/CoJFtQ7HibTS95PxWULhm0gFo24B+EmFnvXUhXU
N19/ZJ0z7n14P+sF6ritknEBv2Tsrc5LZWnvFBfefMfNxi3v8zCI3oLMCC4F9khewG+7Mxk3+XPK
0YRtCMLCUnBcgmo2x/6SWID5oydjtTjvWPevMH5ijOX6PplAVD+V3YY29/aUqZ6tQx48gnLNFAFh
mBK7XqNo7wEYcpkNDnIOQdnZFhcEUtXBj2r3PoiswtpA0V0wPVwp2P9VtZVZnZzbbvoaKwvjPbbj
lWKN+1YQ1L/rB+2gtbN7dEfXuHO4nVH96rS+Xg85ubTVYlnb4uHTby5ga++QjnZ1HeYGwCI4tfpo
Vco9+kU7Pyt6VdjC1wNsTVYV1YH2PidFMy9Hl/82Sh9b6c004yVBQf1IaB/zUSDDgWRouB0BKfzs
o8a/qhGtXg1Dl9dismrOzmP/WMRjkLIEViU3FBG7y7lxqF6zohwPNJKO9rofmvTT672E3UhXB1sW
FOG41mws/HsscJozeSrKDfuE9tXtiLCtlJRdso6ymEIeo+T0mo6Ry0m4BmVSaDaaaJsTuAZ3Af50
ejZpgomY6gIFeHHFJsF7kp5HNw5A3YM5m+ZOlCG7VwINd3noj+fCEOIQ9zq5r8ueRJ8V6G0Twf6L
ctW/yInKM1L59VJ06JRsOJbrkEhg4Vcnl27uKwVhui8Imdle+1TH8DkinAq0J6EXkqOOzjE7AFUf
pfM5om8d4ySkvdplN6Z0M22cKX3NK8WxuPW/3DF9V7Fj7K2UZiQVxWW/7mVq0egCufFJ5WkbbOuG
O/EqcWVI9K9mtjo6bOXZfTtt1hxhVjPluEaN78EmI0c8nRM4KBqfJojd2AVUdI9J8AnnA/iOsJT1
mDSBASjHVBj+h5w90+XMz+czAsxWrwfNUcdJCphLJtVc0G2yiekeAHceZ8ZWaHYZfVLoc+SrYONz
QUgInGmGva2A5o1D6zZ3WQa5OirILIT5B0kg8SNII/VSBLak6hwd2WgxBOez56S4ibOaFLcbeZe+
V3urKhxgB2DJR9I2uyr3TlNWG8aDk6TkzyPsrPU6yKl/AC2f6vmyBfUgtiU/GELQzDN0QUTKtra6
i8djkxr2ZWvpOV0XI1W5lIL09jMWgzw7hrMtv0CViFXpFWBkHYjSx7KUIZiB0NT+zh6/vcuItSv4
nyBE5yY8sWCeJpBMffJeEiY+g6wKWSHSiXpvQHtyUAnr6dUUvso2k6MIPwGHZAzs44hKysqz2CUo
E0fBMfaKeV9ObjQy2qrswgKrimk3t5m/xOid5WUXrRvBcg7rr5CPHKJmlhahJT5kO3XPPSbqs6J0
cRBVrKlhRpD/vYy7ECtIEXYmAqvlRgBrgepd9b5FXbbtuYp2YCOZN1auOu+kyV8d3c6CkNVzs9sN
Q7c8/Wa/LXismryeKMr5wi24TNe09AabEs7VzQAS4xGNeMFFBWl9XOBMz9lAu8CBGrT2RmdNXG8C
gi7TYk7iUJDW/pRedfB7L0byucT0heT84oXtjWhK7zaS4OIAvYP4X8V6BjFR9oLfiV4sATn7bXOn
ZbbpgiFaMgApi3gOpjdu7A7nMMEFnOkE9zrVVLP7iLUeoENcJ1OzZ7Oat9sgcYLyKaZh+Et0pUhv
c4V1hNqT5XSUJXhK9xGQ8jcOCmw69DgBnGoaGuih44DKZ+KIS6qRUpyuU5sJ4rzamdSGyIl6zCMH
OTziGX3Vs+09r3qtt1wC3VfZu9btkOtEbqwmLG6SeTQeBCGlRwFLYC90GH71tjYfJmJfAFtd4wWo
LTn4qM3mm6HOmLNNi+OC0yrE9TKQ2R4OGbuDoTSDo1nF01OdTsDPe54xWHpNtlhO7oAviwszI4Wl
UkClTmiT44jpvio4KZu5czSNglOMxB3VEfkJKFXwtdWi2Cf2MZXCK3atmcOXQFJHnXaSpJ32UHDi
9GxW6Ptuj9v72Dv452A9FchJ2BzCH7rS5QfZ64C969BXYiuZpR6pukwSGsOHsbPgGNcI//x6E3Qe
Gx8+96wMKcqdh0HbK6uqQ+Ot7qRPwkIQx92Ec+Fmx6TKZiwxs2bc2Tj4P4Nndh5WAGiXc8k+5JcG
xYxysoW8HvWEvEFTT0CNdywbm5UaC38bC6c29mMFmMnmevof9s6sx3Eky9J/pZ7mjQkaSeOCadSD
JGqXS74vL4S7hzv3feevn4+emVURUdnRXS+NGWCAQhaqIhWSKNLs2r3nfIcbc1Ls9BiYDay+Vjc6
/WoqfApWPbdsKAfyTmW/mVAkj9517FATEMMi8OuxIzhYEUG1K96MeGgTN4WJ4NLrVU0ISYi6Oakk
YIfGkPAgFFKnYGKydS6IHCRvTRSpcdVEJKvtpcCJeSYqtzXPZuiBIYiIB11hQcmuGysulaMtqUnu
RpiPqJHKUepkzExgSSUQqOgJj2mVbgmsGUdiDeyxfkmnUX11iOEEgDySCvIyC2e9hTX4wqJIanQP
+VLYY/JZdNgQ11o1lOFSaKSMIjEaNfVFNzuka1VTkZdWeoW28kI5Oke277LfxrZo98A1ROVqshbb
HI3VpkGuRNeRjKLbIAOEshtDM1IRdRekkWVG60enHPSMhWBb5A1NWg3jEpYJZdX4QFrGVHe8vV7l
Q7suIhRWSyfz6PllZTsCiA8bDS86O0MauwoE0fp5iCm3ixIV2SnR6fURXxFgtEIr1tjFPlPxs249
28F62OAvDB7YpCCPEeEH26dV+/7Y9bqN7CXEB5veY4MyojfBM5xf+20zrjKzwLQX0CXjaFebHRIR
x3mOKO5IecaGb61qvg6qiSocmcX6ttUdoCJMYAkg/xuLSbGataUBK1hMdqUccLg+O9gSqMhF4V+C
mEDE1PCKF0UfANUk6nQBxAlouqTRWoUxCJ/EQfYG66eLNtA5CyKPvbY8aE3KNkXEiPc5oYXXIHxH
nIxoMTDCa5JgfIfvq+s06ARSnVjt6n1ZQnZuRWkuGdYDXtTkmO46vVQM3EwYV3zka6AO6/hA+gyR
RLRKwnIFdkSa6NP87q22bAz/QrVVDCcmelY4B5xrAMoC1VzW3eg/wOH3+T2Idgd8GfriPJp6op0c
NQM0xqvRWhgExiiYynLsw3nK+HDZVETuDH5mfcOnVIXuUGr1fY0ficcrKqrXVDGzncK0lBGd5R2t
IsHNBA1MkIPkSxDp6MjoEKJJuoHlZmxI7Ux3ET7f6U0XXA4T382B+7L53RBiOD4Jjw3ao9ztITAW
8KNe/Zqe5TiGzSNd0ybaiEiQQqALa9dmziiWrS2SZz/urGIZg8uZWcMCBROuBHyO0KzJCnbatmRd
0u3UWSt8sYeSnIaDbU4wdIZ4DjnNbK8HVcxhf1VXBJMgXQ2RxE1hpMIcpLvPil06pvvVsvsfGwHO
b/R/W0Cu1J1fNi73ryie//a/XtPif//t8Fqj6Ki+b2Eyj5lf/0cL0/zNwvc1z+5mXwZm+T97mIz7
QAAwz6OFyH+ZNgOlP3uY8jcGX1LYtBWJU3bmTL8/epi6NrdEYbWi4WSVpy/170z1qNd/6GEiY2YB
scAS/GTZoN/hi7atqQuxvYFu8tCZBlBYkQCE3VVhxGbuzuEYSP8USp1FWxuxCy24PIwDpOXc94lw
DhCcoMMNVuoIaD0BWLNN5rAOEuhp+heKz/mNyqRbebUKxdvT60WZN+Mu1Ui5SupgfISPVW+shszZ
ulRn9WFVnun/x48+FiQ3smAdpwDvl+x9MaGmjrOjwaEv9DBL3TQLqj0iJcDG5BO82k5lHqgerZBq
qSCFrM51FMF03jYxlEGUKCB88qJHvNr7enSblwhTcR4K+zi1vhKRKDU0H9jBa/i0SqfdNZmS3zRj
GY4HVrfwMFI2HwsE+mvPzr3NGBjfjGiaAASYQ7tQsgYfYaxh+AU6bGzywPTeQZt1JCEY2qGMumIF
i2t6VuIucnEyEhXqkRJFk2W8azkwqofarz1YKQmnIZysqUpvykzBVVYGpzJtFjoovXeQkVW8GfGE
Bg1RN7WvIpZRUxKEgSTzI4+y+NGSY/EIR6DdqkahPXEIGSyon0G2D1Mdo3bi0IoqmrB6b/WWHZGc
WG0DyzZW0bLWctcTMYIMKCLmQFFSazhNhuXxupbaaxTTtE2GCYhPmCjVwVT94lUpwpiN2SCxVEmb
BpUh1AVvivhbwgIqN2VP1bh1NSjbuWfhBpMpVlMCM534I5UDrjZSI4ethqGwTT/Lnl9hpVV68RCH
xhAvbIc+1H2t97h80k4rcTYy4YGjoqYIvI3Y9s8p7qidk5bBRWqpthScZWlBFXmvcdmqfCS6LBgv
nu9RsFWQBA3+Su1S8RFfW+INhCsRta3os0rsqMjAcRf0+ZqjFPtjxrvsAkPBvBgI73NkmIS7InVk
4nYCNBwJZOjtXdZf7cYya+/VUdvYXpCZzj8GoWHgDGW0oruJa1MvoQh7tGNXKklp17mmkWs3OQXY
wnYCpqZpU3gTsj99ynJutHl54Y5aSPqHpOOM87ZCPET3fKp1gsKSFkaWrajfPKmMrxNK03udt5Ur
XKX6p+r0No80vFMAllMKcQPpPkpCoBqFtyg68DgnJpy2vkpiUntpPmh5PleFxtaRRNqsNcWyjUsQ
EsJHwhwgMFh7s0O5DFr8vQkZdreM8RgJ64WCR7WRNdV4JHBzcrJs1Y+evvVOAdwHyTSdfOjq7MSg
4lRP7sVInw1lsePcJMPwjsTF2NHxke9GNiVbVU0aereyOA5zL2sidevCRXGMpbCL4YHGmP8KnQRu
vgllrBi9ZlNpyJfIz2ycs0UU8m1S1Hik9SnAd5P25M9zMROCqyKUois5ViFTbBMIhNtXU7t1AsW/
deiMrbSOzLZKywUpto3SPDhWGLyFU9S/+Zh66OwSHE0F31/CrFb2zSjTC7BsiUMD20W/MPBCMlgf
debMls7sGn1Cfkz4kchTzMHZexEEuEBVL3UkDLptDn2a2U+RETAAZwwjdAt9PoQ/dQS2KF9swwe0
mLXosEkPKyHkeW3oFhZrT0jSXIflWoTjssMYtSMwMt+nOnJeuvrzr9ZYmnekWTJsR5PYm6BKVaKb
Cts7UlYTvVQpKoOTsrJqwuaSRn2VheHcmzoQALWunZt8Sq7HLGMyPQyoiAw7W0uF9I4FHeDijjaQ
c0iLhBEx2oH3XOO41coJV0PXqhvdwCfcQepzZc1wGgNlvNVCvMqJDAAdlGW/4lGv3Hxe0zOCgVZl
Yyh7k5bUMxLKhBDJAFSo7GluxFBCrxTWvVOqmuLs1Eq1CqTXMQ+o6hsOL8al9DsCpOj+0fhrY+gV
fWBczNaI70StBB/CyqiCsW53botv6wCxhLBnB80dURo4l7DH7gsnkFsDd2lOG6ceqKcAWJx8ST3s
Eio4vSFyrbcRB/SbVAmiXT8017QoSARhtUTY50SO9sy+jZ+miqEfSjma15PKOIrEsh7unKOmextt
cgZEqhkeiIMIPvHD+jcQyLw7rRhAgSlq77z5+MWQ+VekBtDdeO1xcj+2IUN/miXkroVERNKtnayF
kwllnZmWIRbYf63rdNCtY1JNkFr0iSNIpRhXZhlYGp5w4e19n0kT6mQEv1oYrv1g0neN0gH4oAnO
cUKJkhtp1akbclAD1Q0f4kMFQRVcaSjeXslKwKHUxJOqoX7L5RL4y3AMCAVd+qNHjhUu0eNkp92z
VvvEehtUwxO72KZz0nxe4+2gWHAAjZfIoLJ9iev4akIJhAXIKbUPvcuzq8Bm+Y1rlKPI4FDcl61d
v3tMwxacirV115fKfrKn9oPxzDhnbHS3pG3CKbcMTEQ63u89aL/4FS83VvTM0fyzHwdqCg+zCtdA
4PTlHE+ya1sUxYu6sFpGLkIculTtV2TJt5tCj8INqFtWOoXX7ELhx8e89IZLZAfmBpx5tK9Nu+Rq
NuW91zMITNlOwHKP+GuGvL7pZTWt0elad3XkkIrGSRBEzsh+TUv2QALLVaASO1R3ChjgqWZkbEWm
dXTYV9/+f4Wuor+jLP6VuuAUkvL2mv5QmP/jZb/X5g6oLkQEkhjp78UFzlxiI5kz8IH+IZz7szDH
QmrMEr2Z7oUHGUj/PwpzTfyGVA0mlmrbgtea/xbcS/zkILURs9tIAE3NtIRA5fCTtgBrHXhXkXbb
rANILOOs2PSyTDdVJK50uFi70Oueo1wMNPDbD1oi3rxK6YvvLtlfSPFQTfxwPrC+PoemcUCwLDJ9
TJ2Dzfe6P3Q3Si5yr0P8VCdbbAtrQ4/XxKma7RFjlkHAl4ncZ45NJh5+lPQUCH08RcHQsKnody1w
oZq8pfphAj2pZgcdtssytBsJEMZe9aZ1KGhW0OYk8lI21yOBsGJ2kcuCfHq1vWcZnIVYpA0SXJ3W
F+ZxZ/wae00vKLrNtVenj0ZK2EaEDyCS8V3LWMStGfXjA8ypsVpzJc2OvUv1K3Y+3mgFgXM0mKGQ
tlLc6SNZJN5I2qF+IclLnzGfwYILW+tgXQOTTghcSTIWfCrJgU52RtqZDHwkDqdcYepX0sa3H5V4
uvGj6LY00SL7wxaF/z4LMFcAbkHUcDsMs8CAcd84xFcoXphE+FAHBoa7W6ZzjzTTryp72puD/MiD
cGurL0qt3ls+b99Yp0qCYffERmtyVwzKqtcAOjFe8Jemoy2xkLjEn7zlSfctLBnTtZNOMFRsfmpE
/O5qqQW7lMyrLVClcgWj/NCI/qTYbU2AdZDAlAFgM5q3RIruKvWmzqylSfjiajL623LwL0I11oQi
0SAk6ZaO4+iGuEvMfl9G+n1KH5ZpNZic+rbMhs8O4O9Qq89Tzay6UJ1F0BdPPjzzUYYHrSTFJR2Y
oHhElVrOPbcX1o41DU1SVUmSo+QinEbtrnzFewL8dOhM/aay6OcMVntPFuRKiG95ioBGZTQETAWn
r7/KhwnfTIOFpoLUTcLlyhmal0hvlhqbJHKM5Mni1sT5ex8iV2DEnX3LS7Qi5Iqs8hqpiqaicYmw
5DUF4bWqh2pk3DNmcS3RLzEqPUapuDPSRwtN9TkiDfCRghpspnHtDV23sUckC5XJtooqe2V1qAky
TI9ltoUj9GS23kes5AzJz4W8rxn3LUQ5M+EK9VprLJJZ+2lX+NGjIbJ+23b5CgDsZfKsY0cN4pvY
sWhCGeN1ZRcni0hGRpcSQNDI2Ix6pG2Fv2L2eWkocF0/arY67YNFQ7cUhYeMt3Zw6XxxzAD1Vw4A
LgxW0sShZjuXEM42vtLhsZiAuMXmmzeBSekz5pGKqE6lIzBG+HFCxrvukvMBJjV8k4m9LuMLDvxl
X4hr8DTIJow1HcYH1U63HTbNqmFaOE3mo0J8BUarDbeGxaRPS+mKo8DDP9EuPdBAeSv2gWadM226
D6lh8axazyFSkWVMcrc5yeU46us2Hc6WVm80bVhmk20dOlQYENbeTYxzwovmx0k7c+5CZNXIM2ir
3RA7L4xkdmErv+Wx2IEfvR5VHNEwbtI12JmtzNT+yFQBiYY1kHJaRTc+zM/l5CGt0K2QsL1LhatQ
rVWufMl1Iu3GLsJTGmb9yvR0EK1Vt2bSCgDVlBf649dpEoEJw7eCl27TBZ6xDCV1FCvNWy4dprLm
QypoIfN/UDPCia5lvBoHgDtBdU94wNnLGjxiaYHvrkXFatkPSDrAuIHJG5zTYDWH3EfjlFZ3KkS8
SS+fm0S+aNg229w7qjgKoQk/xiMogKbge5ARMyq5i9XcnWiP3IyGcsMcYzekgnGVle2b1gixszN9
KoH747ysIpzO/a5X7a2m6ZupKj71ON3gon21fSZ1/ejtMjhJp9Ljyc9Kxhqc+D5okD8Arp67IHAR
e7LYgPTCZE5qlwMJB2aBqBQBiNYy1iprmOtOo24SM0A8HDGuynXSmEYIruixmlE8lk72NlpW6Rpw
f7Br1K8RJ4SO53ARNP1z53iXTLHvsA/OSUpXEwdI/K8WSd1VfNJyfzf5xkfpK5Lprp+sRIi9nsuq
eN4p7kioiZGUGDlhH2OFUAR6ub2EhSaX1eCB8QNhOJQ7xq+Z2xrKpSqYGo2BzzEgUk6QKTJCPsNv
VV5s6im5UZuEMFXSleuk3ZQW90MFHseK3Wp2/aN1IDds39c9RKi9GTTLmICRbT6LdUdvb0qS6eJ7
j/xV3JMbBKwLLJIoqVmEVAgkTeBtispcFflLUGdXRLY8InHbDYmzahLj0NfNtu+KNZkJK+F0ZKDb
5PmhZqDBDTTJui09zlmNsR3DK9pvj2PK9JLOusOdbifiqU2as9Z323natLCcDRLfeIX8fjvN49uh
q+5Mr3mt4haTJM2YvVk90mtbSRpS5nxuc7Rtn7RkBh2HSSeXi7mzklXXyqSfxoGVqxhI/Yp45BVp
XeQQfBSgvrGLMlE7B8NnymgdQ8A6ikgaUPXPxstLF8fSqk3IONCtZdeHn7DyvgW+cdbN5ko3q21I
7ps69rTJwO/KynmyI/IE288GuC6xA5cJW2MtqytZDjyEOeIU+cBQa28lL50dP0dd9kLLbwWE+diq
7ZnaG5y7ZHnxgpNk0ZpEd13VmN97oJYOEUlFekby85L6SrIaFePNscqrjvTofBhPFrNtvJYEFjvE
N+mQ7kX7CjLwCW2Xm+BzjUX0PlXZG803Bjgnm95LhlneloDpzaA41Wa9xGqF2dpe9OGtlu51FgWS
WA2WZbSH6F4QGrZuA1Oz109TZO96YmtUJ/zoEJXoiU93Bm6FkTcbE8N1h34hgF6Z+wxlE6c8+kZ8
XWUm8jMkJaTVBPgpw7R5Dk5ZcmQeEhnxilnNuqijqyKqtwKW5ULvwgcrtAhDnTSEUHyt6GIRV9Fa
m2To6dXW3wxnOARhvB1KLiDqTSPVBBgKUubL0OUAfyAsb2Va5gMhCm9O2Xpug9ZlkZD8KkulXsq4
wUMXpfcD/KrrHlM/89vaXghVpbDJ83CDtwtRe7WPwTBhmcoZ88lLEZjPfjS+a177iA18o4yo0Cyj
eqjiYkuU9ENEU0FKQpxJAEHuuDSnuw6/FclrxHnSiJDpTVmgdPLqzSika5G7q/kn4FnOsgdR5Tjc
6tAVnP4TPyey2uumdPZ9irC9Cc9RvVfCkYxvazncMCNd5/U6MLNz6eX1CmEUKosgYP8IZ0PDTctW
tIKTgpRvMzn3vqU9+r16E7Yq64ENWO8uDpls6hLWhoHe1l4XVXsc1PS6ExcGli4TdVQlLwpcqqH8
wsEAqo7e+r7Zmj2I3YKxPeEN4EBqsexL89PJHgKezTH398znFlEFtoq0XBSha8LrQgHIO7HvwIis
baN5DaGnqqrTriTuQzK/ErdVrMe4IS5+LB9K6IlTqexa7UDS+5IEHmzGlKSDZ+7L1LwV6V0nXT8f
DdTHdVw6C8/CD0Fb9t5XMapnXRTuwbceW6JiKC3raW95GdRe20zfFRk4buZP+Q7KZUUNWTnNEzj6
/KFsaG9PpM8saVGOn1nT2BcnUm2yD/TuW9fnsWvEDpHiEv0HvWCvW3ot4idbDm4upfpuZklwbetk
x6gwOojyIshkS3Mvfsgtx3YTkYL/63SuJNjiF5R9/Rb+nMdQX5HCbRCV7CPHJjslUGP6nHrGA5uE
zEFHf2tVhvrBW9rvVjJNb0pqwkqA2rnx1EjcMrvU14KEi7MdjNVezaL0oCpWdct5j/qYwmxAoJzV
12Ua63c2n5iAANiyYxT0O1XUxSHvDH/XKqO2JieUPW5SYJ+Nwt75paLFi7RLnA1IoPKU5ZGPKK0q
UGM6E67Toj5pGQPtpGrrvdNaHSmwkPsfBryrewus36kx6Jpn2njKba2jnhlVBiEo2h7USh3fizwr
D1FjemsfLt7ZGKb8edAJxkBDUN5z0OH5sWs/fbMjs33CPC8RhEEbOBtdI++kEwU3jq6O1xBQiyvR
V/KmM6LhXOVOcBiNhy6UWIQ6YpTQWNx4uTDuFeya3SILR+2Z5IeeLNK50TwNyXXVWe1VH04WaZmz
bxa58jbNW5v2LfkdEa7pC0pi4gtEU5/RS0S7lB45Z0hkRY4/z9VB96/FmPkbPOjYl/SCLN9uQjro
aWKZG1G6cQLMWel8wM7iMRxplKPRipOedGY9kI96S949Etn0JYIccYUpSt8akSUOyjQRGTUrNNIk
vOQD8CIIxyGup65JxrOmjeykRTp2tzV35ggvoR7TDZrxbAXT410mEdL/vm7lCgDenaeY93Y2nYFh
PJthsjVkugOJsTSYt7Dsh1uCtg5lGLnIbE1EqnKpqLa/MhQHViz7r2o99QqpwCMe11YY30x4SboW
vRLy54456Sx+vEbW6ZK63LMxkJFBkgD2iSvbN9QNypzHQcvvtMzYhap9lRjtCurdMoh0PnG76SBU
qtWDEMQiF0r9BESCJqofUlGm5l1ndPeeIs7FnDSqsBKFQXwcB2Xn2+PZJmVqV9C4RzmgkQmddUSI
TNqZPOXFbIOG6pS5JFadyrCv13lEUV6HiP40Y92RCkhzXVsVbo2+np5hk9cHB8JJ6NhrP8k+CUu7
/3WzQ5/Hqt8ZOmymo/DcVclZk7EsoLCfmi6mHVExSbPfmskjx/zwMA3tcB76AquuSMa9ambl1ZD7
0zXrU3DTh6a8E1EdnSuvNPtFbWbdkx136Zv19ajE81Mzzs+PnJ+kYH6m4vnpKufnTHw9cfOzR2pF
fNtjt/sCkZ7a+RlF+l+cxvm5xcddP3hfD/PgY3RmEqrsfY9nfZyfejLkQVQ7OZRbfOGn1KlJnGkR
paIW9exd5MUITUTlXTRdamswI/5OzKvMNK83vsfKozbesCyRe94xN2RdwtU5ADIKmlsEk/Wtmtfp
wdbMal9MVXP2J05jqDTFreZJ1rx59UNfOL3Ri7ffFT8XH9q8SiJgCXcBNAEHJ4KLVJrFFGBfzt7p
o6L8WmyZJ/bbMbaDl6ygzijU0bkxoFG6ga7FD50ecGDoe5ZvUunNQzn2wbXh5OLdc5TBTUtnqeM9
W5pfmwBRqQA45p2hnvcIb94t8nnfwGUwfqrzXlLNuwr9nPxBzDuN8rXp8GvmKCTZicp5T7Ln3ame
9ykP1/huGPJjPu9hwbybCbY14M2MPu2pnr7RJDzM5qBqUWqifugZrTzZIz4KhgyJ9jhKi6YW6sLx
uXcGmASjbuOF9GlAxdybbmuSYAi2uXNpVMOEIzXHAhJ9FQRBCGhLC2BIcufpSbkuOLRtUVPC4zEq
y3s1cIXk29xWJw43eSPWtVQtTD/N1zuicEqXFiI+i31agV9BHiTKuJpslkueRearXWraIY1YJJiR
2JxX8ZdSKaQNjOMFyvr4TVeLa1KdHGw4qibLdQDKoag4LSzbUkESDJACc0JD216VxeB2ZXkTcNrc
9orxXGW0cloVBn44UVdO3L5Y+oFvjYPrKN5dFJV3SUMGgNIzzpiULL3q1axxbQ7sHxxiHhVblSe9
dRy3Loz7LqT07BQN3EPaxaywgU00tp/c2L2JbC0cYpeNviYqOQ7vLBU0vgkCfh+Y5h365jubbCU4
AU5MgiplNmP1va8LYqK7YAjW5tBR9DRJvOp084UxJb0SERLwRuYxovaAqjhGcCfgl1B/oIbkX++5
MQDFdU+yFfk+k6rO+GUwkO7k2qZkxrASDDuAHxkkoIDfSbIe1TapyGuaqbRV1OoVlek1dSEjFBPe
GNXHfZEPD4BpstseQNVZs5NgY7RtZ5ONGYN+tZBmJbGfbxq8US4AB7HRwSCtmfER1Gp09brTeNZy
m76mV0OkV/yRMLihfumzzmKsGodP4ZS9oBalgpAF5hfLbjapowMAmQizMirCo8oUr2claoTDBcwv
/EnlUiWEZtlESNIC30kpLQqV4/xFlqNNYiAV0xhw5A9sL3/ImWi5zsipFVkpmi2nA9tgyJ2vI+Vd
6Hj17mu4bYe8kd5OKxx1C7wGxIZnfROMau9ijUw/e2BBUQBwcYr5jHTzLkhNsRxECGtZ8Y2rImdG
nptcu8SBx+FQUyRRzdZe1umKqkAsnDF8G0ftqU+eVRnByoOMB9eXmFvrMglYVWOcfZr1dMOwGZGX
jYaetJtEJxLB0lwOHT7mPK1b6RGLIzkXyZIJOZtVblS3ndDUe1J5ak6v4n3ISZOTZXRvVclWVCxc
im73nIxJQCRDIDj6ln4g/yqYpdEQ9Cs2Ceby4YqG9FXnSUjTrZWX27Dp8l2gKcHWh3T8xDyfQ6av
I4cfYjLgh9qCBBY13fTiEZe2wjMfLLE/K0tD0vRCAF68IkfXd75iAozunWiXNCQWebnVXLoaZiJK
hOHNY/05CK20tkzwm5durq3KucqCEp5c91+V11yDaQp0dsQPysr7qs5YcY17lOXDTTUXby1X/Gvj
/R/TkH0vIfv7/0MZNUIV9MRQcP0SI5G+Zl8YCQKAfhpm/fHiP4RmMyNC469kyPmlJ6O4+R2Jaqm/
IST7DizxT7MsjAj+hGEXOANNEIrBZ/lDaMYfoasHXippvgjJw/nvCM0cZG7flVZ8JkitdL4F/zEE
bNB53vUdP6KolLI3MmHQPgs/WwsLRiU3hencRR6kUsoJNxktTkbsD9QH18VkPnP62bTOS4D2CxGa
f/CC6SFuzU0Ryjmdwo2wVQJv6RmiWHS9ve4U9OoDTMBN3PjrYpKbiCxWtYCthd09Kai4lmZLYFfP
a0sQxVG1NcpkF5v6tVnJK4rDTV8a14YnrjgSaKb/xq69HgvHtZPy1laK24nWoIf02ggwlaRkdDRv
U3I7+iWjqWkjBxPga3+yCnvX+umRkL2rzBgeCt1AbZVdMKC5xThuiPTkVN6s8DreTYBZV0S83NUm
NVMfnVPPAHIdzBuIrLYTNhSSGsn69q2tTnuGbnIH6MW5A8H0FBlcMl81Nrpn7tiXXey170qjr8oi
PRqInL678/5iGvjzUPL3HxG1IGgS7jPQdT/+iMA0tTpg0uMmJVOJzFzANDwiazjLcTxblUL8WRDj
trFchexU2inLX38A42cyyEwhIXhIpVC3DFWXM6Xku7soLKGYIVvwXAW0WIF7H6XMelBBbnajlG4c
aMgqYnPTekidy+mhy0L9KIVUUAlh3bQWH0Q1VuvJrMwlputwTTJxSjL7dBySatuWMRAuBHU7lSiI
dIJqYUgsDpusH50FkZb49vrERY1CxCg7Wp575P45+qEcSEQLLMLuwVu+j1B0sfVO160abiZMVkue
vUe91A4eUjo7ag9ZGZT7HEnb74Tsf2shPRF7mdf5Z/MfP0hrv4Km/iG0/ft/+m/98KL6719/if+R
z+b9H/4H2adhM163H9V481HTIv4zyWr+N/+7f/i3/xZIwHJUagMWlP8cHL1h9FC9Nt+vj/941R/L
I5N7y5xpMpj/MUj8U4dr2r8JFjkwuOIfwIA/4TrGb5bQkPPOSyS3yUwA+OfyKMQslhOGpgkBFOff
WR7nB+d7tozKOwDYAhnLGm4BfPrxvuaW7ky4JJbbyACCFu2F8REi83D13UX5iwf4Z4gPwRgw5MAm
OEiI+V4/vU3NgxX1PLcuJX73glLeXqNd9rFyNjGNUiCO/xXKZ4bi/PjF2FrwIsySCUcX9k8PrJPS
0Gxjj5BoMbCkFalK7YyvPEWvbjGvAJwQ3tpADbaNZ9+0veqAQ+ZVL9moY+IpnVlnE+h7UXaaq01t
tIdk3Z9I5ZmOYoiL068vkPhRDs2awhXiJzckDHGVle6nFQ62Zjz2Q2a5sZen33pCv5foTPlnTP7J
Cm8FDXrfoowL7Zzhjzp9awe7fxj9CMpPmxufPkDs+wwl8d7nzP/564+n/et9wscDXmEh/ka5Ys+7
7Hfrn+WUahE5o+m27C0oYEQ8sCHk+sqqe1ps0cAoOROkd+C/GZBrq/628TVweciat8FgWI/a6Kfn
cQgOQhQ7NVCu8etggve61ubgVHbxMyoQe9N5RnVJQHa/oROPMQ+Wxc2vv4vxY7Pl90uN/1nHa6gj
gp9pV99/FzucerVpdekWbUJaigSS1g+DxpSzsIN9X4WQxVNUOK6S1/23zOxzZhlphv4gSxtJDeso
1+0wNM8mjirgmKhqUziIT4OI13UtT1YVaiuCZzvwb4pP1HPb7eDABm7lR8+FLAHVefLJkY1+1Sjt
EiwqtvKw29LKSndxlZhXIoWsYyge+FwtgMMBXUp46wCyxiJCO4Qt2kZ7njCR4VAUfLPNipA4bJ/F
QZrldGoiotgwzWvqgc4AsfaRpjjNKp+G6OnX1/IvLuWcBOjMS9FcZs139Xe3RZX0pL1opXQzqWsH
XUmnbxMA7COZG+qNNtTcr1neO4x0VBX3Ni2/1a8/wNfK8dNzbrEfM44TutBNxE8/fILCSutY1qME
Sq2n51yNM/p5vXqEZbbBGfGpRP1wJq2HGJ10sIN02/KhP80yqd6MomxOpd93aDBKzdrBoUxWFuUi
Dt2MThhtmuJCpC1pdGgogb3TWP3mtL24bQsvPzjJoDwJPfaP1Iy+v0yKkOQcXx2OeHejddOa6n9x
57K0/8uixtIw70lkQkqexZ++rK0WnTU/hQw80KmAZoHPpCnGrmBfuZAV7axLIbQFVknSBIF3H/RC
QmoB7VZsxWTY97KW40fV++r7r3+Hv1jg7XkN0/gFTNX+cnt8dyMk/sh0QPbS7aFJL+kDfQbdCAUL
hoE1dPtfv9lfXAYSPzSSR1QgZOwpP14Ggg1oHo2NdMextp7UfMznZSQ6//pd/mJF/uFdflomEjsK
zVpHD025Fn7QjMyPY5vhtQRVMK5//V5/8Y0c/DAOsjdJbvFX+fnd5cNegXs+oJBMaKQ9CA4DNNDI
Df/1u2j/UsUiEKSFJWeCkaba1k9nIY0l1x6TiDxbRF1Frc3R0+MmCrvrIb2DpHoeAM7rQ/9tpm1i
gVfOBD5DpZxyIt50+B6YwaA/BEZ+bdZFD64CPJscbmqtKNFJY6YpQh9LIfl5BYkSc1jyVK1gmH5E
RJb9+sv8/PNwrkOqyF5pCGeuq/4PdWfW2ziTZun/MtcTBe5BDjA32mVZsuUt7bwhnGknd0aQwf3X
z6Nvvgaqaxrd6MsBCoWsrPQim4p4l3Oe8y/6wIVsg6YPWrnFcqhYwmXhKpix4y0B84P//Ev9Pz+2
G4KQiw8zCnhARJv//nlLl9gBMcHWQ5ZBchfPhTjAph9OSVuXO9fE/YEfdfRffFFKwX99U9FN83an
XOJgkz7l2b//uqPT4SghGgMO/AgdHAKSmxAmHMXT+A7ZjWbOnsyTSLJjm4wfKNVI0htn55OoCBsH
fnqi9lnNMpRsnoJHo/H0cbY0ewb3+/IWfoAV8iN2zIcabFzkcPfDsCDbs2IZ1ZSdQgwyHTESYQqV
xnqMglGvb9kZaMARPwgiD1eZNVs7PO/+GWfStElastgcUe7kxOwpiolOgxp77RsYfXB9NffAEyh1
EAzcdF74nESqf1iCT08vX7W1mIca0+Om9v3k3SjRPwic6LsR7+jN02OvqgaEDNbpfF9mAVbXqinz
j3kRhEn2WU3YyGSGLwcywN5LCX9irux6H1PmwFm2qheth8c23JO4iKU7YZif+SzrY3wSmUgA0fp+
tmAy9dudTz/G1irSh6n0yQRAp3MBRVE82lMQQ5rLm45xAp41u+2db+MW4bmqpNmh1rYxExcjyaH2
EG8XVKbVJuaS+FkYZGMZAR31Kp/XugyefbiOG+xTFZAlBOGEPTXpfGrdFGFfOsCZz+bt5FrbiDQM
ldbL3ildkmhf+gGF4ORtCG3HFDW698XYvzRD/51TXb5ljip27sLWLQqHH6RX3JlqMjvTY7iJncZ+
a/LchTPd+iEaSVXxuUra52iJVpHbXKtoeZuSPjwPhfQOAPNbfHl/DY8Zj65t0Q0P7bRMexvT+mM3
hNVXbfi19W2I2zhOkz/h0EV7shLNwWpCjSoptN8RapU/xszd13mnul2WT+GjUpUmFa/sIUQmFgvM
ymnmDRFR82uZLN3Vjef+VTt5tG5wtLyINNZ7rURxEbohk2JqxVNBoXXp84aZuOVYG7upJF850Jd4
Ef22GCe6YrZtnyK22yP5Fv7FaTXJD/z2Dktedde0L3+x7Z1/5bdXOFq+2Lfx8Ggl3n5RL5Zt00BX
M/KK+cw2w+xzooePmHPU7zi2gaswPFo1bp9RgIdQvpvCvhNs5jdd13SbBV8/st3Ev8pmTC/FDU9p
aTy3am7rP6zkp50YvPmu0m31UPvhd9r4H7UFWXplbIVQpwUp+gOKuDp4CXP8eYZBmMJqwxGZsn0b
IYb1bfKj1eaHjka0lEiQ2l+lsru3JCyCAymHLJrdGW5aXDtrOh9zTwyDv2nxKx5y4uh3rQiTre/y
TdlsGN+8thbnjO9qo1FC37dF/cQJOx2aqhmPducGW/5VsnfkeB+b4dv1kxPJA4R95hFUkNpyp9su
mn8gkvR5gKWxHaZB7Ao3DB9io1GwKRE+u/38y6BAeirbMXjwe04F3oNAD9xsOAL7eFy05V77tOJ3
4vRE95BriiPfhlEZ2V26S6MRyQcIE5bH+l7mWKHZamVsedKcRLQlfe3gQPN3SHgtRBhbPGhmPfuc
jr5nZi6IpsJyksII7EnlIix0vGRLXF79WY3nzhfshzRDsrSEXe1lH01aGWQJZJogJmVnYrUALnF5
TqLKL4oAWaQck/ObLL1+NaLV3DQRcDh0Ys2jIyr28TGtHe67yntz48bnDCTheJumaOYkEMsOqQ5B
TCck95gVzZF8oZcYgj2vWBdX18JJXs6Z82UxK3/SQ06lH5JFts+NA8SBvUO+Ybz/0DqBt0EbuRya
yX22Waz6tYfwqIchLWW/rxfdb6PW+VUPzSm1cUKxbKszD/4lQv/9qDFitsJ6VoXeENg6nGvwNvdj
r1jSwYwz7x1ogxsYtAbDSXs2oFOq5G7O547uemnRdXfJ2qncLXmEyaVfTLjuHAQN6eguDr5yjIui
gYqCLKkmnt7U3i6I0H+qMb6j7FB7hRvppFwxPLKoQDFEXsR9qpS+8wOjnryguaaFPa8IARSfmdeq
z6W1CiT7MnuL69BDo+Zl91ncuu9814rtfeEDfCeZlNieZZ/CGPiMbJHfNaGFzDHg5mwd8hPSSkeH
Iet7JqU57WDJeskkqjpqxPEc/T5RyC2StnLU/a5rOLzzrL229p8iZY6wCpCAvbBLR/Vnp/rRGcv5
KUiK8ARJcT7JReYnyyNsxyu7+Ee9RDOqx+KWh13aTwDimj3gXO7ClI2o13bZz1D5MM490+yGJpTv
OrGsY5ZGqILchOsWJ6lFauFmKtzkkclOt7V4tfcjAS2nbjD+fez2/jaNB+vFsdLsWmadewTvGiLX
BuBhRTlqsyrkTyzJLo3Mv3TV5C8kkVjrzEusA4/otunNr7Dy010NQ2VeSTgZOf7cFA1YqSm7FxnM
R+O5Wxd9nO4ffCsjsAIh2lhmJBHpKeywwQYMS/tQnl3iR546NFVfftZU79Kp0ZEI7w1IMWbRlLCh
uukGvHZDG626BUqBBQNxJbyguoN2DMHS9dqdJ4W7ySwSaKRom2fhD+R8ThiKh53UfnpsXKl31ux5
q9JuFP6Bigc/7siz2Ex14B1zkDtwMa0fSM/kY8jHr/pJiGsd5eV5yZqvwDj21gKYTwVctuTItP1F
wO6TxvtTh+1dUizJo0+W0GaakZMkIya8AbLNCylG/rpxZxRJ0jtDYSMlMF5TqMW7Nq5GoIT2nBI7
aUcPox31D11nklc6vMBe1WVm7yKvxu0lzdBePDAhb7KV9lNVddbZ6UZ95ybJdJ6myXwZP8OZPTRp
+jLWfDPC8vxvCE7R7zDDYV1kKHWclI+zSf3ZtEHdYsyj6NuR2QC6k3Nh/nQiI+8Bb85iRQh6vW0j
WT9pnLHHFKP4N4TEAMGgKzQI/HDYG6XhFElAg68ipibJU/QUG+XfBEeMfxRcqdjae6P2uCr7Jn7x
NLFaa6y1lJFjlexnXBcldWaD6L9JnWUFe6d8Q48+vbdyKZNNa0p4SDpN43ib924aYNTPo0uRFgOA
QDFuXJqhicNG+B8JBpOt1HH5EThoQSNfiHlVQBNdjUgkz1HZ4MzJEdkAjFxydzto0ZgVMvvlYSJk
hZKpNRrFUGrO+ZA/kY/6y4MNSiQ5+ZwQJ+9QvSV4Gpb3fsHMYZbqBuMrmM9jIN06+JXB53HdWI6U
VLft0txGRNOmroBeaPa598RC2UgW+nQnXaI+KzQQSACreDoSO7+LK3eTV2W043YFb+ASYgzDp85P
Ysr0Wz0tcJ6+Fk8iMHBeWHl+2k0KQjr56RfmPXU874AKuLo2A/p4Y2GV8awKxyW64m5TKqTAChkf
sWMLwh/Mti245mg5VKXobUZRDnUSMQznyG+7Z2EK4s1V6GJ+0g6EwDqDcGIC3/+cxhqaNt9CT8Cy
n1zLaHqOp8o9KK+uPyaY1Yq8Iss9MFoavyE6d89LJZs9VgKCdLSWh1rMCf5zrr2vvofYrSs40okX
xKsYNOqedzL8pK5V1zDJx8Ng2clHjZZk1dp9uA1UQopdEt25WJOvQcG8YwVlARu5yfRRwsBEMphx
6YQhlJdVhlEbwe5Cz2qxNwATFWR/+JhbBDK5W5tmFgEXa9Cm3hpBiLgr0J1sqf/NgyyjLN16jFq3
rRNV94OXItnPAiV3ZZ7KPXlKHUeup9y1nTlYXU0UPouJ4JqVZGj4Su61+qBht05MCNS+xdrLm7uP
9gKuzMqLlyt5PoDWkBSQ/gepzr2ZnDPL2c4ueTpFHy6P8A767SQjnPgTgR9Htw7F2UqJAMI6hJug
BNLz0FJ8bP0U8rSyS8WOKcw2GXrOU5WEr+Vg3TmVUb9gSWTQp5r0mdAX9bz4LlmBmlVKVnGcAg0I
rlEE/Sj1y+ipB2F7dqQVr/iUye/bUYjEXKVwGasGgw/G7lObkzimcxHhDum6F5ztRbTpuwxut11e
0mGcXkdrzvINPny1sxtT/yTwqeE1pMUhTcLlviR/42IvCbi0dlJ3KtcuZqO+u2R2hWZEOMmPTPfx
g3bIkyYHyjmNQZidKgq2H1WUuejywW7tqXkIG28GT7BnnKID2oEBAwNA9wcGc8MbuW3z1yTm6k5F
g4kgKY3mCsxTMk5Z2vlQU6+dgrILvke7wb225HV2dXlUr02YgwXHBOU4R1/SH6cl3eShaG9ZVXU2
QgnLw/qQopD7YUzVfjS5Z9lb12JxADhtsfDVJGP+2ts4bJxwtrGMiNasJByXdhUmlUXm45BekEfU
W9tX+jDEQM+Fa2vawLR95JrMd627IALhIk7W6RzObwLawqvIBIYKKPHsVJeY5rDuLoWcrjIOJQ//
UPQHzUsQKCp1/Yf/6aGy91gtb4uZWJFVJBp2HVMS+k8CrNkGcw1VSOwUHl7wxLzanc280rKo7/i/
m9+ljpFTLYPzYGPxob2n4LnErYC/mcb5R+1jrSDl1++Gtaq9MXtyEerty8al2BXLDLxJkftG7PP8
xAtlhK6BbtBUVS6u5W7eT4RxHQpXWO5bFcfmz+DkBIE6DO7qO8ergNzSGIC6Q0QTAIaKbTlvyrlo
xw2VtBAPiAU6VCTIPbFk+v47vqzqoJfQfSoXNzpkImugjw4KRiUVfk4E5uJr0JKqGgFajg1HwbL0
0yousijdVfWkN50aKG7lEsK5MO3s3DOlBkMfZD6LKmjNy8rH8X2cGl+dCzcyuMRIPxoFoKixkfRp
Ipz+LDoCzEXvPd4tQlW/fFsPO6NLrsiZGxYJ4TiQpSKr5QdKV/MnZQ50Rj4nvnjpzUcfjwDZwlh3
d1yFHAP8bshvn/sqxEQSJvPFqCDUq7BfSrx4g3XPNCzhPB+A76IdK7MN8n/9kAF0vChkRz9pLWkX
JYlmv/K8LRhuc3D/aOwwuunVRmTWaQgEk/zphqS4QH+YJlKbUnvxOysl3ldDmdHoZeq5HuLwPm59
ZLy473+B6Ni6IwEHXuexPGGeuSfR+a4oiNci6EpSzywiecpmWb4gX+12rsWiWaeh/VD4BYvzvO1b
qLNDbXYzuQHHuWocpL0ZhJbKUe0PhGXDIef6eksKCJec8GlAQO1om7t2yYtPRbm0RWkJdVZbyakJ
e/sRZYIgrg/+d0h6DhjldTd1cY16eo7Nxpcpt+Q0LOfctmkM6IZ/OX6DTTReEvDn07exh+/WiFeL
FgA9V2YfXRvyaahcb4cyVayVX/dvrU6SuzACjpl7SfY9yAokxgKY8MJki5uhorBehcKRkCXxJm41
ojYyWLX4NtF4ixuU7h/j+KP5ffsS9coD5BY9kTybYjR0ABaulgHA7QotDSQ4y0VMp20MKB4S7RXE
RVrw5c1vW2SIxTL+yoSuESSGU/cwxfJxSDv/3HEG+7ysGDEmSbVAqd3+NHTNcmxHj4yGZv6w+CyA
N4VPfgKI3X3QzRORUEk4bdp5+Rn2zOGSfVR5KGDC8cFqpPtueOl3IdcwBq26O7LjUlumSy7SfvjQ
pGIs4Ahn/yLsaUTolhPyVBbhpoHentZVc4oCCIhx1+ivuZwYt1W92MeaXldMuV67zdjF67gmMQ/R
PO8DYftHQ0mLip3LaoRryJUMTm/ak8cm9soy5aZqyZ1CnuhoDN6iBvXQyqOSTgJOKk3sZx3C0WaU
kUebkUw8ay3y6bjY5gniVPpoO8wFI7hr9IC9e45joGk5z+Ec4FvBwaZm3Jl9N64Xx2PpCrkQGCxU
jSFC7O7KNwhCgEtntM9FuMBghQS88bl77/o8cM/hgOs7pFx5H+wgP1Vgf2GaA9JxpmFcZwNEcC+K
xvM0hiT7dpaYt5Gbsq2DEJJe5UxX7A3kjuE7zn4nLYnNuoxbfENssYosqV8rwLgvSdIvT4Kwzjf2
9YqWKIvhE3t9427DhPTfMsgJ4/TqLnwLBYw/V5fOczfXRJZBQVzTAumjvRiz064brtuxzdemKYZ6
7dU8KpE3VdkeLKfZc00jPs0k0GpRgNTfRKl380fNw0+O0QZzg/DzaBcBO1pW+Hc70Bb8WNazQQi0
M5nsnzo7tA4l5T0wAcYjxJVMTgY03B/FNSvnHGegiu/Cpur2qYJ6h+w6uCd7sAHca9e7sFnyjT8Y
eiBTBhsS2zTRhKSMVa77Skrcqm6dn5kKPsFz+itfEUWMI3ZotkEKdggoS7DGn37GB+0fiGeznrSC
wtHUbnhXzWN5zkzxUqeooG28YX8ahG7P2Gw8wFgqPmaUIFvRDM+xgxk/jIPxaaxG69CD17pM3KSE
DcG5TvL+KRZL8hwsFTHYUGchMjNlZqDrnkfwkHs8z92uNwokz8iZH7bWyUpKWJ0xrMKylfseWPUG
1Oqfjm7lixBHFOYCaOcMwn7yga0MLJ6KTFdHeN2E5kIN3ssU31UZy07xhLvYpQAOvXR9v1tYh7pN
ze+Yle3Wms1vz1TLKRlH9yHsu9bHlQRIdSU4SWvmT3svtvqdKizRrHTnhFvHx3MI3LHpCk2coU9G
YT6jBMbYnRMsBrfnFLaoRbTYRnl9GTLRfwCl+upDkex7MdnHuUYO3YWAdHurXSsT3Du4vAX+uZUC
B31qmxTvTKvYHeBPSfOrEr71C0rtyNFEO+yMCIKjaZhPDMBei8hjrGDJNYuHNfAYhn1Dr49um52S
OicNu53KL7eLs3Xhtj+XJbm30SsmQF+USla2k4Aq1KHDdSD8nfZpgRY/O0pnNnqloqbC5IHT66bf
lSdfTAUhcDTIAcLAFSi3ehva4MLjWzvh29H0s8bDckIS7m1cFdC09xNJOtMNqwVKcVNm/i8Fw/Y5
ADlFpEXqAEMkqi7YeTMG+RIdNdZs4tnvfEH2296tbP+jHRAafsb8BW/PVgf0vZH9Au0D7P84MG0r
5mELQ1lryLnBdgnDOdqxoGCU0WbzNRZe/Nxo4PlZHymCs0PnGPnuhnQd567xHWDC9TCO82GQC4mo
MuZWlDmPVJvZKn8RMKZYOeI9ij4TQJz+yvbxv1oNIM5TkNGfrJMisMePKMqLa5RI3z2yTUagDID1
dsBl+X3pD4SGFNOEFRDI8xwAAO8T7sPAYoXAeRoFJP202VMOf/u5J0c0WXNu1MjJF2aaY1z76ECy
QH7ouuw/Z+X4X4UsilXrRX21GiPqZkNft3bUVO6WpXPWYTPb3YGAPiJ5LH7VNIMD3WKsUZeEon1n
UAzKzxmhLUydvJMBPttcyBX4IiAgS3kJLEX6p24e3Nw5mkp/AoUjMiIYH3zu90TVDy7yT5N3AOrt
cbZwINbJ1acgOfPEpR+ozRs64gZLVWLdy9n+av2pv0Fm9QGyLvSpeG5WVR7tifX9OSTDk99M715s
YJTwxuUdj4seXABfK0y6G2JfXSKkseug5UGvMoaNCQJZRDZ2/8TdXXNDFkzJ8lJXOOgrOtVOeBO2
ymWovhdihtethw2YsudY16m76mRMz+QNFiqTgK2Ujsz4HKm6e016vaymzGVIXfrNhUSWRyJuz8YV
8daeJDT/MGVIYVQcv9MvVNYWVVqzkYW7kEvrdlgWcgIt22CeTktncM0OfpFT+GashZuOS7fqE468
dB0yL5jzJDrMlt1vLFodh/OnUhcLgPBzM0aQXUbmp5kFT1D5+YcBLLifB05cZqvTOVN+S7LktLzP
kq4NV2x3C6IKeFgegrZ6H0fbvSYL3O2d6dz5p7bwBfdUx2cv6oL3ucFSzTrTp7QuYDqofI6s81RC
H1tJyY8BPZgAOm2S+MFlNPSb3pQuZMnjSzYkROB0/Pz4SYpU2tsYG8MrLRy+uvbml3fWY2VbJy8S
7AvMULySMnNoez3uAHe9daZq+AkmryyQ91D45aFklwSVuSX4ZoYQvfFbnxl3Lh7chJUi50r2CsGV
eLFQ05kMPGhQ5az2Tw3DRjcSgns276XTbuqxVNugwKzvMchfL5ixTl2qt6njwp9E6AKWwtHJLpor
tP4KMUqw8fzsl9PD6UfUqMdDRf/5btURs9XAa45+7jRfNbQqdFAOD8hIoE22wus0PJe+Dfyisbvi
UMQFXcOCgF+mYfXqTIFBmM+wDuutl+DRHiUx0HWQXNOmuHSyp7Ig7OqOzQkrB6cqD1hCUba2Vq9w
BFbj8rRMWX1AeDYCXiSk9BAWVkm2KFnQVCt5/g4AOPu92C32UbQtzwHORebEk85O/uJxhGF2euwK
1maDE9PIKUeciJrQtEyN8o74KcjBDjD34umU1t0wxwmoevw9bNPSaTYElSje7J3leJux40e+Fk7/
VhhI62G4hPBmsB6M5HpQ1jnHQGquwTH1976hglrRlDpnOji1Slu2isOGmPVrrb8MCMtvVUxi3cpe
3Be3indcnAxSj1YXl+DWtQLY8QjGk2gLO3cfI8ZBbx48km0YAaoLh6Wm34Pt5yzGwa+upjXhpZxb
tYPRMbnBneVA7Rw344kTF/Ictdyu55TeB27B3l+1t81YE9s/SsYNuMokSd5E4W6QJmPGJ8HnXNyg
h0RNYdZnqsflUeSE8vSej21oBEwKWHXcMENywafYoB8L0b23uE2fISGyjtE2j1IC6mb0FvXko5Ra
KfZQ5MUTgpBzyDKgAq1oQVpnmoLjZhMWfvWcEaK2703Q/WhizjqsLCz0xxplGxC3nFdciT4lw67G
9KsT2QHmUOlvoLTOhz+E2cPsmGbDOhHrPELFlcpdf40bblg7FsBmspDVOq//Ah6EXDmJGvjtjKoJ
P8UoPupw/oYB4Z4hcz3yQDGtZ5oEBKHLH1NhVz2ZK+2tc/DSarpEC6troGyj6feKw5OQj9YMBx7r
hvLxBoUeqzA9Yi1IXmVjmfl2EQ3WBi7ffLNXS4lkYInu68GOD76s2t9OArKSmXss3e6hEdV8rC04
AUUhhpZoSRT3MEay+Ao5Uz/zdGU/IHDZ76PjlvAMTLIFK5LsYhVj261VuW4k2SWreB5YO5e29Y7q
snvF68pgKqwaxuEL/u20JUEb1VbyHSVLiPfXKrZRsMzPDSzS+5q02B23RbkNZGvu6snCGLFYg8P6
xf6rS+7XpGc0J5HTfTlJWd75c2IfRQfI43aHuOulJJfQeAA1GLR0BDwW4rMgOfnNJSb9rqZJOgBC
xAQXyHQ/ZXm2s7tgW0Lq/MKD7hzBtRPjIJ0xKNekvN/Hyzg98kSWlNRe+6GCIf/tRpCz2zRZnqV0
hnE10+9o3EqYHkuxYWq8Qt/IfxdMSV5mAm77NcsNkIzW0Jlne6rMxStU41+ssB6AZxIgw4x67DE2
R9kBsx4b9KWwHmc3xbglgso+RHZabjGkoVHBJ0YHnMuXeHCdC/ZSChFbMrQpnZH3M289yPosMcOl
fE2J4IIygYRqMeoslHiVtSByui1fKi2aJyhEMXnVU3aratWw9rLszRLt8DD3iXxxsV49iRkUU55f
R0atO8fL+/dCBQbPuTthH027bY4Q5eQq4Ja9jPt3jpX3oCjd8yxu9cFYFRe3gP5blwbSTZJWj0mX
FevYH4qvYYih04+OtW5xFdKqWJwOCKzAtMRZsm6006VwYvDPldI0+wE42EeVNO28IijC+U0kEPWY
0dBcgT3Opzzzkw2ZA8xlvbramFvUVqJ7B2fvTRpRg0cY3EQfKx0w9wmgpbqyv9MjmIs0sO13PyqJ
bQn5rm6BTpV9ZdianQY4xTtmtjmfVU47pa3imBDQ86hlA9YniuyNSOvwRF4Botj6z8i8Jpi4M8q4
n/aU0ZhjZ9cjTgXgKbiNvIYXx9QYl8VHmKZfqJS+4SSE64QtdhbbuwmYyroxQb7XjfouggIDcUB4
etaWq2oubnH3ZDJXw33SJvejVG8TTpNwWiQp0iyGhD1b7I3TLW/ZdW97myGT9rEc9PNMiACKobW0
hpTMh7pc+2OGAoGtUIdbg0VWCKJGV0RxJI44LFZzV7reoc/ne69h+j3bARshPuXBhKRmeV2CHlkv
ZKqy3c9/Sj23pNGSQBDKrHh22H+9+DUdo1qIaAsqZe//56Is6kZW91uJQ+lTpKl3pgW2dkuYFPva
ZH872v9bfhDChfjPf2oG+f/JMhfwdv4n2eDNbfK3i+TyWX3/7/9x+mxr/q74/GcviP1/P+pvJ0j4
D993GOFFkPFQn9/ClP82ynn/sCIPv5trW9YNCok+9G8niB3+w6OptCwPrw7abtxw/+YEse1/+BLC
OKpb2+MPBAP/mxfmb0sGNprf0//CRfMfWDT+VcodIKhEaxhgAOczuX/xGP9JghoYX2jJib5FInyY
0aQHcfGHhLodFo2NiLvroIo/jcey9p9+Sv/B1w3/sjb8s4QbCyBjFaDzuKt8Xsu/eAuS1Hdv0eH9
NuBN+x17kgwLzwOgOvrEjBwda/EITpReADQ9E8vTZDSgH8Y1C3sko/9A3uCyBV6FFKkuwvAdM7I6
MZEH2gND3SMqJgERsuJ6DiE5N5O5mcTTnevHyKJapCdLMMg7kXTBLoEOtkAE5k4tKbJWU9A+jAmD
JxyLv3OLNRXzLULjXPIdyPdYyaYmJPoGoCaULhAo7rt0ok/El/XkwhYaVtNE7ArCJ/uxxNCA0V7c
ZuBTzq0R5i9JFPL14nkye0LOquvsq22h8/vczc250PwopmgBihFPkO6pzzI+eIQkvGZHNvx2A+G9
dtIgbjeQ+B4yGbX3fk3SL1jmeOUEGSe1dpiuIiXNMfTnyVuGCOEp8AcCH5dUk6Kj9ja73uuswGXE
BC69dxZxF5jKPbGbl4IUK3cQ4cMoTPcnnpxoojaPWqi7eRd9dXo0zE4xxMOgjqxXGMGGPzo8Y5tY
u+mTUU1MNe9hfV6XDsqnVYXRZR9aYXpySBE9jSyW7mFyMOQUfnCZssp7sLKFzaxTzP4j5kIoSp6x
7jMz3UAOU/04YVYG7gsxjzu/4RJGZVlHK43Oba+8frof8rDbMbsAgkktt8uzbjnV06BfmzqUZL5o
I5KNdH315kyCtqMjZ3QlyVQSe/bVkXpMHJewztQraOBKwAokMtUNKCyjI2I5ub8PgWVlN4Mn4MGq
dNCNwB9CDU3LYncTQ1soJPy7EVTmWNvfvpBYMIlkq5Fed9EjcE9md9YgEn/ds95d+0grj70Z0GOF
0HXwRAHCh1xnYSr1UsmySiXaf/NnBjjbJZ+DeBMMpN5wh4QIn1vD4F1xFRxhuUmG48rX577HbN3U
Dg9S0VjvDIbT7xhywm9+MtmTKeobrdyvixXoAPblmden79zgEGyyPkt2DkU0aE3LHh6RW/BVFie1
0QcRFATPWHo/UX0QGb3kwbSOvQGdeAY7Ermea89btIvOjnJxfnbU4j7Vdlg0G2Cf3YICokHGskTD
9BvFZgAnKhn1dYjt6KcJVfqjBSEebr2wVSg6ygJhZUQhOXRov2Tf29O2JyT0k9w88zomhASuHIa8
n2BqGugy2Kg2tt0G/jpgFWrRtDb2t8AK+QwlonpjfxdfSe2T73VfOmjY3JJ4GWd0kfHEJHsCAh0A
ooPlruApNd7WzD0eFqDOMF7jHBTtxrh95e4yUNE5P/cS7XEwSQdsCdly29TCdmKnA1NbClXMoR3D
71kucDrTIm2fmOU1Eys+qzwtBWFOt90Op0jBPmkE6TOKh1mDFIOrHhZv+SyijA0tI/h1UEv127La
2trgM6wOSyMoSJGzyZmT0JHkuWS8nqC/aUqIGMofRVWmj04nffAjkY/mGkLBeM2QfLzxK2XFr4OK
GUqog23sBe1zgvhm42lvRBDqV9fSRk20aBOQsgQq4t012O84zEiyHC0v+Mlhzm+U1TMpghjV0HTR
bwjUukOSA46dNDASwbZ+QfI9di5bOb5TCBN3fRLMrALD/JZeMNQcC0Mc+2oDL2q4jF0wvpVWmzNK
ZJdt8HVEzNIsJ3I+ss6ArU1632cCbYuadp128Qz3vH8UfqhfQ6B/1RrwkQxJRKi995GJ7VeTLGwV
qvTWJmW4/BjoONilkGCTo8bcrZ2Tox2zuiOhwC0u9EJW+qjAlCMNCSL3Tg1Bku5N6XbR3Sx6WK4z
2359BnUCihZVuPgcY8iNa1qO1mxrp453pmYOxlBQss1xm5ylhiZ4fAViRHhrHpyWOQHDAUQiSlQF
Ekh0BGxxZ6B8gIz5J7bPMJRkw/4exVLFh8DnjQjyICwvBCKZtu1PiaLsLIpWvtGwVncD82jQOhYH
MYlO5SFIZ27Qou7nHxUJhj2CtGy8YMgJ620FwewVynNAiUx0bbPCXyW/VB0E/4e9M1lu3Eq77bvc
ORwHB/3gTkiwEUVRHdXlBCGlJPTAQd88/b/gdJUz0y5nVMSd3Ih/4nI5G5IicPA1e699P6bMbmPy
x5i4UnKj/eqc+nPq+ugWcDmpEDEa7k1PvMPJzQcdTQwLAlIH86eiDBeRnFvGIEp47JD9B67NLubL
XBaMAx2CTFFdIhrknb8i8zsRSLpgKIRF+CCF1FsYWNnJDDpglR3dAT0ICQ9IMJXliH0QTmJYoZkJ
XgWEkWrV2W06HUt7woPt2n30hPxY8EW7WZxQl48ugk6dzzYG0fRszPA8OH7VzciAYodJa3opeT4f
bRmOiJ0ymb3k3UgIKvhrwglDATJp3SdODCK006HLNRPk+bWtifrL0FntDXrE/hSMgbwRToMMbxq0
tRvE84PFjfSVzgH+assWfTuW2U4ytlPAcNhQrGr0bu8zo0ViNarGsdYe4x5UAo0tb2Oz6u6hdXUX
nZBpBiSjd14sAi8+5zTIozXBg8x0IKm4/OCSaCbirMW5aF4QgYs6Dzyr+zwhKXnl6RLf0lxFI8cW
8qsRJXU9Z37ZKgTHq6pJnWsR8Mhf07ObI41egbJBM2qTwSZ0sJE4PW4C2p6x0ZLXSnrBqezLJ5Qh
zI9qnB5RopfrOG+maEthACWkazVSwqbItOnZjWiAhgl8ZQ1VAPRQNKLDzPlJ6Hkw1ZtOaQZbWOl+
rWRrXBaR7VpQlnXiu4MSrDB6D/tI+N5LZQfVQzoa5pubSi/DdsNltvFkg85UJ66EBNPOaT9dW0PG
Ar637zZmbLl3wrDDYNv1xjQxMQ9RAkRjl3B3Gh0MJfZgSCPdPu9QfILeovtEAFVedr1pPg3E4OE0
QYJDIZSZPPSZfe3rTDSo/2aXxyUPeP2zTtlock5n4XNcF6w+tM4cSbhD3+iLKe83UYzhFZ4CvsVj
OubTIa5i7S2I6w6UGLrylGWIK9YKEuUXo0KRucq6WAMOapdQ1JopQYhncAp4MifaQ0eWdF+4Cg1g
2CtqE0hpw8OQ4mRdT8hUm4spYHGw4hJgzJ8myRReTYYw7gQpo+42G+whW8VzVtWIzNFotbZ03vH5
sF002Th5aebXlYJr1er2Fm1t9DSMctHwQbpYEWgDKhuN2aoXU41mZ3T7JcGO+NJW175OeqgA3qwJ
5C0YBWpylXgz/KDWzbdmjEQTmxGuhVnxYgpsTJe4rOZsK/Jz9LP4iCY/j8diH3oWQJ8pcc3bRIHZ
GPLC3cqmzjaOF5g8cvvgZgospnkOs9KtW+dfSS3Qn7gSjc8hbhJQwzGwhRrS4g3Z3/URGPyAcyLJ
nLtZnyDHidaL7rVJz69kN/Dz46Z4HM2B4yozMM3siJ+cngLTbc4NGGlU/LM1Tj7Bco2+0ifVfTLX
676aERNukEcEdBGMHRCInNPdfBouGt417NoIGewEYbVspMlw2CBNBMROsg4lVyFb3KGIfL2bhs9Y
Ywek5iq/H2YOlZUqAlJgGAqy9guKkL1hAEpb7jvTgBJN9ul0MLkQKXqzvKcP4EkLJRKzg2UyteIx
VlTZKaeaz8HdJb24sOqs3oS6Hd8rohbvymmhajrIDVBsEuYhSF/ZDNId1qWXYGW2qm6ALVLYyCSz
gNSqcYoRkTkRuBRQ/DP5V8FEJciDMoPDUfcZGYF6lTG5YGmLVlJVVEiaOfGjdcwSjVmeb7HFpvjG
UyXIzR6jftM2xPGx2Gqyp6lzvQaZbBd9pE7ISrlyAqqiQsspEXUSnoi2GWT5KDojOw+NcN8lKsX9
ME2jusDyVTwXdMYlWuY6eU1YKYotbax1TU7spK8Mrci8FboQnQSvnvLQI/QOsXEBMsbvh8DkcDBZ
bfAYLqtbJC9Jv25zLkPWouho7A6u4Loxa3FDtlelX5I61PbbCQrn2Slqg6Vu9kFi0OiQy+niiKt1
J7BXfU5C0N4CwwSweLBOZdtTQgKO9lxSsFxxCGpkAxzLVnoB3qq+ITKAgSuhpijITYs2rx9Vsoth
RlwMboi8VSuTd2a/omZyHOuXdMnWLZLQS92dIYORc5QT3XQaoxRJqg0QmOZrQ2A7gx0z28XAnn1J
lMtqkPZ1ww1wHUMTQO/SKlTBqOjBIXt+XfZNhFmwTXGXzzQWxPf5GKS6FcIVgYenjndFpRe3iIny
m3yq8a7pVI1orac64GUmMzuWhQ57lqXNyplGiosxsa8Nz2q2TKr3mDLIC6O+DJt0uCnsWjyKIifW
1hTM2/O6eSpQxK3bWNp3PaF1G0+Ry0zO6bUTaePgS6uz0SCP3gX7azOgPpHAhC3NE75HXNylrqdA
rurYnTeiXmh2EFsOc4/6aV0GHgpKDu8P0HS7CoXcJyrw9CbsmQi2feG9lFrvHhy2Z8+yssN3lwfo
2uEHhFu85LeYHdtCRS4N5oe+TrWb2TZIBh4NCOQ8kht1zutW7CVccsWqemJ1n0fsoYKiWxH/pPYO
ObMPjC7TL0En5oFVxaR99p1TNF+MlDaIAgAE/bYIIOsRtYFImZNUjn67mDIAyavsXdPb+jhhMiHX
NPJ4gCWjDppXV1M6bLOeajJNXO8WYAiwP92tOhLwhp4eR6gloplFf0CbSaXgp8szE9koPC1DYThB
5GQM8PIMEiTU78dOy1t7aW2ThRbOykD446hxUfRktFp7K6dNwGVvoNOWJfF8sOI7pAdGodtfWuR6
H8qKZeCb0gMB6Taud+H13ujtsZE14Rp5MEX0YGT2hxuy1YiZ5Fw2IMpPYCRmVAciojCFq4qIKzdx
oZphFSNiNst92xnGndmKPt+EruBIDFyUEsROh1gqVcP+Kc6dydqRIERznmRFL1d2L8WxqxUb+ban
emrdqCa7Rxvbr4yz3Xb3+zjr//Xk8z9icJjX/QnL+f9pPip+T8b5xxHpmda9q38ckP77j32bkRKB
AyWHylS4hgfkwMFr/W1G6um/EUfjSSAg/Lqjf5daSTiOZUF7Ya7qmq6Nd+bfM1IJnAxOgOlaDFyJ
cBX/1YzUtBfL9XezSrpawzZJzyRwh1kp4JwfLdnILvGcmHq3h3rOfgcwOOJxd5+jxsWlMD67NtLF
fowY8jfphI20/RilfEqYSuZOJu6Cyq02VjW8t2iNVmmbL2x1m2e+pmuIVKrinuckjRJd9MJULPy5
RwMwV8mtrRhtDJIdAnhaqqtQnRyVSqKOcRdRbTyX8E63djfdlVCiSUa7AUGc+kTJNmtMToT2ptq7
GRon3E0SoZxWfYnKCoa93Y974I4MnqzFdlCG/ZeYxB1tLo91tthd2iF3MPqENwSjeH4sLQ0F2ISu
ykiKowKwctnihT4ojRS5iFxjxl8Om/2VyKbHwAOXH6evA1qDVLQs9nvuuiuN7dIGnHKABnuZlaBz
WzGw7e7yiTxg1GlHZevjhUwt1Gz0KX5YeWTQV3rcelR/00gkjKV3n3rnnZoptDc6S6VbdAxi7alo
E9Hg7KaGaUChVcWVkxDopRH8+2aQyrC30YseokYqPFKVpPv2HLArrMhFFtpvrT19qUktXhtQbddq
6Js1nQf/hnXlrYP9chXYVFbeoLBOsrAlTdIyr+a07tB8lB+J3g47dprOdc1jbTuENDpdApNDF6XL
Vs0xgYXxVBi8qj5U+SjvXICujC5xQqZjhYWuS5+NcnpGAhKtB5bmqJ7QYLIeYh0EElSVZuQjT0MJ
DKcyLtx075TeF29Bido9v32GBB1tB5aTG3LFDuUCH+V3EWyo6ugyRpxNxsmZtXpycBdoaU4HfG6Y
XfipI4HYVml4lSyY02EBnmJLZXSUesZmiFngtsp8WKxNG4c99BVr8CeuV+9jXDCqQgOoOiPk9vMW
yGqvGgjTwTmCvmqXNKKMhh+TBczaL4hWsmCAXGjmS8bCeZ+0DbYBgK7pgna1E6PZ5l3ZPoqQ3Zpl
u3f95J3Z794UKLIok1wMaLSaK+Kt6Xo8BhI7LHJL/pMhq3qXz615UQREzGALrtWNaY8K/4Wm+VGd
ZtceJrRNiXMDdLeutjbX4HXIeOkQhGa8J7KNZowqvo69Zje3TFJFEiBkymrj0mI6e9ckpruTDNZp
XppHPWzG+9zLod6z/NnjgyUo0bQfIHjKXRr3+WOWpDGTE4C7AxNcojESZsRepwUvdan6TZDK6sh4
KzzMTNJZWfaOySTCqqXfBSSrqrrwEaMhj0NLcLJzc7wlW8Dz1Ug07jh0TNcamyG4a1yLml6XkO55
ZXtDfDvoQL0m5XbXIpnzJbZq5qmHW6KdYe+yxSTtKQE5p2b9Nkjb0e+AJC9g1XLbCk+tRYNScBmA
+Wm7RKDaivQQGVlFtslBIuF8FrbvDVr3NDWe/dCFnbOv3Cl4yoQTQAt38Fz3gmLWRJGWONV0WTlW
/ODRKBzDsmKjQ6y5xMGhaycvrwkF9rLkyS7kk0BPs2W6swqbsNirZrxRbS8/emTxdzHdrK/FTcNw
sbedFXrg+eDSfzheo95iq8OWZjT5tYNwA2wXWG1wzBDNKbmZQ2XpFksSPtBMnbTavQy0XPrMfNjg
eHS1GGFRdpRrV6suxz6Q3Lmxkfj5mIIk7iPn0szy5GaYA3UM9Da5jiCroWHpjp0d9zsKluqpEB2Q
CCKFT201QfKfauFTfwGfbljF9MmcPPQebyMbpvkOuOTtyM4G+1Ch++U0xBcq6W55DhF+UAbVlrVh
+Ma0kSD2TDuHYyVQ+hbjqkSldV2mGITQKcU+zrHOL2R8pBVJ76oQRosFsGCVM9dfOhMNVSBzahrJ
wJ/ohh2uXQ8Rh6V1fquhzgpiN9+JOq2Po0bVpeWVg+aVkFzUMpzCsfXBPKnwPRsWMxr2W2T4X0Fr
TOsgIYyFNCiCsig1N6QMD3h5mnnTdyTh5gE62bIIHoWJXOX394Di0NiE8YD2p/Xkk9tzN2dsTkFp
zh7LCszQa9lbZoOJPxzetLBDfpsUQ32Wyv20muQqHzpOXx1Id6Rv2LRe9yw06VTwF/kEJQ53coi6
LcZIelotuXNGXZFeZSePCgzbpsKJsfHm6BGg1g4JCMoangmoxDTvBT3WvK089V6OXFCw8c59xQYq
GafBLzJxmvGSQFaY1jztkge03pLEBObe9fJNu+kUbI2eXsvNOXpar3gnXOoN1O6XnjRUfqhMxpC9
ONHGaRjikK4XH8YgvImjqr5yGTrTyTIG1CF9TkHv4rTqpe92DQSWmQReMgCMPTLD+syGDsREE5I1
2rb53hjLV6FxCtl56gcyQIVgvU2F3A+m9U6IkYUFQ0diaVjv/1vu/g6YPE+Kpf7rO4FafszXGH9t
v1/sG8K1/rHWvY/TNP4hBPKPP/KtznVd6lIEg+Y3ZK77Z53Lr1AT2xK8CEXu8t//UAJI9zdd8h/Q
EpnM/6UD8ehfTEjnN0FcOzWzY7IRJH34v1EC6D9KAWzPMg3QQygL8ESTmmr9VOQGWPqKoZByb/YR
gaf1kK7DMr7CPKgOgH2cFa4f5ZtLWvigwvEhHtLwUOisYCsKCl9fsgxzCZQ/waHgB61y7gqm6xcl
+5+r3BmjX0kIfijK//p+f0JBWYDP2hjz5d6LM7D+5qIblAI3VRGAXMHoIEm/vfJyEXxr9v6jZsL4
iSX415dGnfE9AE/ZZq5qZUz7OEQtPY+sNVi2utu5Gkv87BokAg9MUqfXBABhqxj7elzZgCZ9j1ya
daJA7U4zum4QYPkKLwJrqDq6Zt/VXUjFT882xuvMCMKroO2mdeygcsedKvYNWd2KPPc6ix/SRFgo
EFgJMtzK3P45Zeo6+xOuR/h1ebkjxqm77w0RHtMGaEiajfEmUzI/5J4or6wOKWhNvP0Lcs/W1zVV
EtaTsdanAt7Wisqu+Dr1kbjIoL9obaItbqUeBIIuHsyhHC8cMvF2mZG57KPDeMv+52tSew2OilJ2
z8wZxC7Cj7Wdy4KgG9r5DSmCiOVk8mDZwTWj0NsqUfVFM/hDpj2bDAgv2yzJD1PiPTWz1HaWpy7r
yRT+FNnyiGPgCtFFvMhDDd+dmFFbaM2MQdFfuM5rS7QXA74FnAjH0+iJB5b9dD3CGdpS37abTpB3
r0VGe1D9OG6DLpB+QMwzskpjO9ZiX4flOTPHQzBPAYNO5fdKLBh45OPVwYZ3xUEtqm2SmgxwQwAx
8UziU8nseiMHtNvFOKV+PolywwdjQxqjirRqW3wZkI9tSGuk8Lb0dtpHOVVax56Ru2aFj+YymDyE
0a7sl63JGX5OD5yN9MMxZ1Sn7G4bmgMb0Ug768UIUqoOiX/0+E5gpUTXHnrcDUrg7IhTa4MiX99A
vg8u3MIWuzaOggvTVO7alaTGV6XNkCRmV+51hN/0BO6ctbEiGjmEa9D3VNj5xWzUZLRHcUZCHFfz
iKt8i06iXDG5RcmadtPlgK1qPcYt7nMSSEynOLdpy9JZWruqcgGHuGfBhLGxOyJawfj7Fk+llZ32
e9vAF5KC7lgXDlHpGRsHPeuUPxCD1fUeoya+zVVuBjvbeiyKBmOOMRFvZxEybmQkteH3dNdBBgKn
qAjDcNxkV2XDnQ5H6RJmP7fawORwzIaOfXfrXE6lSu8TQ9f8yXF242DekyRNbJaLUBs9PKlFXXKy
3VFSAztyaU5b3IFiJHlN7rSBRHDJYsK0w7tOjqxHcu8yZIxb5e5d7BKlXE3juR1Rpqt43bbRqa90
csGs2R+cfjMSRZtV1w45J4gBu7soUu6DrFLEsA5xVKJ7TRmbre2wJm2KsIC8OCMWwjkI1THKv5La
vAGjQkvv6P26Aoi9bgzzRH0bgePqYZpVt9RUB63WrxEzHhKU4leQKdjHBNPkbMMAwTB+prJ5W+RY
/NwLcU/u4ZZmSN4R+YqsOGb8XyzKjJ696EogrMA+PBrea5TF/H8+1sU4NxjoMo/xx9B1BokLgKTs
CfgPavFsPVZGsa9VXNC8S22lWJj7dZ5aty5lCflrxKgnour2kFGjg8G56GNFe8jjmEbcQ8rOlrc7
1x4jTFo46HGhJnYUec0+ywCirYbCEQT+jTTgVVffVUHe3dAAqX1cssEPQMXts4TVMbuKaN1mtTja
ABRgnx9qCYXHstMzJtX2kAYtz4fUfGTYDZhVoY9A7wWCQhbNRpOqPknsxWim8Ty2JtEVEkT6KkkJ
vfCaJr4IHZyziVYLYA9xvHFEH3DYNdZzXmgEjcEbWnxp+ewm+2JwE1869gxl3ZkRipafDi2NAHO9
Q44n11qfpnvyJF4MrTbZXwa3TkxOqg7zZDs2jDrSnq0JenwdDS12u5l4q3/W4P3IUvz9KQZNUVpw
pXW6xJ8p0LpmRrqWolMtvfIWkAjwMMzvHUr/b5zw//jA1BfQ85/zs7++0k+lBS1mgUYmNPY9Qg6G
aN4HLop+leFqXCNIeLPl4uO2TMI0lpNXOUPp//NnNRY54c9vgVwB08C1YgjP+YnrSSQN6LRm1vec
Vg4trim1pV2pVm7mOD7qPM1n2ZPet7Nq9ykDpBNTAQg0GOwvmQNgaR5aICtN+WzHSX2bDpFH7l7N
KR+yND7BE4DtoYvYT/os3MdBW+wls4kNWmkOwUIc6gp+i6PCz8J2tJXWNuU6r/Nb3oe2Cdvs9Z8/
7999t99/3KXY+07XmZgZvv3U0veMKoK7ph5pLSa3QSihzb9Acv7Iq/z25dqOwODOPxjELr/+3Uvp
gxbkEF/1fdw5n60DLG2yzC+GOxR+balfoIeN5VL5y/f43atRjn//aqT75v1YJnJvxf0N61PjiZ1L
d5EM4bse19W6stP2BohpdHBbOe9bDWuLTBXbDjtsr8gF3Sd8k37DbZjZ1YharUOdFHC4hSML1Djm
K0ytASYIWzpfTmVxI9C3IQSvx3U2YrCWZcJ0ztCO41KUVEt5YlKn/PP3t3yMnz4mFb8Oy1wi0OVq
/PFjpvlgC43nyN6uLFSZ8JbWOSFVlG62dhMTT5StuipLf/FV/t2N+sPL/lRTk/bN4VYOxl4zLW6N
2np3Up0nc03ITlwL7VBM4ynQmvomW6ocZ0Al/M8f/G/fAoeShzzYZbDv/XSjZgK6qWJAtzdi1KEN
j8TYaq7w3uJ6AtMHiwx8oCuoN0lQ4tSvfgHl/ZvL2fv+9X+6czoy2QnOC8FgZt0Xo4nHU1sExiGv
GNGRuHv854+7dAo/f8+MBy2+Y8j//O+P33M0xFrdlswPMU8lRx1pB6ysoN3886v8zWnAz/PPV/np
MzVIQuA0l5CkELGgUCsJiC5g5+W2+sXX93evtHwUFI/WInv/+TBQXlcwTBFLksiwwkD3lNneBc+Z
X3yiv71Mvn+hn84B+g/0uVlt8jRRzkc8tNcJ2Tc7/HQoUqfOuE/DdsFDLuUxWH9aAbSJv8L3/7Vl
NoVw8Ju5aBFZC/30XAsQmhC+HBh7wEBqPw91f1bS1CEIjMZeGeMD7jGgcX3ItLKfKN/CCEfIopxw
cu1Vw7nBYH/BS1JdFJdpmD+R5skKJ5aPCbiLXzTMi2ngp4sNTJFneS5DCd6x9dNloKFyxc5e89ZC
QkEQna/0iMyQcs4Wjdt8NXr2uFEdpANYkEgwYuTwBuUImWeU78v4t885Tuu+AOKCrSQpdT9X9DQN
PpgVTcSnUkOI8y+nhDPMS93pQXWxAVv1k2uvYb60GzWX1FYqwC+afchY6KtpQGMt7N48Nk3zrcT5
373sLwZVOrcglzt12H8OMfE/aOC+n279+Yf+cK44bGU9S2fRYgvqJoub+Q/niv2bCxnb8xz9356W
P+dVPLAMzm8dzQETLU6If82rMLUwp+JGsQ1WvYYl/5t5lffjUcOHc4kW8UyTsahp8Zz4KV0kLiwk
jp5cwNYw2VaMPdpz14fDc9TDK4ZnfkbJo90VRtukKwoCRSYsa1pL6SF540OC9jOt+9e6KuML5O3d
pshoiqHodSvdbAEWg3S4HW0x3vHXc40ng7oheTv7SGz7bcDJ6hMgrdHp8wy0S7O8gccbnCsZAp+g
2XsySjN/LYHoENJM6GwD3vWGje1dWmb9ZcYadYX3Y3gEfyQ27Glg5UXEIntpWyIG9Z5HjVZCHxAQ
F2nFLk3Thp0o0NewWcaI3jD16abqHtIWm89mJGxBARdSI/virmurezMHnAakBNEEZg2e5YRYxPi4
d6x4hieJanrfyCD79AJVHLHqRW+uje/BnZr2rSvQwiWdzHdJwN4TcJGBs7RHh4SOf9TgH9uB/iUl
BA6ThgVWtHK94wALaFoTmkIaZFO14xcjT5YThMEjLTI0gpeSjnclAkVP5YZ6DTast65Ai+FvBg++
UGuy5jKqyMFYG+6siGQGFD58OwX/90j41ZFg664hSSP6pzPh/JG9FuFrQbfxLSvp4v3//h/9zz/5
xxhb/82Qku/ctPn7mKny3PvjYHB+k4blMKjyOE0IMOKm/ZelzSMwziaeFDXb8sBcsnn+OBh06zeX
E8PzSKTg2YSo4786GP5yMmAoW6j9rqNzLAC7+ek5F6du3Bh0BNtGtHc2Nu2l7mHSEKIr8LR8+EjQ
WLAV9Tzkafm0pqsn0DKyjT0oH9JmyQkWm54peQJWdrBuG7hdbA+D4gJ8Zc5Zko4nJwjtK8MNiS4M
PPambF/fa5Y9W5SBicNfqdq3Bg0V0NGldVrVY2w/2wCoH1uihK+qsmZj3klM39AOhXvpjLOLIXpg
RQw9HNFzwsBklYYD0t3O1JC8FQPs+rneTPhfXehrz7YEL4BhHAgTPw4o9v0Evb2GpbgFJ6Rwi9Vm
fUG1lzwUuWOqdUFq8MwwbsQlq5muViARIZ4nHU0T8zzkaWw8mseCH9RksRuFYz0UtehfPOFywI4O
oCflJcGZIQZzEOxPGPzjyo5OC7CP2aA24utpIyO+RvLRP9YF6QUb4C9IQMVcrPphOumT3kM+aIav
pcjzLxqKc2AZWdNc00JqkT8UGQnWmW49BgLIfWsY2jlKHfGslVAqSNV2+oup6gecQyEcWzC570u2
hbMO7XF545mxVSnvvaNls0q33pedLI8CIDKw3TEr3uxOwRqLBDaJHignb9L1nJWAHb5LIbtfy9zD
QJY604QtbvHluxqog9Cy4x0mT9y3E1h5MwpcyKQDMotGbKBraGSbD9FdN8bAD4EO66uxmgkIgpMV
rONuHl6p/JLDQDjnFRdUlwSLB0fb2aSBb8JlAhHVHrPYBkcMPh2fAA1772h5/Ii+jZXfyFpa18oM
/JeTr3MXyYjjueGuzEt2ki2Ep8hLxYb0knCPGwg2iQnISmoApYnEEl+AIM4HIF7BTWkUydWUcKHW
5eC8tWkxbvFQNBdpKSMys91zVQ1ruDukayRddINfCd2iV6sHZZQEtXeu+RojY76MRW2uUeCWW5ss
bgOGwJMQ6iVHAb9iVNev+JoewU0z/gWsRrfheFZ8n4/DvkbQoSTRvpF1IFM2dGaGXUW2MMJczOCd
6mCxtTCPhJQQ6FQTxmfuA+eq0XP7zkste5mjjckhw9L23DjCPZttUqZ+SaQGRqwcPf5KjUvEAjbu
6V5WotqnXFMnwY8PdkHb4pKEunJBHi0ozby0zceCIf7Jyl1jr9dVBpMix28dOEP8CRlRbWtk6STU
jkHzJrIcxwKIWw89sM4svY05KEKALexxLXu6icyY4OgqtX0nCShwJX7rGzVWIdPdNozvRjBOaj1M
qGUMz+5fVJyoUxyDkpxEYZ3S0IhxwRr9zN+E4DrrO/2OOsfZu3OF7AU9Q392vVE+dLlDdvgwTm9e
FufnqUWFs5d2Yr5xfcefkc1KAH2Xzji+mGT0qgcZgRMVOv6C1AbHuU7MCuikyCWSUNKjqm3KomM3
QKUBWQb4bae6tLiO0sQ497kkBKW25D2WAONIvqbkTbJKv4niTkfHYFfYKmooX7tOdOH1PCQ6/NfQ
3iVD3B6h1ORfEy5hvtXAkI+oNttjljYGcNG52rug/C/1JHNPRZHDYMnqqcBGgcr+0g4UK75qCC8t
vadFdlPCSmg+6ThqconP2EeHZuPYGfq0RHdOeN3zW7cOxZ0pR6kgKtpGdFDz4DyEWS4MzKRT/XWY
y3ktckT8DhFnFbSzam137iFZ/Cvwnksod4DIYJ9qZbpDDg9+II0JCjNIlNsPXnESRGoSA4aSwqfT
wzbqtfp+hBl2ayfsNyxu3E0jQOrV/GOlD3Nx3+BMWbX47jHqetfEfIdXeETcr1BG46shDJCo4Js8
VOjNL0M7l3untcRbOlfpVd9bxCwUAbi83HIuG9AfrLlC+xh4FbuBLoEs49BDFtOEi65EDLOBRvum
NwCDMl2r9wa88SfAjVvb7Z4SO1M7bn3MA4j0o0pGvpak/btZxh9Jo5yN3cCxiHADrvtSi+kCq0Os
mdXO6iwUVnp8TfyU41uBrd3iyXNYZoYFccDBQYQ1jCZ4fGLTZtr0PKkCu06Ax+dWBqYBmyzU1KY2
pT8X2Rk/wrjNWfdsy0g9Z2KSF6DmWX/W8Vui9UN2kOQLAsn1OlSQrMAoH7t53LY4T+/03kyu2JSR
Sp2q9lSTMU7Q0pduVHv8rACemhkr7dh07HhG/eSW8khdj0WljJBb4+L0ohRBXolOBbILtmQMAqtG
LbX+aC3a9kjwrx1V/K4ykgPWH7BGgTURWDJHOPdhZbVTvopLFnN9nb3mU5Yf7MzuXoxMNd4aB1p8
RVBCvysivYLFZWjVXcV2YjdXg5utalLq1k4/dpd5FKb5VsLf9ZsJu8XcacZH3oY9uew5gK2NSZNN
MaOFGdLEjog5bKA8B2LZQDIDjFOAHSXg6WtRNt21Y7fDdZxGDZYHwl4djOwrz2ONDILrqizdaz6W
jVnTmpKz0YjKWAdeO+BqCobxMQiid4/L/WW2cL8P7ZUVud02baoE721Q3UHpjQFLWbmxrtlS8KEA
Ogmih24TAp5ftBCdUuhk4yExajaFIkNNiRN0WhteTVItJKC3RqaESfDCTM4J8HY9g2DXXHMAIqv6
oWSrvMdFuMlwNB8gfXU3KgnCRxBCCoHfYH0SV5g9D72pttKZWfa6Ge5lZN5hvR8Kz1Krnt28y4fH
ZWSZZnHDM2DYkb/Qn1wLRyWsDPORMOr0gMttPFTSDX2jqsSFyi1M5cqxjnNflIDmZLxAdPhZWV47
fyXwTuwBtjW+Yc24PXNMrz4Uv10KF2pu04fJTkkSsoAuWwPKUQN+WWP5UDSxWrGp7JAHdZtuqD8M
c6CeK7kU09HeSMGkh4MY/eSQ+6at+bacbjWjwoVaDuZFqiY6tzwoXy3OM5wplBRWk9fxxi3EVrUx
2cGzbOHsuu6tjWPsGEKH2uaqCa6KQQeiMAVyq7KCdTZQUSuGZBP23aWU06euNxHGAh5TJIdQ7b93
WbMxZwsLoKTUOnlpaW6LcKguW4z3O9TBWBYHnio4EfpzG9Ttw2Qu+7947BGfjiex2JcQ5IFFhOLr
Bz3JRw1yWAIuYdpOpvJQSlkjOltjfOEP9UfmQ/MbsBnIBAjXtmYUFkdQRMYTP29sFabdAb0le9dh
M56y3A6FtifBJGLf5ji3qudZHnS4jECmp9fScrITOfLBLcM695iLIj2iZkEwHanUuuEOBWQAy6s+
0ofkt0UorY9ZjOHahB7MzEDqJ6uT9gEDiPXhRYF3ZXcezr0hiu+NuqouLWFj2MF0Hr+AjWqvODaz
i2pOB7+pnK94Tb29U2D9Dc2kO7Wm7r6YzBI2RVIg5MJcTVM7GYm6UlMFu7XGuHZR5mFDkrGlJk4P
8InhPBbbjNZp79WOjVTPme6CJGlmEkm6Qxk7gV9oXnEwxnR6HIymuB7/h7czaY4b17LwX+noPTsI
AgTIRW8yk0mlLMuSJQ/yhmG7bI4gwQEc8Ov7pOt1lYQnWV1Y9NZVASFBXAwX555PFp87LrIb3K3r
h8WP+gtwMUqUjtEUFTx1Al5ofxQlJ4kc1hxqCtJdD6LCTqeyHClISvAQjcVZx3jcglVD+MnHVQbD
HMl3vcaCh/Nj97loy/BL3Db1JclbTOBhZFcRgc5nZ3KtwRUr8+I2D8CJl5rrJFBm/Z5teKTgJfa9
LAJrE+g+2GQL7OMrXPjedKL/wKcZskwvwylTcigmcSAahvxkYFEj47NjrWy+rvDCvMGOCo8NiiPv
wQ81VIK+d4BvMsA1eG3bRWr5XpZ4Ra5jJS+rAfzLuZrnE/JaBPIl3STBWKOiRdbZxQKFc+yjkl6B
JHYSzR8LlMR/5BF86ivU/UQ4wsIjfWmG75sHOFcDKSyACSW0m8HSwcgYZrAJyoy6I9QzGD62sHde
GEH3D2oE3qXbFhZHnfrmY8Jc65rMpwpMD1QDVkgDE2jUwZX2LiaxQRYV+8Ue4pntLsvKEeeFqvla
k9jgpyiIbVtTfMdlLDiB3EcOsMRjqCua+g+eZ5b39WwgmoahD3mATQCM/EWsj33pqwtUL8Z4r4kb
lHaaVeLSM0XkZojktM9meBlENVI0cxzXxwhv5GIfLx0Ho6Ofy70a8b1gjVV/3qAzwcxaeNp5LYxE
M/2WesWe99hSOiACuOYdcCDRT3DhIO+Pr9YWFhFwNN+vM7hOMZ72cTz1L1Fv7icwQv/RL+sFrBvu
I6Bf95zM5U2JLRGypHaDx5HIjyhd7wFX6aYTjAWnh97v5q8ohBiSGAV2H70wiK8Afcy+ezgzNajH
b/V+HkK4bPKcJbGcAZ0xjbriE5MPIso0zkZheAKvq0819cCVgmGMl0DiVPoXMUo8h11LvPWqh0km
igzAS0gDWoTwwOv6Ekf9LjpmQxV996G1AOVsRMH6BvvOL3iBg/rYg7fSR4UjUqLiLb6eFtN87te5
TLciKy94QNevvC0AWoPak9w0eoMgjbXmNve8+bIOzXrrjSh/gjtyjaraWATQgwtzMshUvI9lPHzN
t6yE/fWiPivsb2c/QHoSG5Nn/0eoRqfAh8vqBB8HPREfTpl9dzuFE4wAdDcPP3yTz/ce3D/FDvYi
41sOj+Rk0ZA4w1M2iB6aEURAMQY/SxiCXDKAWCAA30p6g8Scv18aWn7EwgE9jz/q4qC8UL9dhQEr
BdLoo7dt8rMOa5xcjWhuoPLjqHRsOoAD5vC6GVBzvjOj2cD5aaFvYyj3u6nFpN7hcF2dSVhw2x6q
AEsNGGPze0jC4V4G2UFzUlxGaU3McAeNHFJ/OMLJC4ks8CHGLeYKFvhwKmva8QP3IUbqztV4G8BT
H1kVlWk2ZBTCIzNXp6XlqHYZF3OJMmp1CXvG5TPEIfN9jFPorQ4W7Camoh9lsJaX8Uyqb7nQ2Iuy
xVzDJVjRHQoc8quBVeRtO+IVoyCo/Q2rJjz50I4BJtGj5AGyMB5+BaCiUDsYr/tfJSc1kJjCrJ9Y
Dc8WMAPhHrgTE/P7JEcy841nRoAkugi33R7m0UfkPdVb7OPqoVgz9XEWoOoaxXAxiKZxt0Gx9Q7C
0OgDF7W4xHvsuiN6Dg8wFpbXYb/hiIUaCphzCuA8P6P4gx9CPFe/y9gKsBe8KgWcaGr+AJ9UKMFH
399NKmrewNUbp86yEtAma9Ynos+qm2rkOT5t9BUmbVjBKi81SFod/Q13cPwOsg/gDT1DsMWzCKtr
vUA7gupv5B6IxFciKEA9DF4jP9DGB26+HvWcwO+ff/MY7hcrKpNzZLc5HuVA25UTclZwJNzD3XyP
X43jrcfXuzIDl6mEE+U+DNZ2H67Aw/0/53/Piea/avX+X4n13zvdTsP2/gcMrNsnCVry26Tuqf2j
fJrQPf///6q8E//FIDmmyJgyjuwsR670z1Tun5x6qIF9oMlRRXdO8v4rlUvPwmNxrrzz4YWCzC0e
Gv+VyuX/JTjIZjFMxYBoRQb1H73xPH2w9M4GZ0yE4a8E7yNJyQiHjQ5O8/yiIIc4fIcSnUdJ7Zs/
39f/A+XUN13ZTuN//+dL7Z7//VG7rtz7l5q31BPVXzT3YuiH4f3CjZ+jdONVLvtTicLfwxJY3f+L
bg+R5WhuFcHxAWZGqInb+YBCBTtG+yk7uo0VPv/jsRrx7ZFCbzkEjDRCGsmnOfRPG4++/L79p0qX
v3+M9Xwn4h6JF2ytiSaKvSVkYfBD8GFlc7VFU7umnjAoCJZbr/58E35RjfbC17Gt7lSElRuIKGCQ
m1islx28gTS8vcATekWbcH5e+FvT8dcvOpeqPh6xvwnzC/TWyyXfKJzmVD0GxVVYF1XwlugahJx+
7EG+wNWYkf7ot8U8XPx+RF/4gdwaUdSpcYLie5ECf7ek+URgdpzjieKP3zdvSS/+/n2W5EKJ/4Wu
6xy+Crge/8lax12th2v3n0h1vQnvqlvgeZcg8d5FeGbJo0D+I9XM3z04B8aj+H2GN46rduk2fNH5
vflR44588Rc+TnT+90etP8cVb+H7r/e//zgvNW8tPagjCNU/R4m/1Lq18AzNUimF+3gCfZiB0cIK
2+IDV10nHLtvLTbBX4jyFU5+1X7jfGW7vkekHn4/Pi8snTDNfDL8MkZdQAWf3VTiwSl7j9xorz/S
3sT+JRwdY3G75R3lp9//sZeGywrEABZuyMTheaftNgEEdzkW00c5Td5Pp/aF9b45AmXqL2sYodCc
SFzumQdVQFmPwytf46nC4q8ws7WycVezRgdbhptfZORxQZX0nKBskZQHGCaz2PHPWOsJxRNVhKIC
kQKfF4BJwjs8u5qWNBAhocZ6dYtrYS0aPXBfGcWVMVVBbe5rMBbetQLWNr//Fi+NlbVqLPCAIQuO
UMAfn8trxkHQq5zBY+tTHUb1+spQvTCjxPnfH60eRQSvmEioKB0aBkM9afx3MRQUzZ9n43+6NZ5r
zB4332VIeGBweKpFD2Mcv1rZAzfgF/1+jF7qvbV86Fl0Ah4LPJ0bfIGpyWXCtIfkhVvz1uKhIZuH
lWUVpQxFkvgGG+o64KG54UXc7Q9Y8VzDqq2PgZJJYyL79qQI3uKTocK75Y3THzgfwh+Pvwg2OiIV
Aegt0rEfRTSON2uZ95tb/7kVaGIb4G3hhyJVlE3lxWToGu8KaIx9txCzVZ9rufUgIgBoVI+5Yqfx
XAa4qzQbXtubz8v0M0crbkUZ8pe5L4H1SkHSAOG0ynHzv5GemfllPmUS9fB5sLWfG7zfftHIV7ev
rOQvnXm4FXjNmmeiMwuWwiZq1GXhoTQeCCQAFZB+hw8EwFntVJl5XwI1LY/1anJxQIqYdnezP3Ht
OMBWgG54aMPbiZelUqBwm5YL7MMF6JG/n36/9KrPDW/wdP6FM6qXepRLptQ3A0hvJJsnUGyMaS5U
TMX2Lh9l91N5bJEXDIZK4fUKXVD7FizyqPoMk74wfKUrLywVv5xYHi10UVuFqltKliqRjUg1mPiH
WqGydVtHbQUsCo94VFV4o87VGj2E2H6u8awm3dY5W8zdU2CpoDCI07DBTQZ+8JE819MM2/jKNHgh
DM61yI/XCfgfbsiLDFE6bUsWnCI2DP63VRGERBEUPqSCpYZlbWC4yr8raYAQ+f0MeeGznJWgj/8w
hSwHX3ngKY9Qe4W8eTDCAQy6JMclNrQC3DBT98D1ikT3IUn4hlyR4Z13cOu+FcVwGPfbql9NOmoA
l0wrzia+qnplkXhpcKzg5PDjQpVJb1KkNME2nQCNgXlN4DiprNjEtaSLSNmZNMC9cQdXyk8oTnjt
pPdS162tk3DVsrXJTZqfXyP01oLp3vQFqRznjbVzFpWe8A66mRQ1QvEpmFf4FCCfmTp91l9l2o8W
C6rmUMEO1qRTFrD9QqHtGSU0C26tn4PwUesRPBwiZCbR9wkQbXA1YbQMPobbQsesUK5A/sDD8GhS
uBs1xzFuzygtZo6/7/s5bJ5Z0JkVr20WFsYQKIYXL/yBeyGw6jABVm06LYI7/gIrZOmMl/qqzpaU
InDfx1NXJYR19bvf/4IXZiazQnZqcVZZDF9g7R7yUxSH+gBos+Nyw6yQJZNssshUOs3Hhr0pGyne
gi7g2HUrYrGTQupN6JSCaZ8RSIvgdiiKtS4ObkNjBW2YwUoR7OUwgbZmvQTaY7rSGQQrbq1bIQvv
E28mupqOg4Zw/I7iObl5Fw4Rf82/4YUvS63Dbk3AQ83nYMWZTZs9SvMeNgD+Xpn4LzVuBW1YeTVE
xtmc9A3ca+mog10P8YvblKdW0FJVsSCrYOgEA/SHIcABrI3hZuY08NSK2VqZwfNG/q+us6DHC9bM
XbtuR2uIB9GoIHMSL0gaB+fWR/eBOX+OR2tl7c8qa0a0vlbwUNNRrXecA7nrNjJWtBYsjDo/8NE6
C370JWuOeZk7pp5+FQ4/7voqm6jM0XhstEwbsDRwNeKr29ngVznro9bXiYoMPPM5CacMXHYyw1hK
ZZPbFkWtWJWFCtoOWPoEVtQt+HTlDw3yl9uo2yr60QyT6gqQsmRdgAjBwgdvRiGJ0yc9ezc+njB+
FsLTofAmPD367WFcy68jsFmOjVth2o/xWuEkrIHLiqEZr8BC1gOMAty6bsUpfPBQ/O8BmQO9BXkL
gSG9AQSkcXuiOhdQPB6YVbMA5saxTg0KZOAB2UY8PHhAlYxucyawQjXo11hqlc8ptAQt6gCoClO1
BNN3t9GxYpWUcBeH7R921mxsQC+Amc1YV1vi1nrwdHT0kCmab6FOp5h+IVVwOzJ669a0tavCEqOS
2+ZN0H16sIEIHrYAhYtubVtxGpcQuZFWTNBCF9EBuvf7roaPvFPjv3ydHi0xbQ27kDjSOkV5ZblH
LcSVgOLdrefEilM8Cy+QXUUeiuPWP8qNfApC+Uqp+wtb9Zmz9XimA0wBM8nK22AiTWAaZGBtAoUg
bLHdll5ixemMah8IBocpReGR/5lNWAcgUTPE7aRBrEBF9X3gN1mnU9kN5tCt4ltRqsxx2K0gRf1N
L2ZAA9JwG7a9lHB/HuvXXl5fGngrROOWs1J5IK93wxS/jcacvG28TH1ym45WiAZTMA0wVsN0LOAD
SOXyWUSl4ye1YtSwDuVHRa3TIZxhlRmtD00f3bj124pRiPjWpYSzUQre5T3T21s4Eb5SL/7CgPvW
ibdbMtBnYd2X+JnngdqeXZXGd8wPwOr4SRgRopQwXuAl3I/fgSHwALZN47a0+FaIegXO6UOHMWmK
9rbLuyNwJG4ruW9FJ1PLhqoj+AJ0ZoZFTvCGhW47qG8FJtTSE9SXuNtxmV9F3ZqCXHLtNEd8KyzL
ZloLwKi8RMkPBq71lfjo1rAVkk1cDcrAOSlhRf0NPsS3keFu65RvxaPuZwAkFgA4t7Ei9wZFQmml
Qep167gVkbTN1rYq4ymFOzUKUtr6Is7iz25tWxFZN+UYCuJ7SVjidAvP2a8spm4bG5xLn4YNJnYP
HwZsyUXJV0gFmXeACnN2ChxUoT5tHUgQaP7CGdXh/A7MBLjOOm0MLLYiskAZIeuLbUo1QDYoEhvV
jvT83mXAWWzF5IIH8m1rszEBbuBiafD4jsKXyWmmMFvTNWjt116DxqMmvKFafS/Z9hpV8hx//57u
Ymc92uOjBCCbm48SdLgtSXoTou1Vz65tW6FJwA9HrQJB2hi+Ulc6yqvLnq3ccVSs6CxAT25wnsVE
CUG0NX71oeGF0wGLxVZsrrFmSx0j8le6TRUsrzLeHQKcgEqnpYXFVoCqBR590BtNac7UV2+ZP+Hx
4YPTVLTFWihc9EEew7honYeHXtfljsIPwukcgYTQ0/kyFLNAPnpFx9f1Rnf+5Tr3jhEaWRFaSbg5
iYKOaVTTt0058ySCA7PbiJ9r6B9PdJ0P0FzqeUp91dwyrwHpsnA6pMBK/WnTQ+i1G7guYxoEYbBf
JBn2hFU/3T6nFaAoOKlGlB+MUADwBxinX5YivHNr2orPdZiyOgq8AcRkiKoblJQcW1m5SRfga/B0
VLoQJWUQeA8pnpDMoTXdtQCly20xj6wA1QolKQWBv2QHfUqzG/XgvfFmf3vvNjJWeC4exarINL7o
vP0x4gS3jtE3p6ZtBRJE32OheDemNUwxV6VOKOZ3m4e2+GjOoppXDUOV5NwXybygatpr2u9u/baC
szQsgxdePaZxofY1265l9Nqx8xwnz+xBtsxo8ZAPnpUYUKA7h/BeF7x623O1wg8gQPGlW/+tIEUt
ydrCu3RIm5J+aQr2yVP1vVvTVoiufjc2qCEbEP/zeDGPA9hnIOOlbq1bUZoHRVgONEDHGfkkZw+u
5p766Na2FaPF2sOczy9G2LSiiD4xVG9s10ZN8Zo33XkInvu0VpyiJDFH0dK5cHf1gCQK7sve7S4O
yPXT9QUWQz0uzGgaBsC3k1++yyh3eoYCtdRqGkAG2c/bkNJMwsY2CqZbAk8vJyku8DxPWw/E7Idz
iZmY+fAG2YY+pcxR0cVswZJcM29ax2JI2xkGzP4sjqj/d8sOo+rhac+ngcFQJcaQY3l8M2/BmyZc
3WLIlinFKLUGHCUfUrjDtDthtjfxULq9mzFbigTUy+CvQT2kBMWQlPRXgz859tuKzqHE6wRfvD4d
efSpJMNtU/dOlzjGreDMVibrXFVDyjEyuxgqcdgly8htPbTlQhOteg+Ynx7vNnDWG4L6Vnux2xHU
ltP7Pu5Zbej3aV7CyWq3IFEBB3GPuw2MLUWqqhiysWpD3MQbWL+a8/dN6Ru3L2pLkWCpxTOI4frU
xEOwJyO7xk7q9nrObBmS9lrg49YO06WLmV9jrd1qlLlF8Vw75XDwwv80RqGf9eMcNfNpnhcLfMKR
PEuzjPVu7wjMlhttNexbBpmpNPJQPbefFyV/6lgsjpfG8LyTPMrJExn4MKvwVDoUG0x3c17tMELh
0WnDC61wFWJdI3/2FUwNeADrRAi/AUJxXB/h0vek71ODKpKRtiodGdj2YNAG9dd6W9t859Z7azdd
ywFVrSADp11RdYBpyQ9rQ9z2vNDeToNugZOExriDmnuxjf54XJquuHDqua03min8W1SzKLjiheaT
32X5BRMRKJ5uzVtbKsU6GQaoE04B2e3HI3C3lO3CDER6xz9gnX7xGFd3rZox8nRcTsMQfSj6xi03
z2zJkagl6kOnQaWCTXfgYtwu9XTnNjDWqTfPNnAjG1BvRBt/abuF7AoGVJZb41ao9kiZR56GuQhg
stEXwFnWC13L2XHKWKE6Ac8DRxdQLxCp8Q6sqH7nbZ5I3PoePA3VYYN5sIKxbxrOmwZZQl3CR+uV
UPp1BH3m1MusOO3hzhEqFCCjvh4sbVRxtxUWGwEz2H0u47y+kGpb7rQcmxOFHTZPp6Low3uUuIn+
Bvm/cbiLBUzla7xLdhdV3QLcJpoSyXjQrCJ/2RlW9cOHpQ88WO5vfVt/7YrCgw8TDpbBgcAlRCdC
6VUfGoIs2Z7jlXo96d4D7yEAT4ad4NAGy0m4rovwswdl73aEreYoDlSsaHOB65s5giEIKxy/gTHl
EcTc1RzO9Lj2yyoYy25AbPOqbyMJ+z6NTBDP6bDi9x7UZIAq9OcwOkMqCDwsNpHri5x0eXzFwQNH
l1ECfgcbsQVF0Xw4qXIEyczv4mg7LrKZ2WEeWB4ms1hgxBk2xQy7tEZJOKjAemHbRzD/AOWiKwfy
ZmmzKj41lEwsNRht2EfRej4Z48lrYMbhNcT8eTa7CiXu5q4hVSfcTiG2+gU+JhP07XGXxki27cKg
uipM7la1wmzxi4+fBmaf6lIAODJ56PylSgEyKx1Pf2e728e7rFyZ5rWmXQqqeIeUFUyecxikOcWW
LVOj7Gxd0sMnq+DyR8bqu0yUjoNuLfQznpHWJkC/Q52lY9xcZiFxy2zaCrVwhqyGIP2Vwq963WUe
fEDihrzmJH1eE59ZEmyJ2uDnlNd4cUzzALTnte5/8mpwO7FSa5GvUJs7A/PRpXrTCn4aa3nRUUDO
3L6mtcoXvPR1G/Axzc+YUYbDN+oK9PTg1rq1yg8yn+dZzbCQjHL9cYh6g5eINpocp6I1z0lbEuPB
NSjluQzXBH5f2sBEIaz7g1P/banXBERz5hVTl+Kh6uei2GUI58i9W9vWZFcwvJr7TQBH5QNOBPs7
2HDCDawKfrq1bx1q5rCHr4cOVNr0MRy1RNdTvLFHAbgzbn/AuosscFEjsIjCAcEnbKfFUiVlWToe
EGy9F1AnGbhW2MLxRjMAyUTOPumL75Z2s8Veiw/DpbBsO1SiNs0lh/XWBA7ZwN30/SywJv5YtTmE
TB1WslaDrttS/wvutJtbKjiwjjdilb2RI86rSGWtJ9DfdSr8SThOeut8EwAlFZfnBb4qZb4fF1CR
9SSl46yxY3Ygq15xT069raU/4BdrfgDFCgcmp0lpi75CuBVWRVUrsITE7J3quCUw1lyWf4ju+d8a
YBiVPd1bUQ8K5+8malMDq/LhXoFoC0dY0YKfDEdhEElHeQ0CJiBcOMXV8T6PcRk9Fl4Ydm5f39aH
oZCW+7rC+XPZehh2ebKCAYUsWoCn3MbQCmzuU4M7y3llAiYzgx9ODu8E2DtOvuNHsrY04+sBJalB
m1JKynq3LtXCQJNis+MZhVi7Gh+NHEBsbNNNw421MPoT1Pvf3UbHCu1mktsUa9Om4BCP8CijP80U
unbciuy8N2QcayFTnG2PDbg2QTC+cm85//Znzig2k0N6HoCqcBBJJwaId+0xPDUs5r3boFhRPRXN
kJNlbtNMD1GiiyCHT27puFXaOrFFwPenxRcF0WD1vkkAdr8PHrYbp77bQjHQq9uOtUSmOK5ci9m8
afr8FS+XF8bc1onlK94Z+dC16bgGxSVpBpDq4YvqtonZUjH4V5URGL8ypXUEtkIVRf1lIXRbuIWp
LRhj8dpR3voyFWFb7fs4uqgZ3IXdRt0K0UG1eZ7FsFOPWbFcjYNkezFV8+3vWz+vJM9Mdt8K0hik
+Hkh2N8bw3qcmv0xjxMglLou4bgYtU5nLDBBnm4GsOfIYOw3NHAEE99wUQfOtfj0+1/w/NQBUuBp
08BC4GkQ5VioEOwyGMLBNezHQns3bwAaWwMEh9y2LbK2SWMVZcjujNFJchAr3DpvLWMgmerVDOh8
lhe44xPYTcPzwW05oLZ+J+ZGbOGIZAdZJrId2hKPv/CAbqvZ6bIID4CnYx/NC9gfVdGkpODbIcp9
/6ZD8ZTTWokE9NPWN17iRr703gGmfWt3WfnEvw4C2Po59R5kmaftRxt86Di8BFNf00ntMIuq83rv
x6+xA5+fmkAnPf0DEqz5foYZMtTGwZ2e/Pc5yZwmDiBST5uGJckU+aDNog49DA/lgPclo0nrtOYA
uPO0dVjZRx6Yi0VCxJC9nzdP3bVF6FZiB6u3p603ZUu0H4zN+WAQ3SpJQyBmw+jgFlLWdU4h5eVn
8hywQBjvuj669VheOg6MdeLT29RueisbyFbgK7ZHRWz/YJq4m19p/1ey4t/XY2oLyzijwcq5xmrG
dQjvXEJafVHWcz8ccRHTwRFeenw89GGzdlfehlvBlRJVLx8CQtlR88CcBPO2EC6WmYb9webV9TvZ
wvh5L/t+K/dwYc7Mty7bSn1sFfbcvQ6r9TuVjL2ZFRCnW1nMR5rBOzM2MKkodnCfZ+YeLNWtugWo
nnv3sPVV4wEXNmbwX4dlX/hQfl6DWOyZA/7vsXxLYf87f3f6orYgDrrGPjgXJCd5RqrrOa7jq6AM
crcNltqSuA5elh2yo3UarP4PHvS3Mclv3HpubXu4a27S40udUgOdbROwU9CNrzldnOfcc1PF2vi0
9mRuxrVOe6Aq6GkYTbMc4g2qh8OCG0J+4jFvige3X2Jtg6SPQ87gJJ96yuMJq5fmaFSTf3Br3VqJ
iy3TuCPSOp07BpJAZj5NFZASv2/8PNjPjZO1ChM/LzWMr+uUN7q8g6qavYuKfP26gibxSnLwpT9h
rcZ+Fos8UH2djCsFtaOY+gEOwPOAZDuQPKhoe0WQ+8Int1VzkCfAIJw3eZKXU10fdXiGMVYeINtA
BsNvfnZ8dqK2iC4vkDvJhgaD1oJzWzP+CQuR45lKWEu0B8MRJALaOiV4jpvocpwoee/0sW0RHYAf
dWRQg3uo815Mp7gZw2MXxXj35/nc+E7qAiqsuA7RNhAxIP5m2yg+o9Y9/xz3wq20ldpeXSNI7mW5
DVUqRDgdobmOAFshbpcValt1gVmEq7gmRVqyiB3VvMkDSDZO9zgqrED2uSIAbjfZAe7cl+C07FjH
HcfcCuMN3BSQjNC0MSwBtOQoy8DpfkhtDd0Gp7JyjOvsAJD6GxF6b3rwy38/H58/AlJbQwdZ4dkI
twSSulr6y2ocp9QL6Z1b49ZBKgtFMW/Uw2Qn+ZgoNbDdFjfs6Na6FaV+XA9Z6HtlKspRvYHq9VMP
S3HHxs8r3CN9S85F7s2BLtNmC5qjjkG79oEjvnfruhWfHnAtIQPgIi2rqj+oIrryxDAmbo1b++56
5tCPtIsPk2TlegyC5YMa6totqUi5tdMWHfz5G9bGh3bur+umS6uhc9vEbSndVqxrLnMcpJpJl4Bq
tT6oL69B4V+a6VZ8zlDnG1T4IYjGuQN4cdjDi91xSbSldICjgPswqRJVS8DttbkCNCYb2thNkAZD
6qfTMZYbai7qMEahVWfAumyy4U231qVbHSS11XSat1krwN46yMXg2fMWKoBXFphfqdpnjje2lo5x
Q2BOBbYK2Tw6v/FLGaLAKIfZ5j2ckrq0DGMQgUQ/yzDhyK4t+36qwxkWlopvx17HcJY3QJoGX6UI
gznNIloKpww8KKtPh7WJJ2poFI5JKdbhGGYTTH+92u1djdoOP3QJgGuopzGhiyygspjuUVK5vjKu
L0xn2+BHLz1scsQ2JpsgBqiQetiL2nF9YtY2GdaaA88zj4mRsGgA3einPxRu9UPUlt0A3Ch7YAx1
kkMxf4iXogAHD+VbTqufLZkwkD5n5YzFVKjg2yjpnSwCt5JKaismCokbe6eYToAG9HerCrIkyyCd
ceq5LQkFAZHABGY6p5NAmTuVYFxrgG/rsT24/QFrtrdlOYFJX4jDOhQcu+VWaWAQQk7od7c/YO08
w1RrM2cKDCjQzhIZseWgYub07EFtTSjuDyFVFIApcjahW8CG2EsmnMT+1JaEKgGESDah8VnD6bsZ
Wb/rmsBNcAogz9NlhhUa1gyguSRBBZwirYGsQsb2m9ugW3e7rgaK1qfZlMxBIQHz9FBNuDLf7Rxk
K0JzCJ99BkBo0kHmtevqIb9uBJ0+OvWdWQdEtigFsGs/JcA9jXtWmzwpt9BtYGwDunJYSAdVwJTA
0TQAw2Wtv3HfCLczua0GNWGx9JPGEgm4TrOHzznsiVj2mgXPOSSf2TSpNTANKCtB3dHoyLMmnG8K
LUt53HjQDEc2KOyCTuNvi6mymWaMVFjQADT2DnMQ5vt21W5iKmqLqVSRiWniaD3P2/IQQUm1j7vt
D7euW4tZXeELQM84JGpV276UfXUYZea21lBrIYsV8ycZhkMy13o+yiIKdnAYNm6LzRlY/fhusUnK
uRmWIZkK0xzBy/pgSBU6flJr6zaFZKZDridRUSH2EqzmPSSpbrJ/vOo/7XorNjGBPKUST3rDvjKq
BZV9c3NuQgX009YzxpqBVFwl5dQXexPKZg/QtZurILU1YJpsSDkPeXSsqtbcG1+tHyu/fc3r/Tw1
nolY2+8ro8tCNMTKCUBmqEc5r/EqIK/lCF9q3brrgnCDdPUWx0fmIXU+e9+7pr13CqTAuunWJCAZ
ABfiCJ+vrNnNQN19nIp1/OzWvBWnpOloZ/whPoZKttCwVisvrjhp2sgtVm0FmBojjYMTsIvxSHZV
HFw2vuPmZ4u/YMTVT1uApiXDUfish2jdBImAzT+d6gAolAAU9/HRnK2P6oWwPSuiZec26FaYVkD4
TmY7g18BA2wHdeNzNzdBGlgx6ocQFVEp2YFD/lC13hVry1unXv+b5As2QsVAW3YIQPgmKVMN6q6L
ReoPbu1bm2qrSF81uhNH1pEVHudsZJfnUr3X/ATPwfjMEmDruUqvVixaMg4yqTdeTNk8y+tR+Hme
oE5VZKccdNfi7WSy/8Pl+tft4Lk/aoWv2IKsnau+wU1hXdp1T5qyCVRS14i65lhka93s+k4u2MJa
2mNvX6ttaMWpaxQv5BEX66qWu8bU83Yqss3LvlK6QHbX+pC01qBmb2YB2tEfVH9VcxKpt/OYLYSf
VgCS+3oHFF4OgLIPwjPNd8MkFC5FHfDLClDZvsu/qqGQmuxYLUp5oqaG3fNhw4VeAJYJzv2wr8EL
Xe9gIbfMJWCCYPDA5nsr1xE80Vh7QBPGG7zb6wuiag5veomc5SR3qCtoNDo4iq79oAKJs2Mlquin
VBL/POiezQcOuS/daYxQvZ/nJShTs+kV1KXaB1b0a4ekrdC7dSA+WXZhxPPiAeTVOv4uc73JGYWc
phvkDm5fFUjPEOldKAPW8q6FadS4X5ZyJDX4w53JEoMnmyDxgmwd91mEmRbvZ75sIcDhswn9NySa
eXwsQ20k6sJ6AAJh49/uBVczf1v5uowOfkkXui8E73EKi2R0iCQMcHfgqvO+hX6z6or8MAH/l4k9
MiRr3qFnfTuIXRRwgboRwBkzJnBsxFrCpb7E1+pAvx0inOx2MQG67qBlG3zpJ8kPy2ZW8V2XZqNH
NXRhfW2GIOIfAcsW4ppOGaVXJgMcOT80BjUq7BgvmsARwXChm7eo0IjwvRQ4nuhc7ps410cfrsY4
jUm/M/XFxum6fOsjWXb5vpuRDD4JVCDF92QVMCPcNy1rRZJH3tkGstFNu3ioYjEQbcFBB7BCnWz4
ll13CkIk0oITr9uo2NW8jo+8Lto9GNyLHHCB3bwRhMlum8c3vh7rZBmwRl3zLtfV/f9w9mVfkuJ2
uv+KTz8PHiGhbc60H4CIjMi9sqqylhdOLdmA2AQSCPjr7xdt3zvudLvrTh/7pTozI0Drb/mWdaVl
r7AcBjofDeNwdB7KKqFQia22NkeNo1KflGf9cKPXHUWgipMZxpnBehTzU624pIigvGeMZZozZt7E
jZrEEQIrzXrT0xCjqk08tNV2tJlh9QruFtmc8EByCoiskXb+CsdYcGamRSb2reRdrPIKbpvmK+og
qsWm6ZJhyZ3hg7tvZlKKd4Bnjd3RbBI0IT2QgV/vPKLNbVyFZv9e9+0wgzEzRUNyP2LTVofeVrAW
t11sxg9V1ClCcbw1peCp7BJt74n3TfwVxsqFglFtqbvyKgRYrl+TqU6GjyaIjWfQvCdgo5eBxRrS
zly03wofyqZMm7FRXzkTo/0AdvkOd9MaFq+YhnjY7oDqcwp/PETJt8FMy37uqN22d80Oi+LMVthJ
30yCZX4qG7rfe03KI6GjMg9qmqU4EFXb6mlsqnV/DOBI0AidaOgGqPyiRCzOLvi+/6VB56a6MWJk
29UwmLa4GqmOp5t5hLVoZhKW0E9K0ER/j0NT3INCHl2jjbR/AzukS03gZV5CICjK13pX4RomD8t+
gngQ+9jqOtG5bcF0fCO3qu3v47Ko43MY6nk7RGNl1pPeJiKupFgb8oGIoimeqlGXNrObj6CJaIh2
4KF0AkZ+y+74dOfI7smZWWHb93DWKIaHmWtZHUnVDDL3q1lwdgaupgqOlH083Y16Ed9aaAL0WYEq
TXioVjLhKKmGNRxgburhnU7QrVpuGgOB42NRzhYMlUgu5btKOZ2cO2utSH0RTeJrVWljs7J3jTep
6uOCwBwoYevZtZ3zuQ8U3sLe9TRO+3YP9hPzGk+Qc1LGkDNc8RR1VLopNWvk+kN/keRJIWi3N/dw
ua3gUm2n8JmSLQj4n5U9dDlhBSHuEC6VLwW2sMxMW9EuE13gw4dthD8jBI66DpJnKWv2vT4HD5bs
uw3+dFORVqOXMNKOdxuGAY6fuKZDior34r6FeWH8GR4ZEy6EBmo1+qnFp1wm0vp5OsDEEZ3OQx9o
x1NwP3t+1epYN4dlKVm7pfBgV/tNWF2JCuYK6yd9IsWGGBFMtqo6OzjuRuk+1XX0VvBmonkFR+4o
d2SJdS63fTfPE9mZOS1+D/pq7oaoyMdAi+2WwV3rkcTO1G9RRaYbLInb1usjVONLf60bZDD3G6oQ
6pg0Ne47XxR8BM47qdbbriSmyYZ9in2W2ElG4C1MrqhhKY8VFD950nQgY/Qw136sVyLpaUDL2NwP
ULqrx3TZEjjcQFc8HcOk43PMtPMP3I1R/4XWq2pvRcsc1hgsetvqO2vVjpXQQbLNHYZS1csRb7aa
A++aBGazzVIV166sDTuDRCvau3miMMU64DhqRQ4vI1a87JBKhqa5qww/uaEuS2CbQWLCGlHQUbqu
jN/syZqOATNMgSEmB2fhegjr5K2nb/Gd6nmJK79+biEaD066ptWQZCPkF8sswvlUZDCIXd8aKjw7
KW3BdeF9D7Bqt0wqyjY7+wR39RBWEEgWGWdoKKjq4urK+cMatrI+RT1N0Dmqiyaa33XdPvTXgO5W
O6KiHl7duDVc30AjlZD4zaVTw0jGqlHudzvRSedwEu9bcVYGUw+hWQFHsNuAA3l8gPuFm87EV9qf
Vi80v9zcawVNgBLDCHdzr7HLCfTqyn2Gg28dtu0N02urUziNKXGUSYfzLW1YMNMD8bEav+yTs4lJ
W7+s/LwljKz3CVZ/9dG4FR4xeEk2FA8NSuPhSTUYxOudmmnNezZzf8L9H9kSg0u75RB2KUOJ4MkP
OyZzKpfjEpqoey/jzXePC8ZsuR4NEHgPZqmrOktMNbiPq5WUf+qo3FSXQiGM9BYjxdryew/NVPII
1fpEfxmgvNJ8HtsRJvNGQxCRZZ2B1fepk95tiN8qosSQjtG84SpsV1wfiPYgGSsivkiYcTNEO4CN
yugrVOW3JCO41M15n8fmnZwv5vENrMhFVq87+i+d7JMPnAIXkbFNFSZDLprIw7YNcr6ireRiSdlK
uvHeVmMFynEM+c6j1aYd7lhnA1ywBRhYX8ww+vXI4zpZHuKeTNDfRZ9Vv0tUH6rj0sIp53GkFfuo
HFxecpcUKAWoOvLifuttIY9kMoE+oP/E+qe2kW6/iU0/DjgwE+wNwOIBVIOVM0RUp7uia7VdM5Uk
5eMG5EuUraLulie3hxGEaPBeacggY1g0mdRxbR8ahxpTWnVlOx7YBl5tewRFLT6ogvV9PpGCYiZq
mG/fJTM8uKHx7S7BjwLatyozrRZO824eSTynzb5uH4xqoZqU7h2If+8syG3suXRiuJ36GRFXVpUm
ymIDVbgtw+m+pDII5j/QGbIHp1IEi/tergRhOgOB1/p0Y0nkzzUegbyZh97LjHIx5s1Wzf1Vs2Kr
f+JkCsuRyqaN4UwyQfIsTmqmctYCiZk6Fu9Hjcso+HTihXH3M6BTus860cn2tnHF9qC2iwHqPu3s
xinVwHIeDjYrrlGEHPm0Jzj2Q7tE5bkRPffv5raIl6d+muMMZemRfoZZeViyIlTJCeEaP2wNWDQD
um7ptJrqVHkLYY0EvGpctizbd69tOsAMSeR+IvRUIh74EDrJbkpIKXWp0GZ0WRVTUUKz1dJ0GBIj
rlUot+8J2D/mjmLrdFe7cbu+GyM6PZIAiVekQMzflkLRHbFTnEyPS2SBJPerzARo5HcooYOsDXdR
BjVyMHnvtknR90OIykNDDazZu271N0vT6ocyQEE/b7CMYQ09h4xevNaTJNG3syi36zJe289buZi3
mrVTVhPxpuVT954b3eu0JNYBdjK3DfyyV1JruK+XiHa34wZ7t+0kFlo+i3i1195sSudYziLr9nlf
j/1k+PUG+GLyPkRKvi3bwCDLTn0vo1PRySW0aYGVq0CT3yryvfbF5t9zLsSWLnW3KkA54yVseX3R
Azi327pDNkVN8QancTWOjiKPqdlg8lIscXS9xAkIzaBPB3I9VXGh7120On9cwPMnz7toqcj0liz+
Zk4sLz8jcu3GA/c0oidb2zq5NevSdulc9kubhthO6pnNrSUPI5uZPUCmYeshSeBEdR6iRbefogpe
wibjW83rnDhT+XTmNUJR7WdZZ1OLGCWkBYsYa9ONb3P9bVWcjbfLOiz7V5hSBYRDlVccq7vF3uI2
NSAMmQNUdAp4kau2Nm/WGLn/YegT1h29xLmTI6Mp5Xm8wO8Oo+woewCpxvAb4GdZnMd65focgza1
/lKDH9A9zM4rS7JNl0t17UbHiEghKKLQkdoNbbc3SI0lRRYMyOZ+41zrcC5UvQzxne2wJd82SFbD
p4Y3+pzAbxsJchfkp9ixJvrcoaeFNHkdOFwKUYSuMqwOBEtpMS843d00r/nSlZP6IMDp988q4Gz/
6Nyoqcm5HCPcV0XPo+WtCLtZyzSiVLLU+2LqMl2wlt67Xa3bLwno/u33qQab7aAMrP6etrZaNQQH
+DA9qhmPtx76BequV7qO6PAosMtwIhI2jQrHU7VKFAurHvT9k2GkCifWVA3p8mSfEAKkrRCihAz8
gPwDEZ8Zs22xl1gENi4+vDF+mspwpZuymZ5bFw3LcTCR12fn9MwxY7sOUz7Sdl0+N5qDiySqRrvP
PjTjcrQl6aJMN3N8U49lIbIRvUd/uxmTlJgSWYMM6FBlzya7jAhKRwE5med5h0ouhADG4nYo6XgV
ilU9jYxuHtEB33f7sLVtm07w00xBCitnBn8xZYbjFhTfshIWpPN5Zw4JWqVnmTofhsimfvbBvZFx
kNUvC6xN1GFvCKlyES73alo6eEycCoTZtzWkubDqWNyx68LA0/TGltvwQSsMQs68T+I2JTW6zM+u
3U2EKHUj0dW6Y11fIQ6I5bXHFWC+hMDqK6QAsf40QOJcVhnXJamf7MKrCpLQcSfqOcUi4yxTOFU3
ZHMRiHO7rOL6XplA9mzChn/fxLw7tEUtemy1Yr4eCCoYd6hXMP6o+lU012GZ9FdUYj4i9PBUwFJF
AAI+wCOGPvW0LD5Dz8LUednhUKzN1Nx5TxCZ7RAYCedWqiqz+wbDESDoyamWE2vvRs9cezcVs7uZ
rR3MFwnRiZdobJzL1znCNCarfG7m5NLcaRTu9jUJzwKxhM/LfUSsDlyTX9M2yO4IsrIWqbGhRGwA
2MICszu1ol6Lk9ChvuPNfQCgHxaJ6lLpAfF7em4QjKWUA4F+Rildu1s2qjF6ZBIgPoCCZF8u50WU
pW8xKfNGHBjdhakPK2HKyINRon5TjvCGP8QgCoy/rAttliyqULn6DLkDOMhOXLnk0Fd0o1iaNX07
1chHrrbeuJQaHKA2XeYJLnYlnatvineOPrMwV0u2dS5GtiOTdllTs6g2+lTXcfFVXUKTk1rBMn+/
Cfvim9YnCHf1GCOY7ZJmPml4gqhMi6l7GTi2bKpg2ZHBFoQkh1Yn6tfiX8N2DMKmDtC3LBKkMjBV
P65UBvnRlpEG/7jWBSqDke6gjOQspDhyBCVduOZiGL617cpinHNJZfpnKLVpk9GpCuxkfLJ9R+pc
7jdTS4uXrmp3zWHQvS30tqtCMr6PCiL4SwzLDP4dqWWFyogp+a0epgZnB6m2jJbxGB4nXUgLqhF6
S0kpSvJYR0Kgmo3Qg9zwAEHRo14mQfPV74QdFrG4JW27eX0LTeQ4+WAnvbyJosR9UIWM36Pd7ver
oQDf4hQNSIzXtluXg0gUBH13s9gPGPPmpo8bwNqEEY5B4yQZzkOl9Zhx23chtVHRfARTd01HDp6M
tUkQN9Nqo0cpwnon9F6p41BAYuTQ8m29GmErcRXblpwT+BjjzOuZe650ybcHWw5gDy8L9H5SPs6F
fxtmSLx+hgYHkjO3haT6iNIwdFnEsmEcaDAGx4JmMRsQcUjwjxXx76tVIEhkKCWUJaIMwyPIw8o9
yifA4PmBqxJ1kwD/c/iUyGmvr6gl9hny66Z5omoACXyFA8NTjQdJWb3Eds5wbG8+pBNqY+zBNpVM
MmbxOO+HoQjD0YyFqTKaSBu+XrCu56Fvu+5mlXJv8R1N5J6aOAntAytlQMC21eyolI2GEyCUMrxB
Kbo/4Jjo++PEuXE5rZY2BlwOzq2HIRAcItCBucZcoBxRWD5YpNsBoOVl2/yTiyqzZD2f4/Y6ipZu
v4L82P494rBNSltYQ96U+7Bi+xQKw9EEcmh0Mmfj6MM1G2IEnFXd32y24k9AL49gCEDfEXUOCDWw
RBYfox1w8qMCQ2Z7jzrTuuAiciT+7tVUUgkPnGZHecC1s+3PPToU9edqH12XYaZAeFdNhcgcJ2a7
dFk1Fhb65RAv0neQSFMy00HY+bwOyQi7evhmw7u0WISq04hD9vAYNLtswsgsZQl3xREZEw6fJje7
0+HsQcrQKR1W32Ibo9/1MuPuLM528qTMFyhqEyAxO5rEz0OCCC1fgp6qTCaLANfHi615rgWUXnIC
vfn6Y4uCRpJ2/VxV78m64/Qoo0jE10LGHc86TVuaD6iGLdnQLyhtpeDlrWVuwOMiD4kdJ/UGhiD1
km5QgbaHeSv4kG50TxDBaBv7b9EEV4WUg+qh38DLZpFX1WaD/CbwUuGDQ4AqbrmLW5klrWzoY1sG
AtFki6Sgql3XPW0g8DdHahzptpSDbL+ggFn1e4lE3aPkgEW9IiiEr3kxwoxau+KuGki9n+OErP2d
tqjTpsKyAL10W00vhLO6uqd70QMKUpCmP81qiegjKGpSYE9NbA/o//SbPcK/MUxHgItsl6Grwuev
fehcBIPE3atz1KKc8pG03WWGBBKfPJ60NeD9IQHr7mfUD5sM/Arv5hSaQzG9IYJyJJfcR/2pBs5i
+Rropl1eCFH4q4DzOuQTt7Y5tIypMadwpPFNOk7dVh2RDbb6pkggvwbwZXuxB4Nb2pCbqtbrdeGJ
VBl4IqXmOZQYCDZUXXToZ6MVOpTXYlnZjpjF2+SEIsGAbv2I2C5FHTZuUnDzdpOPWAbtMVnneHyR
NW/aCLlDnHiWlgwiJr/YpmvB52rQIfO4TDvEiUkWtZO+EtTSbT03sWLqGZrRnb8NSO1XixevE5Mg
BlnZ8MBl3a4fIryNjtIq9myYjxc1aySki9qX5H6+ZNA3RTQ0K4Iv4GUhMLUVZfmwdbFDsjLNTGCD
Jw1qVjJDr4UjWyWu0/23ekN2DTjVJjvyMvklGhEMSI6EafCg2y5wqxmma6eHWT1wHB4lQkVl9u9N
hW7EZ2PC0ByTMumjgNG1rIdZspjqNwnCfexlqmXCjxah0fhS2YQHlfpYQ605yGRW72LU52rYv6D+
77/qKZmbZxvNQ/Q4lGj4vFkuiSoUCzbV0kwuI3SNQZuzU3uuOvS9sEgSy46TROIjDvBRnMcbkFJL
HrIdPaQBmW49yVrmhAuvboJFJ+kW0bUStwiLEve2b00zXcuSheEczTAz/8wIKUgmLjHbcR66aE5b
SUN0OxAIPL2JZjfXOOMgQ59pRMb9YZs7Nd3XzoPo0nEil3d7CxRZpohDk6dmbQ+JmamM/DclnC3e
seBw+PfwNzDLfh3t8NdGyApdw/YcbMk2xFPwoM5iufr5tA29ZqcJVfZw1TZiJ8+oKnJ+XTfoBGaW
dAAAHEDdJJPKsTZ31LYuFbXoOE6UzhkTnYlS7Lk7Yd2WoNfIIY9xJDGg1eOxjmL0e0SPFs+WtrBY
U+k2rpbnUyV5cvLrrPeTTdaI9JB0o2HWqOmV8EobZh2bWx5Pzj1zB1X1F1kmc3eLwLaWx5ZXs34b
AlozeVsqU4KdCHDqY933rbgpyrZv3gaFgbnZqGrcNZlhqXO34FkpLMe3nT+aWXbl9Wom3bxHolcX
S0ZmRMtjbgbVoWydQKOtJtmMzWyjDNofYrM5+oBS6WMDaPBFwlh+goIhcXGmNQQwu0OHVpCbzwjA
Jgysl8ZOj7inexSeAcZBKw2xm97eMgw7yFWaV83+Ht2TYj0u2MlHve/yFkm0iG5oVGgEdoJAvY5e
2niKXhEjhL1qjBz57d4OILnGdBv8p1DPGqIVzQzpkKMv7bpVaRwEl+hxUoCuyOjUkgkUNtznboFk
/eMA2QVHjxep1xg1jZXDfV1Nu15MprsQmnzrpoujnHfink9F0p/h/bGH09jbmeXlstn+ljro1KBE
StBvHbZJzscaRfw4jVwcR0f0KH2dt6rUSDvt6CwiJNbV7MsqYfN+U+ylWZ8gyZB41N6rYtq/s56z
8qttBtKeCQPV8UxQ9R3vQNCe/LsWktSIbXqerLdxErntl23kxt5uWxk5FPhWqrJdIxxJUV+e0Vup
nQPYb/TJ3Uw6FzK/wTj0POERTD7vlDYZsPECPfMkuSAaF3XUAJPetwucgd+T0JTubvJ73F9L2N7t
l9mWBbgO2m+wbncyMV9R5otYbriKrINYK/KZzPVY7d0BkXWDCxIH6SXND5MNDzqaFpZtURRP2Cxq
nECXsPwygtqiXIVIYuL6wcmljcDsrmX9fb7cj9/lDKY65A14eR4HvcUpwXnXvmXTRD32Xsm70adW
ORD9UWKCUZSsSE1yRnkEeA0rx+KeVtKHI45RaCEubV8vL96sdr0ddtnxD9M6iwTJy2jm622T+/pB
yc4uDxcNR3Zy3VykHcRuxhTRaHkpltt1wZ2LBuaj2jYtr10FpsE9GiUdNBgQG+8obY0NqlYcxpUJ
919AXB1VCmIRDYdV2AZVu2msngCTiBERLTBlfjJANuJehMcGtBv1ogr9LC3RAPf2BP2s5aovpnHw
aQ2+X5IOCjgClqH3Pc0vKCSVKN6iYEP8F1Qr9jpKhUf4alKOU9ajhtgOYHukEKlH3nlcQQ+FOVC/
JqL6BIb1Nk/pHGBiM151i+e1ycII/XDEoUSsPM4nVgHKkf+HmzzkeSOurtCpYj4jQAS5NFJ+LDII
JbP3DH8d3SyhKu1ZV5fab4n0e7WXMzMpHgbqpgOqBfsMXGtUROf/KOaVrJtL2hOEutc1J8IMc7pv
FX9Aw6qfc1GA/P3nEEyvzefElvTd0Lv2QPRHk7wTy5/DM78WFOItW9Cuweey+kmhaFHzP0mhiV+h
OgcIHuqilvKIa5KgiKQXcudwWrvTH6OX4gvC6veQPq8gYyiFUQ9EGjoTEfbfWA21v+lCNEBG0E0W
BSe6GNgCSD3Sx9WhdIsEy0QkG6IV8/THD3FBFf3eM7wClpVo0ax1NMnjADfTNq/BI7gDeHDMEK+h
/YhenDr/8Tf9OzDVK5zZNDosNWCKjxAEGOVbvw3FnNsScW4ecDNBnRSKJC2i0nXrfzDC/wZk+Vqd
yAAfhtuE8qNQ8OTwkJ05jKg1/+CF/t2nv0KfWTj6OVlpDuRI97WZ4uegbPHnqCPkFTwUYfrY2bLg
xw22H2k1bed6btmf/PBXCDMfx74fZsGPqEEf0Eit0yJG5fGPp/nfjcoreGixLrXnuhbHkkQOd/pS
pHGF2//PffrlW/+JxUkby4AOwrjQvYM2r9dwmdyHt3/84f9mhb6WJhJT3AW7GiyXSmr63aGmFDIi
NgpfIUU7m9oZaOwTeCXc/il7PvZaEaZSZZCQEeJH2KHyD8k4uXsTo7z6xy/06+H6O7v7tR6MNBtD
WahMjp3SFSrQut8Cmiv438sWe/GcIPLGf+mTuBdXtTXvzF6/i7HS+Klw9VwhVymrA9wZv68Lg3Vz
6iVCsr8/3X9+W/+rfBke//4c7m//jX9/GyyS/bLyr/75t3dDh///9+Vv/t/v/PYv/nb1Mtx/6V7c
61/6zd/gc//xvfkX/+U3/zggLvfbm/ll2p5e3Nz6Xz8fT3j5zf/fH/7l5ddPebfZl59/+vK9q/sc
Sc9Uf/M//eNH5+8//8REfJmC//znb/jHjy+v8PNPH16c/0v60pdf2t/5u5cvzv/8kyZ/JagqkgR8
7RjM+AtlJODvfv5J8b8qqpnAdRaDM4Y7+Ke/9HA+rX7+icq/wtNNEk0k14D1XYgObph//VH8Vw5F
IKokMn2g3MAB/L/P95s5+p85+0s/d49D3Xv380+/vS8kEAKKaSo0mFUx+OSvzVQg+VKOrRIKdgFz
cxyJ0elSijrndYPUt99+cMb+etn+zwr+9fuAiUe5UGJENF7ktxvf0LWAGpSWV3HjSoj5NuYFCDGk
znFvDyskxfKu2N2YzvgteFBvi9Kpqfj8vE9Fm4WFsvcNjJqW/J+m7R/D8s/DEF/ux9fPRRVRCeGU
amAHf/tc2jnULwA5xmXdfvY9niNGvxVGKvxEfXKt9T5cDS2bjgVKG3kFj9Zp/t+JQvx9bFjMKSEU
1D54nf32GZpLsX81s7qy9TpeFWjFX6u4Ht798av+zownCVVcSaalZq+tFtEFWEy1G3XFBn7iTfig
ElmfQt1aIJZc+MHAYp2+HlcOdVqGGec0wUL67TtdwEpkBdIBzgJSHFe1tqmB+9gPvuVyGb2aPY0d
gUKYIFjD9NWqokWDDgIv5BWvcLyPzeUsbOenpau//a8HT8eJiKXG+yjxmk7Oox0jelm+BaBKaReZ
X0K9o7DD+kdmmh9cJr8zUzoWjHENAjTw+6/eCsjeYZAukVcDS0jWAsyVVug55cDztdlqxA+iq1+Z
MK9HkaJ0xxKcCDinXs1VjULLPslSXqGdDKD2MujbIAvy1EKk7Tx0MLWyACYcK4AUT/uABmlMuuIr
4Gxg2PXriERMwdqo75YcWjZI4AmH0pVgqs052qyPngLBkquq1+N5Nn2dsa6DUDXsZ6slHcIYMkjf
x/nMDZBEKFG8mbpu+gGD4ff2uQbwkGpKcBb/y3oMiNUDoAbyqkSb7oz+iTpvCyeo1vH3wHserSnc
uZ/KXyTuyUNCG/oulIn6wVD/3npFJRGg11iiDv2aXjkZZFG8aPVV287JGS2Z+54IVJdJJX4QYP3r
N+mLUAijqMhyjPWrOa1s5YI26H/LAuTcdVaAXA/dZ1f90AUaK/NfF6wmFGJ6FJR6Jv/+83+K6sYu
ZpGkTl4lAAsfmiWqTxNO/EeKDPhJRFgIdPTvymbtDmZGHSX3ioxA1fY2pA3gtCftgM/ZpNQzLAm5
eDvXC//Cl1GdggD2NANPYnurnU9uvV+Gm6bqangsV1uX2ng267FVaD6OqGsDyibnM9EbiAGAjR71
1G9X0ejGfJpGemAc0Ez8ImnjlJcDL66CpyPMJeLibgaM8qHnMfh5rnLiUC4rzRc4iT8UpDNfttF0
Z6hkhQNpUXHcNI9SiOrJczN6+bFme/IQKF58d4nL0PtswbaYAFaCqvFdbLZcN56h926788WXLnMd
JPKHdbbvEjrZj3Tu7RfIIULFtBp7CiApqgLwHQFrvl+2Y6/79lQTb95GxI4PinQKgCK05vJmWvcJ
Or9s/Ii6SnE3oRaG1iM6gEs3qm8iuHVIC8I+NZH50CMjBnY8GsQNABkPTE/sXnZVDoOEE/Bl3alf
YmZxApT0KY4VWACsEuqGJMw97Ghjp6UfxZUbpwZIDm8hH6UBP2nHOkcQP7fXywBgbIpTarvVM5oX
KVi43ZzPtJhlhiIOxFvGsLwgZMKYBNbfVmj3gNc9x/cjoLgYMkZnlKnQy41dvzzDygFqLB23TkC8
g+hnhG2bBwhV+/eq7ZLzPJMF5ZYxyibBk9txEd1hGEnh0rq8JHPjjqs/bcq4AyS8BfombxZVn2ip
p2OvMN/ULRi+JXL8SyGakJeYWxxCS1wfAHPinxAzbzdIJpJPrEJVJ1WkqR6WckRnBQKx+B41E2Dt
cXisODlhLyzSpgv6OTju22cgl3pAS4j5hlIj3kEWHCseRVL3FqaEDWyaqmAPFUIc9EGnrI0T+cuO
6rpJQT/pAS/3rDBXilqDPkkzb7e06cbrXcBtPK+BhcUWKkkKSpG4ojsCnBTnQfdVMA65ZwirwF86
mcbzpDuZshKQgaUg6F7vAA6gL1RqwPajfcqAa4aiU1+A6rCWJ86GpUrXPsbzVmFiQ1opL+qso6LS
aRTV+y1F02xeYkjiaj7dlL7v3rL/Q92Z7cZubVn2V+4HFA32zWOxi0YKKY566YVQc0Rys9/s+fU1
wtcXsM/NSmcCCRTqwYaPDathkNxrzTXmXPU8BEW+xhCs2YOueguJ9e0Q9/xseyQRBnjd4O1dS634
fJcK6mzh/ri4nKCmyxEet0m1p8lwnStj7X42rEeJ8pFAHpl13Rsbvm2NAtXoDuif0meDih4U+gRa
rG3WvFNcVAjSgLj6qluc3BF0NEPFPmQ1wcDCtFKoq7x6JwBT3Iham/euIZMv6Agr8cH35x+TUNuw
5CNm6Yah7kVORtq8TtkOrYadSCKTn5NVDT90r1/3HmODnexHN+pgGGKYCsWvdC9eJgpEhqzI08zx
o8UhE1GOaEBTeyRbw73qUR4HCL+ZRqFP3SARyWO6TuZVJ7X0VilYDSiRCd9zYkYf9c0aojJNDcuX
iRypymWy1+G19lk1gKdYOY+Cq6TMWaBx7JbiuNKt7CptpxfXlf3RbdSCXIZ19edxHPdky9WnobRc
0EfyqcMGZxUSoxQlmx1KEZijaMKFTtM3rO2mNy67UIWz3eud05/YFZ9/LDlvXFW5zGMSLd91XbGc
ye6ZD4JpA0CJCk9SbN6j3ZlbxNhCCWsE4VPqiZcRbmfX9NUSsGqqD1L7nJTVnaoW5YEQD/swj0bh
JwU44jZNOwhtJSYief5Zz3BIfsFocuNZU7SXxeuMk1n2J7yJfei2Ig0Wlg5AKqzadTkYZurbblbG
kmlzaJXNHDf4bfxeG2goNLsFb5XTXdIzXIyl6WB0GsjvwTf5vdi9D5lnPVAkbbuxyzrfaniUbU3d
aZptRfPcgP/Ww482l9eGqFff0ZQ22HiDsyquficDGfcTv7khMR6kuME6E3Cpd/owYw8ssxvoWGOc
DSwbY3JXkzoasbZxvRKuecJxVIeeq5D2Y9hLPM9j95Z44A3OqjWBvW5n2+qwSs+1PfsYreyXGigP
+SddY6fDMMwsD5dMcJlwUlaBTD9Sly0/9Do39qVtJDuZz2Wg8bK5ySuIJK1TvHtW3Vmv0gP7CgtY
Ka6GXdkLr/NOLL528WaGTtckagQEUEDRNFwRZIjNOZcWMQucVpt8njLZfwCCMpHsHE+Oh1SsC0kJ
dVUHQ799r3pek84NVzs743vF5OnAl9v8wV36WJjSDDSciWG/lne8+0OmFho7j1mDCNibBLrhFa+6
anRH+LPU18ZtYxA7wz6XaRbnebEynQeDLWZ5JbdkuXVK82nSmWGknvJosDwtMDjkz7YCStZvCSYP
ViDXjs/+Se7c4jKrdczuXrfVe4xT3b5BpPU9YKP90BfieFHY91U3jocRIuZiZGRJoG1xU0ydru/S
prSx3WpKlMgev0Grl9cg/vp5bMs8rNWsfm1c3MqdaUWJsoqrWvK2WBhUf3Mg5ZGo53K/MfV+BPDX
cPks1vxTlpvFmEKtq1DIfvM3fC3UjNYaK4rb7N2yqQ4MqL4bXW+Oy5xo9zjEuhiW55xLViIyn7SC
xjOW0WeWNj0B1qXf1lbICPB8ve3cVT0wO09ipfbk3WaVaUxWw5f0uvFGq5U0LnOvPrLeih0ChRiL
/TKpy45Z9RqMSSeioVJ/dIyXg97ImAK60xJviWXmfmqm9VFY3AnuoquxZjBJW3Sxxc2SF1fmmnul
T6pLPgdLMcwBFGLzqS96eZXUejHE9cAV8VjGvEtqPDQgya7fZvZVYY4vq1ya09IsN0vZ9F9W1Y7X
zPFbwnnKJaA3vCF9vI+8pO/fDRwou0rtpkNlrbuiUZ7qZGXgOm5tGnUkax0Be0WUtZAu6WizDrBf
hhuWMZLszCG4X9r0WDPBfDRxKGDYcfUQL5b86up54+S+CGl63sBFjimBOjrv5qKxSbgnef3HhXgK
sO3ZvlvpCnZYtWxChIzpvGTyGQh68BtlvM70qQyqdY4axNWQuLI2KmF9ZbPACU3Ntpu8YQpKHa5h
a52TvuGZ01kC84PC3pJ+KhI8uwl+k9rASFwt4HlCyePWqaEo1c/azvfjrA2Hclwl9G6v743Gwcep
TZzCxsLgPLe2XclWZJZQxn1jOaSZrCv+0VZxj16ziFAn1mtvlA/4WqqwGwstpIUK6469NJTyRcRo
No3sTCS7jMzqncH3x69jfQ4EYb2who2xImvE1Hm1o01s+6HtHkFvXb+f1uOgjE+u0AlSmTbmdfLV
GxTO6Ez5dPPmSTeKU53b9+nECZVX2m25OD/T4qec3WlH1OUINpvCS49Q1117bC3nOre0k8LCtQCj
an9dSgWnhaddm4QS7pLZcD8b5sZxigGOUypgVeO0wz1ZPW/GF1JcGbt6h39pFlVQdm0JHrsqfIB9
/jCS9MhbrH6Um/tkd4K/uveiTd5gtq8zrXw1QSGu+sqUwVhKwSb47BEXzN6qqofZFa+13h3awSwD
q69v2GXFz64Td2e30xyNaLv+IHDWsZCOtSYW+gVu30Ndz1082+Wd4Kk6lCL7QHY4YF4OFbezYLw1
f+imKexEluxtTSebDdjwdm2d/udQlh6imXUoEqU6ermFMzaZt101Jx+F4dCY0+4/DJ2Z8TZOYMlg
F+3PbNPauOrZF5dUViw9tTyuRakGOmaOSylld5FprE6Qle4YMisWoat50vfq+qSbcmFuvVCrtIlH
cz+bO4WdV7t+zgu6eoUahl8YgxL7SHSmwZhy6nBr+LzpWxt/Vpx7jN63pjHnga3LN2i/uB+o82ub
6rMqdPYMJrzzmacEJOLdZZtxYlD9jAHrprIZ59YLn3uq4JQVTikPWba1HPr148UEHDA19/VFtC9C
m5pQg6jw8+bDUcxnu1SHYJOc2Wvb86FJoB7dGM8rVN/TghiK68Aq93JOtb256U3UJtnqgyKI93wa
h11m4lEZEUSODmiLv0Ljg1jN1LaOfCOxfNqZts1vqorZr8R0a2kdJHllNOwLL8dvnK3Gbd4sVHe2
UcYYIJtY8ZYhxJ1yqulZYkH/c2RRH8XRBVzD3iIHGgxWJHYvGZPkHXsGxh0Sy303pk2ctPCrU3rj
Uh7eMk4fsQZuaBleAl/h6eCvYqFvZtlyd7Ppau1LFivG7HLtqP7ls0GCT8QCUDXWc6kSnT14Aa6k
5UFXalqXuqWWlLMap43TfC78UkdHOmVoL3ykuja2ez1Txh3nrXrTdpl6SJuiPlbdvl43Edl1o5/Y
uFhGaY9vpzBc8wny2X5yF+tnsmh6qOv1tMtKQ30u2Va3rzWh3LftJD8AyNLzwGD+BGLaBsIwlF07
ZNNuqZaMjYtef2OB7kSEmNehkzEmUTtQJn+mmsf2pPXOo9oUgTKmgwFUlHMb9mh8AW7MSvXHDFSz
h1DCn1O+rh2lYori9cl6hTrKO20NMkkpNNAi7zxhGWjVglqJfIA9GQAWlh3bPrYS+9W4rSENkx2V
PL4xTM/I/ihhRLOwoP6qdDnnqiWoFov26JDDGta9/SNDiIK04xPfCJPZ65OlQYY6eoFBetwx8s9P
5iLlgQCRqPbmJfZ40OmlKtImRT5FIpfUlZZRncgCoMCtS8wBhTaHE0kBh3ab5G5cdHtXlYN1xfdZ
ozEvst1GbuM+KWb3mLhegubSdKGRU83TgN3PvW68FbXQAnsZvhbPmF+0In2rAX9P3ZIlz2W+fdGO
yztv7nDCpRIzVQ5zFmuFnK4UtX/UdeuZb9sfa+kdcN2bUZ9RDvfmugYyQXLTlx7fsdpJSE1VQRuq
ZW9EFbDs3qsUDdUxtzGV1dw+BPzFLFtM0pimz3weU6mF3ILt8yQ4ppMCqsOtR6IhMgyGwSrs+gda
BQkUyuwFkvHruygyA/Q5V8961xlRRqzp6sN5yHOhex9dWV0MzONlC5pBSICJ03NONnyOnmMgMI0O
5rhaXtcNcd22txSHaamRRLvEjjqlqXaKgjmb1BucPY6WH9ds3WjMZEMKhNbMrM/Y3ubeVPfplq4v
WSOxMgghUTjsD2fBgJVZ7OYE00wjALT2tjSSJoAYya8xXYjA9Qxx4Pb7QYx/q4GWp92ePObsOp1g
9ramya/0acpLGE8U1atyGUvHN0dj+rEK1fyaxNzpAHzFuptmhyAKgx0fLxpERBGZs7NYkRyz/Lvh
JnPAE1aIqCwd1oet8hwnKFVFJpGrLAPpBoUsX4DCxkhZZzq9bdgeVD01dy1M0KNcCzNkanIv2EWw
l54sPquky2KsyEvoEiMbqbXNsoy+tR6Tor4qhunGrTR5LAEvibHj7OBZLTfcKBWuJMeFiDedDbQW
z1HG3LJsnvhG8rEq6+YF26NxqzXVDU7IIhZ1C/WWeVpcajPxGoJdTK9t0xrHwar0CFa5WUNYwmSv
WcnE+td1uy+SqXvIC8M8qdjQolkxVV/FDOuvikBl78u2JN7EI3hicPIx7LZkw8q/arwTK5XzV8Fd
XBFaW00B/LtCXmnTmb6ZKZdsijGJO2BDmK/ukhFdcBj4DhQTOF7Xl7GSzO07qRm6dflM8Nzy/rkB
0GT0iZWr8hOayd3IpXavOb+zIs51eZdYPW+v4g4TRrXzpmwJLPRLvyW84QS5fDZTzQpRcqYAFs32
t0m5QXB3sF7PQT8lvHiZI8QKMBmOJ+AUYgrCNieTAHor8BQYOGUpsNBNXlecrFR0ZEz0T06XiyzM
4OZpEFr7HZOqvoev0gOY9CGaPeAyRsrjHS1lwvNfiV2Vkfe/dC0/1ZC9zCunn27hU1e0Qt0hfXxt
PWsN6oXlss02P41rtu/mYWZ/NnCa5ybquddBt9kCopI4rBSkpTnmvh7qMlizojsabn5nD2Q3NtN0
TGDcFBy0OPeIIKkiVJ3x5PRC/1iA9pOwElWFh5bonB0W08lCCm2HK9OR7PUjtxu7llTdL1tM5Ais
evuM/NH+qN1+uLts9HpxPUIxuPL0xUh3sTZJ55Zabg7sjtgy7Oy/Y/Y/hyyVe2/TlltrS7cExK5M
PtBgqfDRy9uryzJ5fJq881Qf5gQkaSxqhVyUtGsFngJvGL4LU9WWSNWSTcVKtjB2rKw6451ptN4j
Z+lo+RkWUyz460gbXDQgj4fBW9uGoltlpOqSjrI1TnUarEI8FvaURIAb3XWPnThM1MvEJcmVt7Vt
g6XMiXTOCHbox7m/s9i/uataTb1FFnH40j0YVkrKR2A5zoKITi3rBd2CPQ+jCK/pS4Ark54lqGUd
Wi2G7qQsSa/A7gRCGNEBJUEr2+9xk4/1sHiPNUlIHLvpKhyfDAyMWdr2UtXL89azL8QcCj3OpjxU
+gJLdTuQTrPm+TFt0IQY6BzSMleeAJXz0MvRLpHdiyDPtvzYJktYVZkZD6wxC7rUEntX9WhmJ1NB
eCG86kAFO9UYNit7Iw2HU9FvIC17pJ0Z87N0CWEw+3lMfVfJ2HHKVEW5aXpjbaC6KnQcFI3s3sAh
d0XRR/SNsJtoyLP2HjCDdTHOYAPAtlXPlBrBw07YqqMPZ2BeE9M9CwUf1LTt9rJIaSIl3UoTQiDK
o0KQF65udV3iwu2l36XImurs2C/8XlvMGhCg4G60midjmwbj0rGU50RNscloW2d8rTogYABPSFAK
mxj1AGWxfXTXy8uymC4ScmEkxrdpF4Q/zGzn2eFILjne0EueraVwXoY1c66ZSDWnEkTgjsGnc7B1
w3hUrTRtQ9vCgkNVbeJZHsree51Wt6GQUar6oHLCqdzbao6cZiPajVbFsyWmhjg2RTO1nyaG28eR
R/gpUUX7XTj1RuPv9dVt3ak6IwbMCZvfeWbx1SmWekgWfO8qk5F70qiTNCwypefcaey31TGdW6sV
5UfpbAmKKW6BEW/NCxEYE93xmFbvgsTqY1uZ/LmePWSIUqFhCpZKEkPUNta912D/C5rK1N77NtX3
0NVT5WPUtc+FSsRH4HZ9egaYR9vNlPhi8n5Se2/4bmq9eWKIlDxXadW8Kjz7kdJz5QWXszjYVJL7
tc6352QlJ6JOdR7NNU+GV10q9jsqsPlWws0FU7uBEBg5ppaeEn4zJoecUlM7torJeraqEVHlrMu3
DswdKOg2cKum6fe9a2JN6WrjSbGq7EDOwnqS8+y9Cg0AWXV6dnuvbn60kZlt5hhDG7eNTN43RBYe
gKbsXt16SI4btTZF9VbKXUEByE7cqs/idLIeOLzqnxMep7NdS3XHsEEByrZkGlHmCXITlbccuacB
FeeFzD8l4aSl5W5KC3EDxzEQEsNUIjKallwLx8XPsqToXVZO7hm5XFV7v/YkovjFCsxNS4UIaeo9
3v1hLg/mvLqHJcmGI6lH7RdZGAwGG5wjHZYSp9x8LDLlA74oVQ2HompOvDBcKHo4xzOZRpJVnXa5
6MGkd3TRDUnmVVTnZUGdbTv6pybk/APBej5D8nb3pF80P3HhladarYvjNib2t2da7ikZ2vY6NR1F
CXRtMr6tcWh+Fnoxm74yNeNrDXryIqTsHaIjHGmHbt4R1Yx7z0x8GGwbq6HthRkD0ofe6oiadHF0
576Z9OqdIgfzKXWq6qtO5ZPmoYrWPRUJEPwm2E9PhgCKe1ecNzDi96qH9Aok2ulIPUWMh4P0vu37
AVnP8qa+IvVr4SKP7USBodjtph5F1pkVS2Q0nFVySfIb2E+rCS2mrrwjiNuKDZiuK1wx0gkL9Ip4
xs1Gb11PuC51l8NG7wsG0a2rqKepM0n+4ZbQb9TRQbBzhmENLBYwvI+yTYowlf0L6wpbEVZOlx2m
SjZ3GR8UqTr4YB9xp8s1IhDE+aI0MiefhWbrp0jxVgVlyfKp/SV5gUIKAwAhXPMs+l2icWYSntYv
duB4tf02Np6d+S0l/1WaGPMjRDYnm2fPu3RTUO2VWvOOqbN+SImJiMnxvPi01jwn1Ej8BgwTNCIL
mo4jFx17YY7jvKaEmX3hQ0+QLAcrwOoGKqJp1zhGIRyla0p7Z5g2G4Ug7xYdFlky8DD4Dw/aME2j
366QdhEGmIpJh+Y0Q2RmOdJZr4nPBBD74Ji5pQdlOqha6KhqHlVl0n3K1Vk5dU2N45/RzXpFIEkZ
qLhiX7aOqQNDDJq3SiZVsWeFjvElykG9WqXJwsl5W7XdOlWsdC0mO8CgtcZ2yRCIW7I+zOnIoMxh
mHa2CTwhuswcOU36pP/cwGcp8XRFPgsnq8IZe59PDPi3MWnelaWY3lFAW53nzSCihV+7P66yl6d1
JWyJWS09/oplylYVX2Hat6O3abKQrrn9JhHAyNjyLvJz5lq3JXPfnZ525F5VlZEHOtERe1FprAVj
bp/FdW++W4263im2MD8VG2mHIIbrVdear9EyxKPhZKW63+bGQ/w1uxeP0/xaSRvtpmwb5S5V9L8D
MS74w1+RF081oaA4uHX2N5kXfOJPxALJBU5LXI176ekZntIxY+1tstuSlRGc25Sqt6RiiEd1mjhK
/3OW6Pck6n/75q7NFFR3dMCbX/ieTVcwg3oL2QR2Otx6div35OMzRVAZ2xvzogYJPdklGkVMX/PG
kSLHkWTIqdCwAfWfRUsWj+tWiJ2tSixSzYAJJ5gRz5TxzJt17VyTGYcsU9mEQXCibntpm81xNsV2
Gvr8ptcnRhWkhcQGpFYZkLFOOMxMBcxZXyoI24W+I58baxh0ED4C3mWjHImDmK2HZaQ5sFgXce5y
+1Ow4jVQnGnYdwovfNHUToON84JKEULyN5dON/79c/PQbOHMDR118NdtTRW3EpfPpFqHoaRvUM+m
uayspBProdZAlghR3K+Gx9xdY+/eVd6Pa+yVEVXAhTGY9TDJU48Y5mwihHCs7IgApemgNtjdmkW5
Im+BfrcsKIANIfbkhv1dTOsvLO+F9vM8i4GW6fJ3+JwLOfenWy/nLGknD1OlKltBi+NNG6nK25Jd
bcpwpy2TTeIHPw571LOjpqrjTyZe40GqF1oPwc3S6oJHbFaRPeA2/ube/A+ur2XaLvelQ5Tir5Bg
ioZna3bl7QoNoYpRZOpdq0kt/+bb/J4c+8sj4HkmxCOPAK927UIU/ekitAyMyfcn5Yjx50oUqE6q
zTzLMVyW0v7QaeB5Rxa4d7SkDslCse9yilDcQ3NXXMHseLfl6hZgMzwsrVVXt4MxqqtfJJsSmbn6
0A5F//SfX5rfnSh//pl5X6uaRZwu7yAX7ecXTJO8rQ1Bgntv6nVeCpteW4GjIg6KpGixZGfmk1fc
Yk1uXonz0Mjf09Ugm8rsuJqrHQIzrF+W8JZ/hpb/gUGf//kT/MJb//LH/wp+fco/ZdM338Ov/PVf
kO3/jyBtdCFPJXhRx+rO8nmLWOw/faAXKPwvyHb4/iXf//Fef/3j5j19l//Yv08/y/wf/5t/Eb5X
7/Xv/ynMxz/z3P/ht/gn3e0Yv/GIXEA+k1vC4cf4F93tqL+5jga36XC4qDxLnD3/orvV3xyEPMzE
OAV0jk62BvV/0N3Q4ialBTir+fuXdP87dLdm/Mr/Wa5LwCYArmYzgOJZ/usDRnjDLFL7svhsfhzp
8bwHLU7jDNPbJY0vcEWQW4jUdwa9ue+NwSYe+y6P8+o5YQSRJwpwF8FwRQV7Q/4V4V2k8Y1K7IB6
Ti375XpANvdjXcwwa1NBjsjzSP5kzuaICwSlbvdGq/izvt4amYwN5di638yJSpJxHib9Jv3KaroD
i1E5iYjzqZEjMNN3VdsBiY9+xsGj2QdLECvsqdoN5U+4EsFVZuuuouEEgBipp0RMDgauNxkL7SIa
jOXNkr1dljzZ9fyhevVjP6g/qm7Lwjx1kE6MtY16B9Sl/hzKW9slQ5OcJcoRlAsjJZYA5kOCyzj6
WROC0K3tYMB+4yveK2Z1LFSkQbu6NhYNSLBtb7EWohCkMhwVhTAR9VyS3bG0QvhEBf60RpNSvzNf
VaHs+JiiqSHIDAJPJHOMZSrmvRDIYQmFLcOy6E9GPpwH27jREuOzcOwzGhZuwhUjZKvpT9A3jwBb
sY5AmpoEP4GNkG1rO/jH2d4Ji5GfU8bitNUIVhjzbzpsq2L5m9VM2r+x/JfnDo+C6mgazbf9K9td
TGq/5I3iRctWPcpBaQKsyedlsvbZbLO5Qu3C0rGPQ0HgV3trVcvOAokaEDjDVTUmv+pRZJLEO9h5
ucedG+fjHEvBmqcxMc7G1MTLYt3DRpNkSXBIZ+RXXU2SsLljt/mVtsYa1lTyG/w2335YZbZ3nTmS
mncz8BG2a/5tSuvOKl7RWeNktEg1q2JCteOUdBHwKrJCjbAR/TUv+VBfGvoZhRhp9SwtGU+GeV5V
79o209Oyjr63VCiaw4OAJuSW3G3e0dTebGsia2w8dvZ2ozZzjRycdnQhhJh73JXFBSie8mu3Pjnd
Zc+49K3K/aiGdV9S6KZzT/ug9GrAep7rjckpK7Df15bFk/Xo02vP/qgyHlG09cjr4lnXWZVbP+hS
EqNk7nttfqiXt01YyxV4YsOEQcNHnhijr2Tli8LMKWu1HbW28GfbjIlM2neG/FIJQqH/WG9TFESf
zA8rZN3WeNXNnd/a298sdNR/dQBc7hKDElt14fIp2X6xwG0NJJ5kegk0VPxMlfE54fIlUntj6BMw
mDpqjrwDXLrZxuk27ZlxzctNzsAfMLKLh46xi+WJUPTtAWP57SW7VuYkw7heTatbnAlP/Obo/5u7
m0ry1xKINzf3Ny9wDhiNQKS/vjn7Frv+pImEcDjpMLY2mDFddl80wYLD0pclInKZuTvi5LE/0vlX
vKQ6bXzX2djQ1rsuI+PWUTbmuh0R1K3jcM+metTo+d4ZBeiIXd6s+XTPi5VxKWNBMd63iva4GWlI
bsBXai33hHoQfecOYZPJwU9yMuOlPTTRgpLn55P+rY4ZcVLDoFwzcB+4GcmILNv5Lpum8+yOV61N
20DQ1ymbEhHbtvdGqipKeDE9sOvhdirZxDxa7XetiCyyjPZhHpRvD4WZyE3721bK+94WLxUNiZwY
WVjaNzjTLlvIuqz5CVKw0t70N6Ish4xUyErbGS65NQ7z2kw5rLmLGDNHLIBIVTx4U8ZCHuu5BpyZ
82xvJktUWcMJS/e5Hzg9WlUPMYvsFWpb4lXGZyGHR4RC3uPmy1Z0j2m+3I56vYUM3gPq5L1BwlyX
qnurq+8t0ujUdPPrgS5cbe/ZtXAcdSO0dZ53YYW2cM9prR6adj7PphvqpXtfQU1c6v9wVGk6Gevk
zFXTTI356K9VDfhzumB2+XO5dPvJGaMBdMJaT2pzPSRb1K9WPHgltAkEav8itvvENgBgCRIfr7y2
OAgkQ3o6AdWe5vDBWtzV1c4ttiib68qXBoo/e9aWwT6PUDKdFK9dxdzQ60W913XQiw17lC9sZ3gW
lfOjSQ2yKrsurBFMsPxP59wCKy6RVxT9O3erA1Fkz2ZPKqTSfLmpEmN2rEnMTK5rHkOg4+Y8ENkP
VBqLpr2vZvuuSMWVqa9zuCW2321k3ilw8QQlEXE+xr1gbJCy66wsXoQ+741l2VcjDHCBr9JnN9ej
kdUvaW9dL9J4KgdQDst+sbbuYanGIeKuPnQJPLNuXNHO2tHcj7ZfaunVutiOjw2AuBdyPiPL3K5J
0fE7u7kFWSf6TqrvJrupIzjju8ZY34suu4RTDGTxIDtgdSSo0lvP0hwep809Tk6bMeLJI6U4IG49
EW0Ed6gtZHWKB6asL6M+XqnL8lEtGwRzXYZE6u6VeQkXVT1XRDgUVvJUkYXlyiKQpndH3PQpLV63
jhEVtKyXZDf9lP8wqi3CXP9komhvuX4JpQyWxbtfVuOZrKVdM2wHqXV3ifIxFe63t6lvS7oQ+rbE
2ugRua6HeeUwMLSsu8T7iXjmOx7cwo10b1rtxjJu6/EOCfSMyB6OgPi2cTeRpjcI97FiiwErbMin
HgK4GIjiJdTFT5DrXT27UdG/ON7DbGV+vphkxn57eRZq+uuY3jtptbNdCXbzg4EG+YTzXTPq3C4K
Ww7uFh2hIdto8tD5VpPkyPUSXXTAUc5C1Aix2PdQllv7Vps/PaslDth4GQhhsVee60JnRHauljlw
yh/EZuBELrLnLkGbHnMrTPOPmRSNavxeRBNUrfexgMQT59Z/KK29h9LYF7n2Nc1iCEYPmoZRGDso
yLe3vDnU146RQeMeoC4ddFiClNy0espXYloXfTW/FMkg1lXckPg0N2bpw5Ul64cs7ZyQ/uvBK5TX
Zl2fm4LlQos4bwmpuVMrMSDVhnkgcgumonRr5DO01mmuP5tx27mbsx+QUewKl4bqUk6l2XKvmB0q
jNpGM0EQlZjfB2S7UZNAWYkWjIjg6M0fFRNJ1hj8dNfxwWPxQtAJfS/EmoZNT2nioe9FCS0juFcS
iolQEmOjtKsiCvVr5tXfhVqie+/SwT6aJrRSI0/FDP6gmaess25IRtsRMkm0TGKk0MvEtJizpYRz
5+XhYEkloD2FwyqYY/+vbEt0YDjKtNbyIB3QGqjAHnK1epFbWvtVA8ya9smdkWlHrk3OjuR18vU2
Wf3GcYbAqUdgNRK9fbOy73/vvf4HmtbLl/j8k834jy/5/9IOjELoUSX83+3At18svXr/c+f4x//y
z17RdX6j16O9c20V1y182796RVf7zcTtYkILk0VKs0hD+K9eUf/NciwLZ6OjIgxrl/0yf/SKmvMb
/aZm8/+QQXXxCf53ekXH/jcPLKZQ7H8kENEzqvCCf6148snuiFoatrgtG6w0TFGQzySJSqfMkdjH
nd6LRzawR16FzzLSyyq5xuRexgmHI9sPhBYlBIAzGDJyr/WhUkdf1wdnpMicHblDKJGnhehqx/ea
YYkoW1wtqPNZHrGvdy8bmR+YhJryQN5Stq8KIfcjWSrR1I/AAV1a3+amYw50WsPkhfjqRhnABeJT
aVYTj8X/4e5MliNXzqT7Kv0CkAGBedOLBHJgJpPzWBsYeckKzPMQgafvk9X3bytdqfVbm/WqtZNJ
RTIHxOCf+3EsiH19JYLSOWUqS0KGI0ygksk2ztDdYS9TxsrorQqV8Z1wZwMjtljhZxb2QWSaS3Bu
3Dw7AowyMZQWa3MduLb3OpiBwGBvppeag9ZnBNZjroa7ZtPAMud1/kI07X1Zzeyc9dkT8/g1cmU1
c231+o8LzJfdFU5N0o/eI094eTazXOwVaaMtYh5Lta6ZnoD02TizeTUafYm5rl63IW/dlhqgNDI6
qhjMOl0e+loQsAmDcwDX5CRgI4G8Lb6EbN0N7sDsIQncHAm0ZUP1Z/0DA4F3nborU9bVZM+LsN8D
Zs5JgR6LJoPdNZg2qu4AzVwRwXKDkzFK9gLetMsAtbTgfrZqyStqU/zg2ZJckMDqqgdwbmV4FRCo
xMCVg+IvbIXHGLVr+Gj8dOmuFkZmJ09KwUSbCqlbcFhQ2tnbmc9WfY4hYqE7hOMSfEYGbL4z4Vxo
ZUiWRAq41aPvAH0lKnkc1JBHSVtSC20mATkzSe9itvOcwcaMfBlAhoO4yWYj/2HMk9glw1Lv69yA
Y9hgI3yAlhc8t+MAIXMMFD6uar4dmSvyUbIJaSwZgTtuOGfMj3i1UvoYMlu8Tu7ivTSt1ZNMXXrr
/hIsvaXJZK5iWFbNYXL98lCFDsmCBQvv64gN6rOD/HOPm8He2gZbEM48yFLXCy9p3k2l1WxdXfZk
+jwve0j9KQDuVZgHGElqV+GvKKOkmJtD1/qXeXw5Mpt9FH02Re4y73wjfSEoS1NOoecb+MPdFbbG
/F353XQHv3mOXAflIujr21FZN7bWVoyPfb0vutI+5wjzO49SnwhARncOS+yC+9J16cWYtEr3S08y
hCmmgRWiZRyACzTM+xVzgXJjxzCXbz9P3kfMJ9d5Z9dndht1JVtApVw7/O4wYX6+brRqjvU6BETi
6K+7pbje6Ddo3fVpgk+T7MRiZcw1zcy/Z0A7vOAVTKGSpqV/HkKrf1MCwBCERZTbjR+QUHRb+EZX
SyDgoWE697KtiTtR/3BMPqTHIeiWeHDr5qsMF8z3ETB/r70O+O7jS7a6KbNeDXZudZXmvksPnZwD
uKO2gzne9hAffvn5gGtpO+OjoISEkJQfVMfM4MdHpjXr5zRgiscouHq1hEL+AfDT7aGNXqbLozvl
6BYs09z4bcx0vjuVr1mmlv0U9oYbsdi/TF24XFv2ONwYi1k/l72L71QKz4fEXirzy/dzfz+opDz3
AjzhnBrJbh5zTuOYZu1bStH0Zz0k1jt4pzLy+9E9qAuNO2lbuQvykVtbJqwBmx6Hd8Q1p2u+5Dw2
96vjJd85kLND4U/rV79AwK2FyQ+2KNJhtG+vjtpjI3SHJwB7BDlIQgWSu1wTqAcNUnve+gPD2B0d
5CtnpRyD1SV/tnCuB5B3SITC2VZNS8UsvfJbcVVN9lQh/mQLmRO4wE9Q2gTD0/TCl7won2mMmYEB
K+VRco4CkLJn5TYG24uk74phIWeoiag7B5Bmr8NmjUxYwQxv5W2JQe66B80aGY5SamM43PbwK/O8
LkN7nLx85TR2GQ5rpSqO7v3y7EIKvx5/TZFXR7Q/pl+z5R4Sf7kZlgtA0J86mgYI1Ky49S4D6erX
cLr4NagmNa3/MJ0uB6df6PAz7QwSGG2eIfYQcaQgXWMvhozpr7Zg2K1xtjL7dZhBpE35gMlrEAx/
mbyeuBmmWexNkwzZwUjd3fqN2Z8Wwp/NFRd3B6SicJYzcSBuWa7HUzAY1anRJQOfJCSPZ+RKRbC9
wIUv6fjgq4lkZck1qRvXBwfThc25O5keTVWA8YNnZ+CWyHuuGkz4GZaLtfA+eqnNMi5a5b32kzuF
EX7SnAP4uM7pdkLJ8jBMwQlkzeY4TpGQ/pYUxT+71rg8juGFUNvMenz0bDNEj2PWpwzhPFhD57wa
Q1idWLCd43Ax1bk53UjLos9rWGLBn7yUu5VbXK/YdMTIA/vL6vlVlfQ5sOHgCuZPJLNzk6EyG1HF
RwlPC5Oz3g09/pS9Uzr2Tw5OmmIRg5qYe1ua6bOb2vPlp5vBqYCBLvf0GdjPuboEYZB4xvYI8W7s
t9iuxluDjrSEW4QIX9syrA5WnYOaxHXX2QfXsGasRUCCVQyo+nLEx/rlxlR980EDCMmr24FwJ0Id
YghSG+PhPjdGjeVg8nAO4DfmDBHCajP9cuImz0RqEuCZG5kAmpPSHR6H1TE+UO3xB+BX97PtJCUL
jcnciFgFzuRIlE51y6vujkmKi/rgtSbVOrCGh++hTE07ruQikd4DxLZDo8dfNWrMzqOAcT1FGWbK
gu2tljFECOfLmQKRdoXrO5IYlK7VfkFBcik8qecG6F6Hmd5Zuj8oqy4PLbOtPyZnXqmNUgnlPhQ7
uEPEzrRu24aWRpRYU75jzeqvXcbSr8x6kRdgR+fn2Wqeg6UjflwOmbS2+BvdU9UP+Tav5nyK06r+
Mh2RsJUl/duKofuqB9XBgzV5040qWiBQqVkhc4GFZU3JGzp4vKAg9l5M3V2eUeizMZLRsDDfEMQF
NdhN79lUkLuSzBYZbLhiedNpJcpNwSVZbo3AkSfDCeQz5YLpNzAhu4oSOjMasKDNakUQ/PjqKVl1
ZK/6FgSAmAax6QYH/4ll4+VJBFmgeZqSl7nrqRRgjLFHghMEQMqWyii9biHt7TmQHgqz4DbY02K7
Y9BHLN4kor0p1NhgVl1IuFS1szVBPjKGqIrhdckow3LkqCL2fdaTgm/lUQZ2chhl2V43s1yeKKJb
cBInVWxbjnoPO6/Eldyb3afsqwDifpraf6jqYlWft5jg1/c08b7nDKnZ8EwJ5ErMXI61d+Eo64C2
wanxGmKqlca7iXlyr4FL6q2BLfbNctiNXulAxHy8KttFg/eCqzUb8n5r92XZHeTYIg0t4SRA9OB8
+2xRKbtoZYGA/tYAN/eC1IAR2oTtgZC1HY3sAVcKusxDE2bLSzKqi2mgFMt+IIIz4Zk/MfVl0NON
eaoPxlAFCnd7jeW+FuHyFBRljWyOKrS3/aL6ZBjRv4mscNy4mgvju4dXwKlTePxsFfT3rECmiCbT
bnEuY2G9M9slJP9lSSOmEoMbcF73jyY5XgJhHn7zDczG7gdVZUgcQ4uGHnNA0+9BoNo/JunzdPhj
3YUnHjwOhhle3I/Qm4YnF4PY9eTYAt3DGp7hb5Dds9sJjK8tPc0+K6numzMj3DuiUQe+PfQbVQAd
v5xRh8AB1yw8IZ3jITIbMoMbTGroqKa26xm5ezQ2whQpk4KKLLMx+PKNQaQXab4qwKWnkg9wbOyR
rENtWB8hdUlH8NS4wEXV0JQSXI5g8yg5D1Qr6LOSLnp7w5kQrFKoh2udeGRvO9xntKyR2Q33ae1U
3ywS+Ue+LP6Z2qzcjrXq6i3vmdlEIBNUNI8WIBiV1UBM6T6mDSCfTzysTkRPqIGuYltHy87UJrAL
eDXuhFGSLGSc+sTV4swPCWpZXm7TcLJq+ZxDWviSdIrxoade8anAv1z3KBVADGh0qPBJ99anPWUt
Kh0NS3S5il2ruTcuDsSoRqhTT6YT2bLIt6GdwqHP1/qu8T3IAFQU0VYz0CO4oXDiasHWFJGU7z7C
0vQvkp77AxPk+qnKrioxvWl51mGdf7aiIa+lSvk4VRbugqQyH7MFDRRdu+pu5rZNlr2w6mGMcBeO
RcSDZULMNWkfG+n0Pgkei61CkL/gSg8LfNOorh9p6SuZafK670PfohHJae05xlrnn7SEqh9NwN5f
htROD4qwZxr3XkkTTF8P6ZdntxwWmwTUgOtXQE/sVe7cqibmP4bTnWcR8yn5AJ5Cdy4fWS+6a2nz
MjgZwf2eoV9vxoUNV4PUehKLcfT4QBOuX+9+zmqrQkc+dnSU/SZ//GlJ+B2r9fcEvovHBbIYNC0P
u3TIhBBZ43d7R2DzxtpQffYF9eH37bKON4CPrXhlUnXM1hIMWK3S/w8M6jLS/t2f4YW+iS8IfHLA
u2/9tcVdZBa1r35BTjmV5TWnjPFO0mQQ22aePuG/hS+stXc1LEv3/a9f7j/ybzhOcNQ3beah+Fr+
MjJqXRdjTjWs+y5obY46Pqq8aoAww8bHnViGSf31v6Wf/S6f/fv/OdMHpq8L2um/l+Lupq/pj/S7
7/XfyXH/+c/+lOPE3wSu3ovw5rLy/wbm810Qe+D3ML5dLCW//pc/5TjLw7oBaiAUlgs7T0Df+y85
DsOHCHB04UkTvmuH1v9Ejrs8Gn/3LWblD5AL2ZIcvk/BZTz5mzPKbUNtTu3UcYZx3xNsDkPAEUFK
CDrlJclQdJPaYWG7bmv7j9/eqX/y1P7D1/gvv/oy0f3tVwsc10VhDt0WW/5F9oaFnRLcbovkc+ms
YPOvf9s/ePl8gYMAMpXtwkl0xC8s2W+/Lk/m3BudWu/mvHCOgKbHKEQcilUgsEYM7Zsp83zPJ91t
iecF29CfqVluTTeeventkjXYOKt8yauCij//7OYKuAbT2dFMXjtmELxVI2aXJj9ZNoGif/3XW//k
zw9DKwgAMfJd4Qv1lzVOAEP3PZzG20vJ48GniHjYNIh4bK3O5Vy1utHChhWv6GN3lNVlj04CcEh1
ZjwL9mhz6t6KFeUiD0yCBcCQbGePDPApYZKRE85I/aHIqIX/r6iWnEojyBfEkvYYVesuonHvSnbC
fDKICvTMpPtDA39Xz5JE1r1uzIjmiC0VUQ8OsRipl0+qVqBkQHWZqphGkjGSWXHvp8VDW+pHp/vC
cIyFQG1+KJof9z48gJhzs485J+RIbjHVhHI6XYnUq/cDnaSxG/BiFOEEhxoauiCFfPIK8742ShRE
4PQPdjeX10Iq/ZFXIzy7MEd1SEc2yrxUG6er2Y49guSxY03ZLYT0hdKPpTuYfsEu53Mdc8HYHx1j
Sa4pJFw3TpgPd8uMC2Kthvo4AtT5gdfKp1k3a24DMvYcTy/6MzrbDySKcOsuqfhs3XX+bqfRPM7W
aRHpckMnlkypQ2I8ldtFs3M9sR5r6DUb01sjZ64t2Bh++5Vl+VcmGwA1XMQjITqcO551bwxtj/ic
4g0o37MgPXYOKa3Z4/TCR+PSwnmwcCpEYOW4xFdJHrM/dGcuYFs1NU8gSur/tAGynP9zoKe4qPS/
LxwcNZBRPKByUCzZAC+OsN8epxC7dNeSUNxOZQk7CrzDpXyhG9OC8BDMBo+l6ynLhLpe08n4kSbk
0Tn7dMhJWYfk7dvPSsw4M5DslmkKvhUdWo80NZX7wQXZ44VkGVK7KV6HbiJkpxLz569n6n9hKPR/
e1PDW38hAf73m9rzCHn+3+76j6/vIf19X/vzX/65rzl/Q5DEawOfEpOxuJhul1/AWd//mxna7FxY
bsGB/DIr/rmv2ebfWL88bMj/b/f6r31N2H9jVMUBjl0PTyLlNf+Tfe2vR0KLOCv8MjCdPI6czv4y
ZBprwhvoTvO+zcfwcZl6fVs3ObdlO8z6TyNc8fWaIeDI396of7KnYXe8fPF/fzCYkfFIWjwWvHCg
u3/5zdPA5EO5UKVo5El2WW+77UclFq5RFGE5IBxaC4NP1i/TW0m9D/wmokhFFPiljSmRbilvb5YY
8Lh+2+V70iVwtzTnV2ICWo5R0BNWMilNSaOiYrp0WLgh9GT3LANj4TLal0tIoD9tbFb2qPt6LzjE
vldOpT50I8KXysyrdAsVZL7Xg2YDLOCtnWjKgdgAxI6E6GyJ6a0G17rDUj7HAT1cDvwZGoXoKly9
aFjrT1R+6oG4V6yN1cQDXB3S0tY1+ll+H06F/xquXrenQYxrFlnPOkrxgTekg7zk2Zipytyu0miu
NDOvCFrOt99wUTYre8c2La5GEBooeuldkE7+blbQuPD5Q1Ww6peMYl22OqLS1iIe58AgdByKB111
deTmJb0SVUMYDdjpLcDHOCC8B9SJMivJ9CRa+s7d1S3GSmOE10AYIqeaTHy0BkNIGTon0x3iIaWo
EQcMNQ7lbulb0v6XSAI0kL3nUco+uLDvh5S0vWAEdLv0U3fNKWq8WhNilUk5TCRE2fUadjgmBVTF
TJJ85bhk/rZgJAbShIKm0ZXsbpAbdvTmuleO6dOlTrJsa5G/OCbmcElnpAKvrFqjya3FoUjyCe6G
ZDZQFd4+dMuEnlyd7delN7azcBqJ1ClLiC6G89VaszxMDkXvvuEZN5TR1VcWCaUHvZZDEdOM68Ry
mDLSY5dI3EVysylIhechY4dLRRhTCZRSLm07w4f2vYJK6tXmc0fOIdw0OcHZ15n1Wc+i+hp9wrYR
2oQL/yRdpgfZFNeEpZsyXpjC3OQCHOuou5M0HePIba09pmvVvFag9Hiv8x55wFxHcGa9C+s2IpZm
4Os1G49iaOk1dxUDtstYzrVQmGB9xAL63A221pXkpWVzA4NxuVdMJKt9YaRYrlyjJx5KbDTuvHoV
W2TXEVyk7wVns7fRiIdOz/cCXZWmplTLIzlUHHed2fnvwxhw28dYst50vk29VQd3/YGmTvPKHDPK
S0hkV9crDxQtVUuCp8UM5MFBf35q8HzidyRzQ4otoJITMcRZaHPyWlSDqplfQtnhnMEOSlmrpzAs
EXvtl23gEtA+6mW0vpuOyLxnV9ZLYacdJXuV5fyExJaEO5Qgxp9Uu3MOAVztGg8Bjac7L+zWE6Uu
4EYgPvckeDtgd1hzuIxOANGAY3ZcEFvT2rX8x2Z0nPkP0+rWC39fNezK1bhNaFn0ZPE5VOm1Nef7
1jQchnaXaphZlIc5De1bz6GQs3Om64ye64viV1yHI5oWOnCGktRCmbwY5vK2u6m9dbgjefuVFpYH
D5aO2GQs5cHk2H2ufZ8aNskr8nXV7mTlk+7CDLZXxhCcplWJ7bio5nP1errqK8O7MXUus7jSyXKd
DIX6WdFeBK9pEdkpTAMqcfM8QPZdaw3/p9eu9ennS3YsxVSeoEvcKh9u1YZyuNGOLVQV75tecouz
I7wGJwpqXFCDMt7GSoJ/p1+r5tb2jKJB3q6ep3s6Es2OErkkwPuSzUd6k79bGyddNDSOs0vJKsah
0P4ZTy8D0gIpHwOA3C6VzK4oDavuDOL2nNbsCR2eQfUDx7LCfpqBYtI6povxqpDd/MdoVNPNsEy0
L4EYaahNHvUtxQhEdMaG+V9uK1q83YReHmOWn8GMZ9mo3eBgB4oXhtsUhMHCu6GEAFvapIw2TYCR
auEnKL7AciluONIO0SKTw1RidMWCcRzL1D+3UDeZb7k/2Z2ABaOu7su+wzHp8U0Zrji6qqhNcExt
cR8QgMmoia9jQ3f9VwZsDr5B0ZvXGJwG0mBJPg7btGeaxDRmxt+czg+ZlsUr2hWVdNBBvs3UmvZw
dtB2Qx6YvdvNwXxoW8zE23meAzJURfUCElBHs7L6A43f9dc0e87doLrkk0Jdy3kcuopldlxrGlyb
0TYV8Xuvz2M8FORZDUv226Lt4UJmzEbyyfykppET+EVAIYo+n+jzjVVfvxngcelXVINQcTEAryLD
yEV/n1UTpHinDQKK27psfFoKAc7qUpZ94w/+orbaI0RQzkt3p4P6PrEZVaRT1sdDWxl3NKkmN8q4
EATBC2aBQw6iz2KLOHYsOqm3Ul5VgKK2C/PKU96xM7k95ZtFRpzST8/0yHx1vvqDqlNGd4PPUcEU
FHysIYYNIAkHw2DQmskE4RkYYMuod7tOvbsPZllHCRnxeE0lH3KqnFPuyhdpA1LrxoUvQLKwPEsw
NMvoDIzvjDV9qFSrt9B+dtyCtlnlWbtRT+I6RYuNS2O0kBppe1ISgwhJqfFMATVDK2rTNo1SaJRD
Jy4+r37fkkKN+YSWLWdBO6IiiKuoWp+TklEB4nG7rYBBbUoIeecmmJkWDO0znkLExYYI2Bi6qBEr
5ET8LeO+IZuzZwWiitMFq4fZ29uaE5hyt3a8A0ovKnCOp8PQPL70Vd4qPndzKRFPRT8rIGEFM/1C
+XLfM+zZELSweeAzxz1xXBi4VV0+VBCz7m4CFnTnZS1gGGscAuq8k+UdNbB88ME0nogOFz8plPOu
mCJYVxaQ5te8LfH24u6fd4trwvii9rCGzGUmP810Bd7karC9YynamG022Rtz4EKWyKz0jl5cds5C
zubRk5cxucjtDywKNI+bQt1W4VgsG6Ot6T1OJuEdZVgxS5rnvDoyRcoeZWi5JzOYrSeY0cl3OSQg
hds6wP7bc+NmYbKSqxzR+Ch5qzH6qpxAh21kRx6VIduYEGHl/mKfh2EorBdufOEGPYuwSqUVNDZR
yi8AIqCPSzTRhg+hru4KnOFPAvn7kKUDSFGVr/va1POb447VaeoYFmDX9tIbXdfDDlMFgMcR/io3
5NRen4pc628YAhWPaVAUD70fzg9h2rRA7jMvjTnaTtHC0X5H2m14CdAXbpK0ro8p0e29FjNj9VX7
C2SS3pNvmdM5kDnM8kSXt3qal8o5zDSH3RuhPXKa9JI7m7v7ubQC68Qg038zyqXA0d01b7aTXA0A
gDfeKLHG5t61wM+8bjvDpT4xKBywXVlqDhErnrXh3p4x5sFIqfy+3zeG4MCzJEwsfFyRVHMNgL3w
HWNA2ODzrW7ozU33BES7jZhrDoyVHh+80Viv/Ja/oA5q69n25rnY0NhhPyXJ4sntCvPWumOLYH9j
NjRrFjDLi6uBSVxZUmQdrnW48+yaFC0B5pupcHIsseFHnrXWlgEIvJIAEjmFUN6u69r0i0NLuSW9
f/FxMR0gD6J0DfJl6a/abh7eeWjXBwN3E8kDVaOj80sCA3h77gfF1q0aSRDJlneAm8TNMpiz+mhs
xKV7rbKufDQYCPnxCGAAZt7EBS9KMJQtF4awSuAvzID//Gmk6YIQlLF3GZM8VM4in1RrZT9Xhi37
kHQyqLrFkfupN4f7VgvrnVi+8zQpyjLosxPh27TKcMXrlNWPsjLSL7i0+dHwHPujcyjHomozozdz
aeHAYw92vuFJr0e5NHaA1YrqAN1brBVrJ1igOXizqrl0J+07VbBkgwSbXj0+7o8i8Z1nlw6I/imo
HG+8SaAt2WAlF1FvL0LLVlbMKme4J+QuXQIucVhJypNx6OjsqrX4EsaTNJKcczs1amOlPabJBU+v
o0FUxQ374amxcsrFC7trb2QPSS5eoLScO6P14T21vsAXO7eXGr3JJuG5pHsYBO1LGwqyH1yJos5p
u4fede4zY46lKocYKlhwGrWk8pDvIZqYZ35gCVl+yDrMiT+52Uu+zsabBaQk2Hqhdt69TKvjPC7I
omHQ3IrV9u4lRZ6Qb6VKDk5ebjuNFMeJOr3GNEWnIs1fh4m38GP25YznxfDuYJT2u8pgzjI2/m0G
zuA4eszhpnnKH2rHcM7haE8FPuvRhDPTZnqjEPOAOZU6OTU9UHQH/e0s0+DHJNMvKpjV/dQSBd6o
rq9Yral/3AzeHP6cghYuJL68nSPw0s/Iay99EE6vS86TA2GUAAMU6xgSuH1GYWuOGT6H+6Jxfkon
BTHZjuFDx3H2rqxmqPZww7+phlnZQRdxqOFSPK3AUI+rpEXUWsflpbDsfDMYBa78xM3vaDi2t3Rp
Dpe+6Xa8VhSdw6mR7ZUnq/R+RgCI7TaDnNPnS3vHoLH87LRw7jEmjDu9wiEfgqa/nd2Flmu/e51M
4m0XGVpzPMDhsVVNGEQ98fgdKYT1IwVwv7HURH6LZpiDHnPxBlxBnOcZFaOE7PWWgWT+kRDL2Lt4
P+DEdPODlo3+kXEWu6lHiXuAHqrzhOL+OHLKg41McftuhehztB2nPSf4BZ7ngfXeb5vpR5b19TZZ
x+xDw7qFtRNypbZw95wDn8vaZtY8XRm7CvXthG9Wuh+2weLOUa65Y9lJsaMcOT/X9py8lOikR+x1
+QtIZC6oqVdxE2RWG7R0M1Spbd35oSmOiU8dDr7K8knpVpxT0D8/nUXhNMzMWjwFnCdvzIo9D/Ng
YhM6IY0Q4a7tT6YcQhLSwHoOBl80a2uXM/aNcSym16krRgzxhtO+jqqlWzkIlfVYuLp98ns8pDnW
ALXxsX7UjCe7+o1ywORjGc2y24SS9QWKeu/drax+cE7rwrvGkQZIpfJgsO5gXicfcly4X7lTZn/O
Xo2XU1RrVPh+86EWi471xPRfG3A3EUT35lpyUss2C2sHf1BexUUdlLts9p0H+hqtreX17oF3crjt
rWE+Q6ynkbKa5pM1d/hnRZBsh4Ygo55svVvTobkeyAdvaFdt33rfzHayqIwHtyzcKIees7H8aGSJ
b6h3aOovphieugmxKroHg4bUS7kB1pgJ6OgLxMEGBkqhsp+ziSU27E291ZBJaENYF+TrpibeUHCH
jCF/uwdMRQY4xnGRnAmchAu1SAenIr4699eaENa7CDPryc9rvkCZtfI3GEPzoJtgUAhBsn5xqu7n
UGQd02Zf1x+wwvVPIqfpFZxKlqHEWHHzdJBlZoNEq8o+C4mwZTXgaHz9USqXiQFbc7SMIKuWNDcv
h7EXFpnmwhZ5NJMFYDZ+0JPMGZEjWRvI9aUbG15D1TEIwHQKHsZscG4TO6GqVzrCAE0CMnyjkuLK
HWu0aaf2rigZ5OtgIPodVyqWm7hM7cs2Ve3gQXZx6IPwbSCD1mzsJzXp4JxJncaIHv3eChPzEw4r
XbHWxe9W1E3Fvy+7k5ea7nnmBgVhxR4fcu3f6TW19uzNywM83brejJYN6BeMHuzk0NlQcdrfkni9
vWhC7yY02nZDMbZlx4VR57ec7C4uD9YrrPQBTjF6IVK5CVNHgqzg4rnx1eqgv61jbOOFfTFLv/Q2
4dJ79xwNSgf3V5HcijzD87H4w2FkjB7lpZ3F9kARUZBonssSx/tY0nGxGwFJAzubmv7k9GiJkUP3
xmsnqfWlkXJ4z7VtnjESFuRbUoMF3JndezubujOjsjJqGJvdpYy5z2Zr4L5JwsY/UeThA4+GhC4y
PZza0WxPmZMFD+QI21294DaKRc1zqod5vEVcG0YChQNHmsAn79LN4CI3q9PmhJb1HyGhqngUON9W
KcwvY5XwNJM1wVZI06DnT8JhO1pJ/q0Bid18IufimustkWbih8JvOsLaVXAGH97erwYYy810YbOm
hl0fvGZZP9Rc+scWYtgzwHxWQdUMWOtsrydl2LDr81APt9wJxIuX0jYdm+bMmQvEoD2wmY3NvJGQ
uLjuMfHshfEcjPOwyTU+LktXkk8Tw/w2V6W69wnYRJ0OjKux9Nqj0WCt0AamIpOy8hh+Db0oVZ6x
GA8HruswNarudjabcdcXmJGtVbGR8l/dq9EJqmsg18vOLtlO4zrNW427BMSiY6c847AOUyDnOtlP
RddbbDxivrFg376QM7BeGBHLGNR3nuKNJd0TzV6ebX1KrLknL1n7hPO9ImftDkrHq094YWdQyt2c
5jQVSLJtA/mlQvwAt1lI4xVvJPURZpqjPXOILqIUdtQDfrc+O2GxyR5Tf4U1VcKN9Der60G4zbts
+pn71boHY+X9KMTqPQQqbKydX5cGfni6p8mR2g3rVt6lmLTL0qP9G0icTagX5E60hBmhzCII29fJ
sfPP2QA0F4XBYtKVNPSJd1yR+p8yZ63fOhsrjpHX3a2aLlg16XbDPThtipYFjd13LbmoB3u+GCqL
8d218BElAQNtywrDH0Zjp5iJSGtnMByOA+WQL/mAn5oZq6JX3kvFVtdWiZAyXvEukPc0W3XjZcMF
ItCEzeM4zvTtJppkme+5x6AT/p2tqXGPc1pEr+W0EiEbOzv4QjXwXMaTIiw2JgFmBqzKcGLDXwi5
uHW3Rr1s1BuNH2wQSKj6PFaOv53S+6z1pymWtRc+FWNSX0uyIE7h9QUBVl+dMSjCzBvYZqpNtqbj
Z5DmA13ZWk0D7hOyaBtUZ/ceS4qtNu2iyxAblja6iKGuYIjeBGBsbbuBWa61uCuJjt3bWqyvCOfL
veFNFFyEVrnPamfYj0NrP9tFoW7x9TjbLMDRvmsyoeOhdPNb+ho19/Il8H6MbZG+Z8orTzg2Z7KM
oqDDZ7VSWk4CxdTFsi4WthRHBTFoTlnR6BvzG0hBD/mfw/UudVW+N1MivyrsGW37TgGqseCNuG8I
JhiRbIX8SixiFFHmWNajTBB64RyZ1WOe+YxYjYQLNIXjLtsprCQvTLlIqcp2b/rGGh5wYZsPggKi
W224db7RTEDfV8j7N95Kj/Vm7gLvbOKiRsapL4HcbOysZ/pvxCnr8CZHFVixdAPJGhplQDz3mFNq
+kdGSclHi5HM2YKh5e45m91CKmpN69jTNte4tZ/LV75t8xzVMDg509eDuiWJk/wHe+fRG0uyXts/
pGykjciYljcsmqLnJMFzSKb3Gel+vVa2Wnq3hacH3cEbCNCgG33QOLRVGfF9e++1fw9GtzzgeBNh
MMxeJfyZo2N188W0C3mKosDch3Xennm2cwC1yvxqiUFFRHU5+SgSN56FEVcPo2jkaQTfeuMOXX+c
nUj/tNqNMQ0onp0YDWHC1t04fosEc2mT6Q0zBO0vHUzVQ+HO8kSDYE7xVZk9ujAdToZNxzj8YP1V
EP+g7oQq6H2VmcUhceXIHQ0T7adVmW20xaRSXhmR2H5XRUtho+M/+NzOfuNqk4+YEfkXsNJdG/b1
W9hZEyNeAErHj2VrwIswQeLzM3wshrb7zQmU+xDdB/VkzJZDdIZwfLyF1HSvc9leyzL1UA94thQr
V7vuWZldd587MjtXFn8JkyJwe2KZ92Is2CaYU64/ZtZqy4Hc2xdfo/0H8E0dkKRDdk0jKr/XkUrs
6jEIyvlhJCe1j7jc3AByEw+IW8UxM63o2trkYO10xOXZk0Jp3BKPeWNFqzki7ZT3kzjx18I73t3G
r9HKKIWxyrco6NMtDLXxk5HZv9WSarxpzL9quL15qsM1AGt/bSdqugjwnxgPHaC4kK7xcajHKSZP
kAJ+42RkdXnsWmDiK2BhNIjYpnhyFqYEWULePFPVbdyM9/WqMdph1zO+otBoNhxGnAfHjmv7h4xK
GnhMk0yD64zN1eVCzySQeQYdVxjTV/04Vida2LDjTips32l8aG5QV3+XDVzE1ZKpuotCW14GUboP
I+sMAOE+KOfUCsKOcRf5Bp6qPIGKPvBUDZaiUsIvEEy3GLftn6oIemPVmgtH0SpbI16zdm/ILXnD
lK89rghnbcji1cE9wqVTcWWJlgicZQ9wFVFbSvK31Qt6akeDEPmqqMaGQ8eGvzHxCW6pOPGp83A8
l9M0BCsYd13+QQ9Oe0E71NtMTP5P3xbteTDSjF2w5b+bMjIB+esMA3xq9uqkA4+LrEzQrZxZM8HY
VjScW8CFezuvnY2PmsO6t/I+K4/0Az7+ziBZjQvFZUcSrwCtAlwbPR5yStYVHPk2evQKNB9cZMNT
LEf3qxym8VfMtfWpHjVd8iIdl+d/UOgboRJS9TPJ+486XUzWPBXCF1akXE3mnBlv1Sc8jHvtS3SY
tHM4aNIuugyGaf6iBNjPt0MVEE4GQOgzpClxDEppnvmmjJmXOkCeCCvqcfI6GDZJEeLMb73KhWth
U8yWBNn0WvupjW4TqZ1tV5z5AGa7bYCLNFiXwZJjho89X3RMmx9XVDs9SQVJMBxhma+8dJK/lZnE
7PJMFD888VBCV0TOA2Nlqcm7rfIYQz+LtrTjZc4ptgIBlPQrIbRT36hx5NOkqRtSZ1yWJHSEaz1n
fYOOYhfpeewBqK86ouxHluy5JJ631N0hU4HhCXRsP6PZOtlqQBCF+VZ43lfdx8VthYL6wOHF3SXj
uFwFHkf7sTMx/W6kPY9v7JvtbZMmxlO4TFfUVc474jtjt3bRB7cDITCs0Jl58VVvf6VuuRximYLs
TaptjZmpD4jPl9VasRw+z7lpncaiHm+x9tEABbp1A821JELU2LBfhMU7i+JEIxkeXIPNaNQOTNct
iNuiOU1BkR19ozC2XWq1m2Gq+2+r8pKL5jpxS20Cz68Zn5mUJtDEvrIJOvBf4GE6YAm6Nd9M4iG3
bRilF4JRgEg6M/LX9di3JOG97i3S1fzQ9H1xU6a1j4xOlxFxjfyYUWL5GxiK3IaV39zkGkBiQDNU
s67iId7obJh/t6DoD+SEJJAW4kvc11kT04vj7f7XG/TfqaK2eJfi0/yvvUGHz2b6LP4WPv/r7/wF
KpN/eEghJqEbCmzpPv2P8Ll0iaWT+jYtPgUcM5PP839cQT5dsNi4Cevgg5V4av4Kn9vyD7FU3QIq
A9y3/J9/ooXak//Z7mpBQ6ObCliaayKw/2dbEI/zyE7TqNgnveHfUX09yF0+F/mumJPkLRSdfvdA
Xx8pGxtAUSy2Tm9k9WumdX9oSHMdE9o3HnGscsnqZaJeSu07b/ZQyFv0Afc5xrtGNMJ0jlPOTFHG
hnOrm3A8Fvz7IPJFnoUZzuaqtjr3Kx1n9lltrbtb+mHsJ1cmMfuuZfU1LUuwxhfZk42GtvGXFVmx
LMs4jCi6WRZo3bJK481Ctc2yXsuXRVtj+MELQ2NyIUaGBZ11nG8oLoB5rba0UnDHWdZ2QnId9FJO
Coew5ZF6AQJTTDXMJKIMb1XsFPu4ZS/pjmm2cehj2qIvc03ooBT1I6s4bflqQ2McVbtw/KdYmDfu
skl0osg4jct2kYdOf8vy3931y96x78zuUi67yGTZSta224Jab0lwLevKDPn22HfKxJJp0nClvdtA
N9mt4MnBgl6rd6txGeONogfEa7vIHHV6ly0bUW/xgBCrmoirsC9FH8P4ECe08mRUcNoRiLVulhmN
aZ13alzTphICFFHRkcosuqaOuaunw7vZjeFLRxqKbFfQPqlAB99gKWcJ3GzGAxTXFizlCVEqPgpT
45mInch8z5VHgt1l8q5W0DzGj2SqB3eXBm58X/h9cMNadjwrgzG+qchobNx59uMN8X/gI02G9YDX
CLUswL5R+xeMzo3f6/zHmkbvEODFoikCeerQtGUBfcml+W306seMwqSNW+fmuo3lzzQm9JBELL6M
Ze9NVx1wp2UXTn8zRR/LfpwxPH4pTSPctLVxtUVSnRO25z/GyHmJKcweqcyuNdVJ4USPn518RWzj
vWUtj3rOdDHK4GxzzG/0UNBwSZGUZWHoWPb6UlZsspZlP5dK4jdzO51GMn53QFjQyNLnMSq4sA6L
YNAv0kGziAgTo8AhxM560ywSA4vyLebdAF9xC1/OWaQIbLDl3bDIE5MQ46lmb/keOY0AQbMIGXKR
NMIqS49FOgwf+SJ4kFAbVxELNygoyCGDU7ebGL5LKryHeLRqxnTEE6Wz/jNx6vrFG52Iiy8iS7XI
LeDBHGo5nGBZqqImXVwYw6zynEWmaYnmc4Ml7edEJeZV2QCcG1GLoYRXr4HyCOZFuakPdm1TzWHm
FXUhoG44IifIAgDhoQvnVgiLIHfuoEyOh26MwAcQSETg6G1reIEEI0+6hNgtZ6O8BLKrkSYT+y6e
/fZSFdradniaT20vGyJ3MvHoscIycUmjkIqeIMM/xL3A+vbF1H1j5qgvtiXHZjNAJrTWnt1nWyoT
KthObcuVjI3a8Bw3eLz3lvAhwhQe/r2NonwEs00iashgiXeuHVVHG1303oUJkToMupN2tPPxHCwl
6vKmcgvfXxcJfdadI/t4N0vDvwW9Adao4VH8TuABEx26DMVJqdfg6ZvwADKwZlR3ALvAS3lq0Llu
MFgtsuxiWsDyox9Goy++WurIx3UA8/4D3h41VkXVRu9jCWMEY96CoJFFItFR8fvI96lwASyxpfOf
LROfWFpbwxuEr7k4gUJ2xIqS2OnIUsErMFf5DlAdFRu/WI3YXOi8Sr7pCIbeVmV+Q7RP+xeHjgge
2kOAbooBLGOA6Ipxp22kkD1IutFcgoTGu4hGfGrUTONsn6x2pAEXZKJ5wApdNWuHy9Et8y9lp+PY
OcBJbIulU2sMSbOfCqRwIJZe+RiLnua+AVS6wbqgaX+ZzXL/1lqIiGYIz+4eq8g0zrKZ853OK2LH
UkfhxK4rnx7NMMXGSas4udVm2Qfl5Mih8+nBxQLRTlhHtUFm1MRpjcstAyAfwn2BxpOl1mlKMnG0
rI7WipaE3U9jiOJVQ3vds7mfALi7GNW4W9fZNU5l8KoH1V4y5f7Uk9F8erG6kpoHXzJ7IO5X1CeK
nab15kQKfPyYyApmjIe9+HC1SZdxSEvU0RShDFYxy+h9aPXyGqT+7N+Hyw58Nbk5zvFUNsMOlYlv
AK2026eZ6tyVIDVAbpWH7zMcwvHMeB++mG6M2q4zF0EUoPEAlbAZvuFi65WzwOzXAs1gG0WDdzHS
HsZ+51otxTu59o6GkfG+RyX23yovE09TJzAK5xJdIIcEBhIjcstpPwfA9JC4rWcNM+aS5rgSWcEz
emwLUSRvMFH4miWdPSfgIUv/3BwHqDeRak8lAddXXyT0SS9CabUOZD54+JKdrF2jfDs3KUHkd8PJ
LECPZssXiFqcfdXYZmlKrpP5tjB63jFdYGWvrDv0mWeo9Wla3fQ6mL5/zIol4h7IOeHZC3tqPfCh
2VmWoybZm8wPbe+ww49SNewJJxnvdFKNZ3vyzWckSg49/Mv7IC7USziPxrNZqeyBsT1kGsDYDA2R
/i+qpsn+0gozfPPQ7e6SwLVA7ydR99L37tRtZtLxH0ZaVkes4xhW2OU4j15M/SSKRWr8KupuomNX
mA1daED+MOkGMGB3SnfZJ4Unc4VJpkdlT0ix0k8Wl029T+zcxKDX6MeSSoVvGbHIfrWGgAh9Mw3y
mhDYDndyoAKj6SFmrrq0TO9VZM10UATCbtdu6A3noGNa9JMkehi6CBgJmSeMtMwYVjJnv/hdUcrO
fq56YTHEKdCT63Fda74ybVGqlDolUeCwtniDpFVRPhhyaT2xa8N8qRKW2utZu/Kmj2aRoyNJGdJ+
2Sh9I0HUYOXQYNg3Ac6DO7NO+eyDpHeNBU8UvAVipKBYkf1fMe51dyGy8gtSvnjAO6w2WRXze09I
at5bpG0v8wjCnVSJ21416sh18APUZWw29k40ls87PozzYxxNiJbKxDfucsLxyvAmeTASbe2s0tJY
4vuUtc5sdtxorYhFY9Ikd5gfA3CKfmF/zlQPvBi1InJsida8Fc3ITwQXFK5nc+QnVLlVfLDG0P9M
48z5TWyNLytUSfeirBF+YBshhpFlDH8zfWYHkWn1EgOu3kczduLW6Oxb7JLJJZs8MjiGl817eMLe
gZO2wpUkrDyGgra0KsFRVTeBGv3z6HYwNGZbdskmxoP0MWSgMFZZ0To/WaXy70AnzskLjPDX3NnT
BL9oVjf26NxGlA4e8UBzzP/v0PjfGRqJpGE2Bi+NrMV/LHmC/9cIefP59Zn+LVfyf/0Af6VMzD8c
22duBBtLZoRIyX+kTCCWYbmFB0y6kiUGM+O/j5PkT6QkoOS4Fusf/x/GScf+Y4nsQjhzeKB6niv/
mXkScNnfwh44qVxetib//D395GZdmVrsvg7ZIDmA+eLFKqmGUK39Kifj5KhiPkuj8PfaoRrd7Dx5
Km3SDKueu9ztUOGRRv2ZPLqpKMJ+IXeG6Vf5E08QUE/QyvyiQrfL8XDHEJCueZW0DzI14ZtIBEk8
FnKGD7SqwtBgQdKDS2sdM6BiK6Ek/hc2WqM69mXpXlgfO6dstIbPnrsL5tfUa7cNUMl9mdN+xzEd
q3Cd9a0wDwO37A+69ShPdEo1TvvJ5GnCtSDra0xyBpzueopcGpgqK6lPiS/ih7GSHqnCuamfPKnz
R7aDYE1SdlJrQF3i3Z7S/H4crclYj72dgi/hIZvt7KmOxMrxmKCg3qSYpR0DVqJKO3kdse4tWBen
/514xnhSHJYniz3x1UNA2dZ+bD/aXqJfzaDx7jGC5Ve0X7E3Olcd3KyizphWb/qvhQxuek+AFyjp
LYGXAMVSDIa/6/GNkDm1dfR7uRKwVc04nLcZizGQyOkwnytDOD/LLPFo1uH8HQ903a0CyrXeZzt1
7xTqp7WN2iSADecm4bN0M+YOijO6+4iWvNspSUYYjGOFKqSxWHJjiaFzAoYanqUljBfsglG2EoM0
n31tEZxXop7SbYxSeo9x0v6VWEO9pwa4XluE/0MaQ8P2nn0lxJuygoK0zSnAPePJ7rCkRE3NEdsU
B4ky2h5xViB5plbRfaCzGs3Go6jlO8yD8cnry+WR7HJ9WPlY8tYy4HpbVo1o1+CClmY1cl37tOZR
e+cxJ9XbbkoKCgBVj6lxMrIyvgwMujyTJwrUt+RKDGeXMyh/FwltYxu8DR6NbPQkzltBi5u1NlSO
ObzzmuoDMF30Ztr0yDHojMVdzl0eEaDKAUaIIcuHg8d4wXo2aEgjx27OdIqNjK/T4RONBA2n6OpZ
UU25eIv1M2+d4IdhX06nJrOD7zSgecpPam39rrLezFdRI6x+7+TBzEtq9LpyJ0l/lPfESawbMKBF
wA0484/RMLS/0WKpDmwqzLtmnPNnlu/GDdGGMmXvrdWHW85zck8frNAs3alLTtAPnusudL8mKpje
Ry6tCPkqIFgFuDZbW2YJAtc0UpdFbTEcqwgxBKuykNhKDSHcxc2QAQYs085C/g71blLmtFBSJ/9b
9Y2wMY4ra0tADAmmHzv5QGtIe+xF3/arjOKtRwNl/pdqvPaVO415647zvPN025W4q0ZBpzn4uQeD
CozXASbYioRNeZ5nq97hXTBpT/STCumxB+2S24Q5wItH7tauCpzkBtZPLAVJX72SEknPhZV60VYk
onVY2LvlEXMZ1UUg5OeVx6sSld4csBFFHqninkXPVrRljw8DdiNWCigUa+59uMbTbLoKNUf+rgzK
KtjSNj/ua9qh90R4qIuvUnLoNr/G90al8xeM1FBs7Y5CMtg9Bk62KLyo1qNczC5deR3yKn7sewPV
IuuFdTQHMR/o/GiusT/0d21oM++wpjM2YamLt7KM5LZn2Ny11F8+dZpHDl3S4Yyja8Bu56kqJlRt
ohbRO598QI8s7xKIatsWyB92OEhvGgTjl54cZLQpikprDweGGlHRL6E6nVYRILIhrJZq0PQdUcwe
TuwmHaqVsQ6veIZ3z/x2xh6pMLRIBmHI77Ounk6GNw5UG/otebPST0pKZAxN/VrrDOAus6T8BVNP
PHUuQCPiShqISTjUyYcF6ePNqwfA2HXdAGextdt5BIhnyNQ4avDqdAyM8R5lpaLA3UrSq+2Xecev
xOGhQzQL4Yl8t01312QOm54f/7yVcccsK6qpHw92hpZBOczUOndVXTWX8M/BZsBFhpYR2uq2qWX2
a4zC6CeCAYgl1YyfuPdCilbs6tCUstTfJxRGRPRWlXIbTBbk2rCgbsYtTFCXRlmPJ7en+pdgUpCd
NCkMSJc9ieZ1VnblLasqsJhW2OL+9IPxfqiAxuGdMNJ9D/fmaHUBfF34Wy57PcsbdzVh+RunscDk
2QREDmbFxqcf7xqYheEqKtvFq9n2882UVNVW5yg3K7N2TQziGNR/yTottrCgz6if0OaSDBfyquQr
fKhK2b5ioRlOeA9MwFtTR7CrRctLVuVgwo8E9XfibeMRdEux56/crj0QQMPfkAFAI330zoJBnTuR
c39IayxeUaGyU+QMiKjUydXpJsZ1atJdyl6Q78DYN9aVTewDbVZ4Gc1+/so4DTioCaZkRUY8Yi7H
9ZQHQPYgx1wLQho/LofPnlZQ50TbzCejtNjMOOHowHLCg03Y6dkZPefgp57krZuRfmRv437XMdD4
NWhLda/pbdil2aBHtl5+dbKYobZiivUhUDREsm8FSLMZ4oS8t1N3N4h75kb1QXrJPB7k2wSaEF2S
I6bUtetbBmMKMBmcPhg1QTRNi38zrtOFAlVe7cTNWCEPDin8LjnPKnbPAOh9NuOVbt8Ur7MFxuj/
FlOAlVsUbn3n5pl/LXJTHpKuK6y1WwVkkGDGfaEI0sNE/OQBfxYIn2yO3W2ehu7B9Lrq2aTWaE80
dL4p2XC90cZNwwXK4twCtA/xj0BNvC1SJX5bceeZ2wYA5JpESvXRNcoDzVgjpdpt+3sMrepedGK8
FE1C3ANgaHjbeq2krJAMAB6wmJKFrCJuM3u2/MgZeaY1mL3xWbgxxhOPqNh3ENXRXR4Yzk2iK0mF
HS5ljaW9szhAS63fma7lVva1/2i4Dr1atRmE79LET7Bi/zd+GFjtPlLt0rySdMmIYTwR+wib150y
hXNS45D+8PU29zJsp19q1jGrmmoChDfGDZyqnpLSJzWxLVwl7eAlG4f1AjYAb5oe/LDxd5JSxReQ
jwutscg/EXa4alRtylKoawPaAdizY3a1ayfc86sCSRkuND/6cZsH4tAsFMtqKVXp5ownFcyqLttW
Gq/XSSaGLve6o+z3iMyC0w+zLjauzIqs27aq3FdbDgAn7NYE1xb3OUGisfFD8kd2458pXZnJOVF8
yyQ7KKRRHyCts4YiJkgkTEPzPjCJJ5uGBRBQ9zkLLrGwHQymnYiOvEIU/Do77j7DSHKoDXCMr2kP
9ZQNgXah2uUJq90xz15cAKhX0GxYvBrmIbybxGV7ArdrAwwJPWCef7dYtr9jq/YhQEKKQOH1Fha/
JI84YDtrvMcp0zTjxhNXghXUKCrgyahVrCEMRph738vRdYfecw8ys+n+RZmmCiejSozdNkdFf7Fj
guArfgthuMb8JvfC6vxrltlsd2fF+nBVqsz9SXJDIXUow3pWnjF9Yqcyv3w/0/qAhZGTPCWzupSP
JFhOa12PFcV/SbUlPBWtIzcLf2zchdduZqs4KSIbO+6YM14OP97OsmwetF+0m0Y2PKKK1hfkNakL
QDqy7C3RTJ/nlE7Jfog2+FRDbV+pvi6hQFqRMtYNAkq2HSsxsooMM+Mn0/nMHU03R4VqQ8i1r0uk
7gL9BFmPpADnMrzJkUU44dLyk8V0Zd8n7Mi2VFGPK/403pdk6KFhVeVAaLhq6OHlVYVWndfRfZCl
7tFJ/fAuNSEvribRSosJyF421c5AN6PkQwINixG/VlbjkLoYpE81jAqynzKL7SvR/IlVMyS+DY2L
uC8TvMpSI9Y3zWgcOqfptiJwqnAdmNwAV1PY4Jouum6rZ5PXYhUDR/Ho6v2MMqM5LzIgF3xrng8k
7NTP5Mpg2gdGLseLlcTGU29g5Fz5UesdQxI5jGTMnPYe8SU4lbymf2O3W6oqXCu8cnJXyCc22Dda
V4pj1ZlptcLb4OxNo9XrvpbJjvQly+eGtDm1Fem4Ync+H90E9Jxhst1XJc4cPbX6whftnggdm4gt
HawevHG71IodgzcNYGNJd32wUuSx1gnVE5sxSfW1dKmbAVaZldSKUGS2IowcP0iTkgWrUovw6Csy
a9gCt9zggi35rF/cU+mo4z0JMpHcqKtU+GE3efdrMk0iVkZsBZtwstOPsC3lQzizWgeVmSenAQzN
fjZyxAIYh08j3p8p6qx3zNbRg8fiDf7NKGkAEt6Ic7IfDm6VhWfwvSk/dxGf/CgjSjmiJe3L1LRf
62aWPKPiUiw3dJAEEYYsskWIm/mK+hBus2ls/vJ4xBxirqXblDcOoi+bWF5EDsNxQ4EU0H3yEZsQ
GNuxxKHAni6Pyyf8qP6OK5y4R89yH925dI5StMZ92XrOFncTmOgwEf0TOSAY/jx5bXIlvr+VLAWf
eOsF7xEZNB5tga54PIaAUVuNa5bNl5nfUlMUnZwgEvc98RjgQL4/xStHmJSsG44+RBCjb2M8J3A9
iyS5azISqBvPzI0NxEB5DPJwamnAS7rHyc7iZ53p/p64gPeb9651b0WN+q7bqN01Cj8fabgpIoY8
uNar3ZXc6q00OQJRTC5YBLpxhanJXecdz6tYa5v2Kz9PWE/rRUjK833g15QwKGM82pXAMQu99Wxk
fLOp5INQDYLPm594ScsTcIzXhqMOx/FQZztcBnxMs8seMUX7Tx2ImRQnVQUkvIoGQm9pUq0jEmqX
sjSQKZebiwd1OCqerNyiocbtSfK49o9kGORUrlMCb6M2upvJHeXLcnxu+zT1i2s2umhyHMr8Lue6
9He6Lzs8OOO0/heG86wKCic7OJPHjQZuMjZdgeN9hXnZu5s5UvQmUwnpwf8vq8b/Qf16lrBc33aX
jrr/2n1yij6bNKJV7x+pNP/wN//aGco/lMeOTwHH801XLJV4/0am8R3Wf3CL/twk/mkz+WtlaHt/
2L70F5qe41My5mFO+XcHivWHop+SFk3p+abHRP7PrAxZ5fxtZShdUIU+K03f5MO57J6W//8P4CQT
qZ1kyzTvYTrM8DK1CT7RUpYTbVskMsicXiBeKa8Hn9w2goo77lacSeHUhNambQGXQ+Su+8fBHJSz
kh4jXpcZ+cVfOM3WQmzG41esCgs+SQJRl57lhe0c6bI48wXlm3whPwNXFcNl8vxhvBELILr6kxXt
/cmNVmJhSGd/8qSbP9nSyYKZdovOm7ACLvRp708S9fgnlZrrLbQDMuOM7Hix6GVBXPEPpiq8/pDS
CHXttVcf0AdlurHG4g2QOkkzHVj6i2+Ot6dPof1KhI5+koCZickaAfjkIbcC7s10OK+NQSxo24LH
MSCZnpiGU8tyFxMYBT+zlFDH3dJHzTWYbupQUrB2stPA4U7Bfg/9yCfUeUgkm+yDO3PPwQ3iQohX
YkDVi6PC+Ch1oBQg/ym+YSWRfNa5jm9a23RN2BWljM+jzRGGCRMU8hrjL73c3JuQ58qlrpuUqX7P
7HRAlSTW8Q2O2fmJXEnHt7HUfQOQmS7j0CPEdZ4i946pGpXOq8b0YBn2QB280T8kjMi/nTzCPJAi
ZWVbvCTGG8zrydgENauUvVu34t6wvYBgmRsCrZmZXLlmcCF8Ksm9EfHAZ0MAfRZVuW4z3/oRFZH1
dWgwbc6yc4KdRsyhVmwRCBnb4M8T38Ttn0hMFZTiGepMgKHaWRWEWEb3+r6ajOo+6pvm4HRlfY1g
yN3W+EYMkPxJPmzA+/PQ9vLqkzjOeMv8iwo2kXpcl5VMT1SS21vhUrDKPhS8Tuz3FU9IEsodDPld
6VGyF2H5fZVTwH4nLNSBe0H7MlZl/AqDDaHNmQEU+6ibb3nQzY8WrAFah7FbuN3YY9NVw11iEVUm
9xYz+9XpBUWMxgE+1l5mI2eaRVdD23b+hppE7mItX9IwY4icDAylhmbljZoZnBC+y4OdY0ClZ73Y
e2aUvzSWW61xGjwLwmEryFV03atqVfcLU3jhfOQx3vJhSK8KCzOCG9/poE1/E/txe64D7n4U3kzP
VVhUa6H1eHI6fJSkWvp1bQqOfDE1am2xQyWQYgfhveVZ84Nj9/5mKhJCELV09pW94Aqj0it+/MHt
HnRQUWOmPetxDof5BT6xOGTSn9RuSGqJBkE93EsWFfarWybVC5Zf/cOYlbxIyzuKwdcHN+VjgyOI
h3ULBep+wmX8Xtt5+1BgVfkcVEANHVkT9UhQwFwXURaD+UMnR/3jmUJhL4LrlijjzD1H2J/DjFi7
qozWfbZBW9y5fZaiq/b5LyICEoiJIz6SiD6SKAftvelF27PLkMFhogb7GMMT/pIttUCrEqsG3dCG
N90lsiCOxwxf/dg4sF6WF8KTQzXuTySHgSvQYGbPc23Khykf7yWGO2CoERrxGofiwPdp1P0mA1L2
7tBKb+w1bfM0EWZZcItSpPG7Ouk1GOPwm8kfN6/oRwJQqsg67lVmeXDEIu6y16YuqSkJfrbKqZcl
jy2egBrA6dIaXtGceeG1ycPiU2DQ/7Z7jaO5xEp4j5m/t9fkNDAeW7SCeLSpWKTw45n+vk5tMEqm
Kzemo872sYPPgtdAA4VyF7q22a3cwG1Os4kzj/QEq+xNYWGdIv6CoFFMkb73gR8Nq5KW7lUlsKKt
/c5ur6GdUR5RYi5a9bFuHxNkga0QTn00SZ2fHZEF1zBz3feATOupMOfgwxiITFb5eIPnBl5RhWXp
QTUizRkSYYP17WxTxOaE+og5n3S6ZUw2PpHJuRGpz92vTiPa6Qi/3KXeqG4BtEEoSmZD84Og/+9h
ELRSHRivu8fAjLOnqA+9Dzsxhm3fh/Js+ZH54BTJcIpdJW5InNGOkeqckVrjKSILpO5yokOHvhy9
E6U96F6sbZio2TjH2JXbThg7P65jSJjgkC68FWxSNG35ENZJeLa7XpwmSrE+x7ZWnwY3yn1NBc+S
xXWaL6vr5G7Epf3UW7G/nd1Cbv068slBNdXvMAiHT1Ul5L1CTMz+OjUgozKaEqtiC5bQUdhlTA1W
8YN1nJbW5bZx4D7p7PraMaaN7TG6dcFY3iRD6uxKlH9C1DjLmKCg0XTzNB2jqE8xE7iGwAfiA0WK
R3LKaCOqvlXIE+yuLC+ng3Xoh0/8IQG+sdwOrhGAlh+n93J9Z6Wamq3Sd9Oe01MWl4A6gV2h4+mB
GH2iVqppm4eilLlatyRWV1aeSGKfYMBugBzVHF69SG/p4sBGEeXlKfJatoHE4+wvbCoBV2VbDzTG
O7SkKm8aFp9+bz4LmcUvnNlpTGtmhcNHqrL/KJDrzmgr1V4JTz0rpJi1xWRfrP0yAU6T2to4Z3Ew
m8eYbMSTU9RcxuuuZeeHm8I9R8XkvJaViW43es0xbpnaVuxSylPfDvUZ2IB9HU3fPrkqSqnjMY21
5YegQcp5uJ+Llh8IeE5sNLLrXj1Vlz/4T+ZXk8DrnlV7cWy5wW+SmXu+Cmr3hmGAtAn7APHa2Q1q
bceCVK0wMnkwVJpKXOIoim8Z+dPXkprxCxe22t0HdaGR31qV3ahJ++8KBwlkAfFmIkbuQWQhOxo0
usShO29UU7lPuJXSI+5dsKTKqai2LCAJPQOo1cX2X7k7s924tTRLv0qh7nlAcnNzk0BXAx1zKAaF
QrNvCMmyOM8zn74/yiczj09nVWZe1EU1UMhKI21LDpF7+Nda36IvgiCQhPSZ+Xr/ZLJ0Eo4wqwLM
leGuAxg0MPUnk2n8QNu3Hebtfhw1B3WkpPLU0yiKgRpGjUcULvOw776NiK0w5WPaBhLo9q/OHGMh
/CycXeXpDg0+bWCuSkPvfniydtct/peKg9FaL8BpGKJ+y8LC2fU9j3/bxPLAlOnBwpe27d3u3lCI
Q5WV0NRsVTOEo3NYsaJO6jPLi3bZPPGT+5DH5LkcZjqT1007GOJduqZPOryak9sNN61G/SrT0KKB
3yNM68Wtm/G9UA65lpFVHTccPRoV248H9HBi7gXaHR/kUvcTVS/5MYNkoX4X01pbAEkt7Z4P0SWW
CL+sVFsvMg1qDNr4Eo0Zb6qbj94qHzXtQp3VQ6L76uKHlkdhXaQoJaPaY8/Ir8USlA8ei2Gu/Shk
qj80cSR2UTKy9eZ+taEYxIK31YmH3iKKE0WbyeK3p7U81amuH1O9J56XVgKTE2KkyoIU2hNEQEK/
/qV2moI0unFWaWicAUcyzKv0/s4r8/AYT4mxiTVC9tRLsseCmTEDOuDLXq06Lzfx/bnR2RhIShHV
6+O1VuNZ3DHZbk7VxGGRBkFpPyHEzUO0huDeygTLYx9KDohPrY+LdiUGy38qWevYwUZ5LVRvMvBt
OSVujDJLULw1x9UWko7xR7KQ7pl66ODiqwY4H9yTkWbIcZhuwJOVLzUeDoBj9ni0EwUSz8o6G25/
Lu9Y7GjaSUs9eOUF1jdi7DOO0BppL96Z7F5Ng38q8ISyosI4A29TOMS/teDTtbu0WQXQZYhMcd7c
ZzNObUEZiIuXSxFL2xVpY25ELWqq3BiuZ6yao6GtWryN+sL/ajqZvlpPGp8YuNXOXShwsOlFqSYq
UmZZ9D776k1pOLOvirlMhblj+0ryGIBVOZet4GkAt+LYzbKO5h6WkQa1Wwcm8WsNLqFZY4mYO1sy
yhvIh5cgBmRgYUpzvzpe8NP13pJetVrsAN7QA5PPlTAecYJn76snplOeyyRE8ahSR1PW2LgTS4tX
RTYCSSFy/VzXtBBtG5vyGWbz9LREph8+5l/tNOlXU40VgTipKwsaQ/HVZePpjSJ8qBzsZonPw3Hb
iNkYmHz14DiY4tj05nYc0xmvvDPAIEQKmgEII2cNVv8DMveuatPsMOCyfWZZklcb++IijDAeZHM7
zzBCSuM0NT33k680UAPhQPFDTqVPFcy0A5YkhK7/luHH/3c0emoZdQO/0381Ifk/7J5v34O35N/+
Dr/3b3/Bz0GJq36zDN5daiJNSSpGwLr/OShxDdD0LkNWaRjK+HJQ/WVS4v5GP6XN7zbNuWbbxPr0
l0mJ/ZstdUcSoTcVgw31LxF8sXD9OilxdEBRStpMa0zTkTSu/DopgbBJu7oZdPsqDP0IpkEd36qa
hrSV8FrewmFok4iXPisAWxT0uzEuZSPGjx6Yezp5orVtmNWePLS0T4YeE73rYI2j5og6fJ0AvCGZ
kRGvcDlU/s2U21z6ZGWi8fW68M+5lGm406yxeCWcMxvdjZBTPK0SPtwmHxzXmrGReqp7n9rzRvVE
bYpuTZeVCQrKsd6LaYypYC0t1mKNYqRkRezVYamlIuPONYC07wbq9KalOeijuSsHTOD44jvG3V3W
ORdhluwIVlHMw20sxqcMyxtW0AHRh0CSouIExJBclloJyE04qf4ZhHoOu8x3XFK5gJeuWeBZyZZj
r/9SWnjjt5S/j3TSac2liODH1kOatUscIEjborK6N2L9w14iPjHBL+zwleNozTEBpy1JO12/G7BT
r/rU/PKIZwuRWZbNvCczcXNhxX0A/DS+GDRHYXCj8AXXhZ6HO87DbbQUUxUToBijVDLVUuJkpkZ/
6odJO4iUmo5yssLpLCAuGvdmlQus2NZY+hvLLYT73FGQs8c2RmQocfUSny1pgHI7DgaY2UXiN1W4
L+tasjTPnwswkEnQJRolKnAe8KACZkMEilACiuLFrEW8rsdu/rCCfdsEdKpkRb/mr7EOlCWUqOFU
f6HiDRkJfBV0xi3Si08BtmoYrHHHpphmLgWA3wRERv8k90MdTxybYFdMb59rhC+1ggRZVRp0RbY1
EMvRm86wSOn9FPiaxslqNmFsMK3zsSbhmbV7ayXcVt13lB4SszeoBZqR9Bqi2NqKvPs6cvwzY55n
swDWG9vZseL5WKKnfBhpus+Ai/SDn21xkQGDql04BBmudDE12ck3RXZjz6ShVBTaHutJvIwEYamk
LJ1tis+eU9Hcb1ceA5C0AEAsuK6ec8JOWZ8cKzdoWKTxJQl6xU/VCj4s+sm2Dk2Kz0jj2bkTsdy1
nRktfY5XC83lBC2ZeN3GyM9Amdr8qrgdn6tsYPeOJVQqsoSUDgS69+gnw30MqmgxYnbbj21PaxDT
+ZvCxkgTurmHU1LQXZqTqjMiQY2MAbFlLvfDd+JtbNSDtZVxSTLosV10Hh3rRtOeygTe28ILdJgg
DOkfkqC4dAVnVbzT/YLpCR3cuNZvvQD7vZxGTpQyFCuZYuGQ5rYrKyav3ZVmJ+rwlHZPcuYHN/5L
3BvNAos0I6eGcqQsqtUtkW//xXc0Sshm8zRYueyFMXXBYiQeUByWkHY5TKXeB4r21mgzl6nfpP+o
opAnPS8OBUSahdFjVdJdbH4VlFuVNYcWWwvRE42ffEGzmEZprAZ/1CdP3DYL35PV1hMJ6KKQO+w0
5vWRKYtaZDX+sxSBfdkrxaEJg9qLxve9iSI65QP6G7c4Y/qTE8QmqUQNHDHRE5vE/k0iSTC7etJt
aCvlImwN1joGKXFXkVVeU2nqM2xIp/MEYstaMXmRuwAP2CJGqGxXlCIJfWlZUGLgJjGQ0T1zfEIO
QwgFpHJ2XTqs7FjFqMNSfm/K6hMPj1jpWDxuBnTTTQBSYd0YTDM4FKcXCR0Q0lRt4goR8TuGl2wD
kIBLgd/L7GLNVgHMfs6OJ4GVsCE2sZZj6Tz3LuiOIu768OcZ5D/tP7Dl3IzyB847UoCu25aQxPtN
S4ET/3V3yskjBLjtgr1jQiKa54upDY4qHzkHpuKxz4nKF6C64hURNMTyrOqyh6zUxnUVJMZH65du
dBzz3jDWcSMRflFBmTTPP31mjZgHFgz4FSqWQiZbQ/qEQ5k5RrCXber0twMXLgIY8dRzxmaENZLH
JnuOT6WTh4Ks2GmauOyA7WOJKgtu7tRsCaxe2H3eAQ3OB/jAfiYNRONWFnOSV0qTs/GJv53ZMOKA
C3pz3/dq3Las7wfCWsMGcBWXCSJ0O1xs7g0V3hQQmS39mAmMSN/1mic30ooVczeAEISq+B4hw3OD
ASVhaBLleWDfapzcwUM1MQ7t3WncOXalES/ojL5Ltsow7XABqpjTp45F+qjgP60ZRXGabTvth6Mw
e85CyB4H2Uy0gXF+jWO7AL7UyFucpOJSi8C/L/txPYkq3gD5k8xmpnZGGBg5UNVULh1Mpbc4P+Rz
phViBT0EVk1SFpugyWqq/kaUFz1oNsJ37gPpZMtafsui8QAd8C1vwHQFBdXqtW6dC+BBXXXFX+Ec
c7wqSwlcYoUGUl8DPQahmvPBcd5YZq3ORTzvLW2H1y18M0o513ZaGIdVh4ksu5ozeDnw0oCRp0DF
DYOdoshlz7aCA7Cxk6cKQJ+Ho4RR3qRaGzJmUXfrAk2JOXSVvYDpqVe6WbwPPbfFqrKYX0xutjN4
Nm9LVRr3IXKuwiZzzXHRfoq+xXreyNrfUL6ODciZpDft8SRb/k3W+W72QUi1eEng91OxHSvX2rqA
vM5EdDqTRVnK4dmdBmOGYOrF2whd8JVmMGu6J32BPWssVDkCxfHLV4MR7NkpGjToILPf+8hTRGi6
Vqx9KbT3LohJwqR21y8zo5FbV8NDpwKKRc00su+F0JrvIjFdZuRuem9mQxuslR9PW5kgkCVlK08K
JMepJVzbLUkw+d8I8flX3WqsE2IWJ4KyZ58Hd7eyLVgmtq05D2VsGQxghf3GqTZWbCc4uXa9XiY3
WO81+jM1I9ChlWjxFRdbjw4B5Ih+4AobAMpy2pC148BRr1nsinITwzJZ+axYmC6qqS2XcyrtnDa+
y8dpRmz7sFjWRqaVsPCi9JmtxfrR5jbqfIQqwRJJY4EoShzTccTIdXDabFeM7sTq51BWt+5bahBs
GQFYwDh/zq20u/qRCx61FsZDSER4Q5G3f4WrypFH6FV2z7cRP2Av4adbhmxNuLDBDeOMPaCXMeSX
Tq2OQYy3aFm5pcS7ktdrszJfxyILbwJlUAikj3H0mjShegHB/tkVraYvDaPrdowzsPOHbF3YxeCO
xePwrRJjBSN7aOdZOTDit1oPGBUVifXiDYoeDqhEzAh8gIaUJikmQp2Tim9TTMUPmxI5yiaMrpg+
3LeiLocHg7H9MbIFgt6QmdiuOIUTEIp00qyWPhNtIedQuSYmGxO3Fe0KrcWuIjDWDGsCrS37ah76
/dIamvGb7lQanTwFMbDMiwQutMyLD5oVlSerVf1Kn8zuQ0/xyvLO1c6zkekw2iPX1MQhRw/gpmHq
/guj0NFbJMUQpstCqyobf61uvjpVld7L3on3vecxcvBLnwLi1tJWteVlLkZ6TmKLviMMyKJXtysd
a22yyr0SQBveX/Nbo4ox3uE8CN6hqgO1T4Fmnxg/U0oPKgOYWazq6YA7cqFTlOQfGMKExUb0jfpg
KGYcvdBubwKGhvEWCML01FSBWayNxqh30ifTB6YquEDAct7zwWjuO4Mr1DA/klyeYsqfK9fnJUyR
dHnlS54RsGGZfZy6Ap0GwAL3H3oHkTIbn0pDKBD+BVVzemj0ULsdo4HFXjEZYxWHmPTZILkhnGAu
x6xS6/KMo9PmupCI7lROWfs6BUK8M6IY6w2PfPljbOD0UbGNQZSQi/+Soc+4mzhQ/r7lvoES1JFD
TAFar9MmpEuzDNVA3qNj7F3ho31irD31Sy0bUpCwkHkWbKI95iVnxAim1UO8opCxOdRV5N5GpOau
fD7ZuW8MTp12Xb2mZY/j3hNZtqo4vBR4I8viFXwnYWzwLG1FfW8o14bfD3uqQXvyBawAq0hKI8II
lc+SUTHkt3iGwlvIMP6u1ETtLMAbi12VQcZbgl4kMCKiuDGXQWipfJVVjfuUZCGUJJmrR0Mzxnfu
MaCHoiG0iDlnoz3yKITVuRoZcsEYcofLWPUvtPTcd1pTPmAWRefBzZ7ftgnEvUsXD8Gum0z5Zk9w
29ftmDTn0DeHfQl/dl0MZv3SMnX/HHwkh5XW5859rgN6mAi1PI0EMuBYdyrYpxU0h9n7Gxz8zMji
DQdh7eTnyDybFnjWPvAjpu8gER4riqluxkw01Q15QD3auq3WcdWunP6cIQLcKgfXexKU09UO02Eh
lVVjguocXPL6cF9x3BqwCWjenquS7W+MQUDk4LxZbbDHp7N1mVO/aY6whkvobrxATE6Wk9ONW73s
xRsju2oPpxGvuIG3rXfViFmxsrCbclviBBbU1cyvKrXholU9QLtE9t8VBukPYAJEydvISSs8S5Sb
L0bWiTeusyjjXOHV0pR2uSLyggI2yF5xLIrGJ7+PEuDgk4YRy0Un4i6ND4kuDLpjaY/hxSaA2E0C
EJ9T0sLdNg+WTCJjZSEJcTRLROZvfa1HVTOs8uRQPL5NSlhhrdMOL0UOUfc21VKbZ7ia180i1EdB
qpj1CLpak14KkN3duuMmHG4H7AKcL1Q+d0FyKsITZuZrEdKGU+mJOy2o6fK/T9UkDhASYh2da6AY
FXZoDDWC4vNDHSUlETPC7uNND0vX32OdqYI1gY/xW8F4dqlTbPI4lG75Q8a9s9c1N3uWpDGeXGQk
upZNvd/2ugZZxLAaWnMGNIoMDhD8jvYzNnrgxp5gagrxmJjJsqydbjUaXr1pBjzubElQVeORe5zO
ZSw1Fdd8n2HKAsy2/E6StG4XtlvIhwlk4Nw1T4LdtW9USIKYVgixzmp3ukfK1c8J0xnklzhfuB48
yiXh3vxa2673PZ8KcxHKCpiGDnIYTwDFPW3eaNwXGxFeJ4ZSmxpOKh4ErTvjGh0e8DNke66ONQ11
EDhhXffOys0K71QnIPY7XviHseHoX2nJuPNJSS2hDmafuaMyyK2VfOCx5yQcEWgLa7EfMNLDpuus
AzFXIoOTMewCSK17MNi0qjZgWMy4XNRK3nMmr+56NZSHyPetI/JNvqPTwH7V+cm9A2mYU3y63HSh
Va28yYiPxJjCS01bCGMqkgVAOf0ZL0AQ3TP9T8cKHr1BS3aWpIqhSsSWs12/zLlnrkchq2NTNK9u
N2Vb3HH91gXgNTeSxCvwPhxPJ+fZZcE6ZUHR72UdfjeU8uZpBaSYKkK9F5LzgNnemAGldGSek4Pn
4MRvsgAIvTEk3yLRZ6fJAuVP9h3DuJvUuzy2ml0TRWqlNU604d9Tb1RoYXh2t9RCuP+or2vuSv31
FmcR98UkZhmgGw17vuX9wY2lsfxmPQvJ3uxCk2PnfEpzoIaeiz6zemInA2+usoECFK0oNnAJ1b5P
hTf8o2/ky/f163eisMDJebbK/xPOn1pdK1gaxFXUsB8RJ6Oubt6p2+mnu6Kz3PrWcTLDvlD9rcQ6
mdL+2o2QGRe2EzXGeux4vwOre+oHUzInG83K36SRy/xMIAmVb7aclLWyak0+l42ZXFwqYk+TLZIX
pwTNBouagVzad1TmZAPSDEnV8pnxh7YZmkbcm12vfa8CmAFxS8m50lGIFkHphy9NCH6DJQ7AO5I+
DF5EPmoneFDCYLgrcztyVkxi3fU46fHBQq9biTEXHCSEf9vnVb5snKq5KpWOB0il4tQmPtthJpON
GJIXvPn6HWy+G9VTZGzOQ0s1jy+Lr0kmWThWSI32gGDNyBX56mvs6X+NQBWY5M/iazBqWqX6gIfs
XAYZV9fJR0+xhV4i2cac8hfJfGAfGtmaK993wl04RzJc+pHntoX5dG98nfTdr1M/YDVuAGEXj99l
VrF26p1zG33dE3AOiZ03sKM1OAzMrfi6TjBNst/CCZ+ujF1nr3nmoy/Hdk+DGWEnjw8+RnpDrcW/
j82ZO0v3dX1x5ptMOt9p7Pl2A+582noBWdW1A8n3PspHcmhGz41ovhs58y0JpkW4qopUbs2yYkY5
T0SXrCbaO1g1LlnDfN+K5puXO9/BzPk2NmqMt1HmuKIxy+G6VriBOd3bso5fpZkUbxL2brvKxkYM
z4ld8iHJPJHnZuJ+ue0tm1k4g3Tg415hZx9aYLfhmj5u/xNzel5e/iBmXH6+Dn9seja/hv6/vCZK
V6gSpjTRJyiwnBPZf3hh25nXJwK2k5Cz1qnQBv+Y92GJVRJFnfyPsy+dKu3pSsm99VDR0pnkHu01
+LkX1FQMN9R8lEzTJkBITABw6WTkfa/ceijjtpiTvlRpB+3JD0V5b/VkufFdWcwAw35tq+E2Tbzb
PukJTaS90R0NJ21wConB+57Nbg9qY+w9duH4znSh+5QDBRWE2++JnN1mpndxSWIfcZOQMsaIZ+j+
Pe+4gGs/nbiYuUtbs/SOFU/HW8e8rmXLhg6Lb7skJdvYHFDZO/QdlM0EB3mkX0RudNY6t6T/YIDV
2vrdXO+ClZmMmsj7OV0Y12cWl/LigCvc1JxkmpVktoy73BJut5ZDEt/goErLZWvQBc4FvMg+VDs3
88ZOy0FSNhfT7eonfGZo5uRwl9bcgOeC5gIJgdj7SsjDex3kCCCrR47ceE0cUJxU4sqmiV2hWUTN
JlLjDOeUvHIW7gL+fRVxjTGNuo8U6yXbV0s1DjfhjBwB7shoFZAAoA0df/sOUIh353Vu8I5v1tsi
bYZrz8u068BkhEkBYDMMid1NEmEUNHXkdEaLE08lh86EvOYhdslF4esi4ccEZ2lomD7ikMow5rxF
+ahjPVw2Pk0hHVCQclZygg1ePba0SdJApsrmFT5T+KAFtflURmm28/RJJ1jZlSxNQx/dTTVNA1Vq
iYNklUKeVs06R2tYA89XFxUY0WOm1zGrKGhfPLJ8MjchduWES4ztHUcwZtSmBvqcL43EsUjze9ft
C1K6DChmX9qIgaG27myt8klgD1S5VxVZYNxpWeNcsthrsW3NIpLxpScZzdBONLHMOhNe4f6uYqo7
gTOelSivTlCl3HCM4rWdme/Gl2rlol+ZX0pWLaSAbtSrp+RL6cpMTZOkIvAyEBUWfrZidStefaZ7
4U5YtuGfp6IwdFCi5fBhtf1Qcfs2nZKDAGpblHd9SxB54D+5GQicND0Jn4oqhXXfS2NfmiUk/a60
uFy37sSoqXGjONrBGMAfOTLAkKuKzvUD9WmcJ8qvme4wj3djabzQhC4dogIPsRu+hNX8gpgRypAK
b8CvTvuhc9WmMMDB8V3XG4lSehgCJKJay+WuiMca5OFffel/Z6H6Uwso7m6DgwWLFPY9YQhr1jb/
sEwRdWljRqJq7/ry7Lu3ZVwdi+7uXxfC/zmV+yFP+b//NXfjfs+LsQqZAvzvX39Z//w19b+rt+bt
l1/Qd0fJ3F37oxqvP2Br80d/Dsrn3/nP/o//9uOfYonMY02Ts89fP+z5a/z+Z89v6Y//+Pdtzs/i
51+2//iPf6cb5Oef+KlpK+s3EzeZbhicpGzwH3+rpRXI0/wkGB9buglmkq3jd1HbkL+RZ6XF1lA4
WaCYcAz8XdQ2qLlF0gYUJawvmojzr9j//x/zP98Y/mBOPJIzo9D/JGmbxBc52/T9miM81X59MG3g
I5vM0TBqamk03Pzhk/nHj6E1fxC6zRcEdaLzecw8zD88hokvKLTBH4mfkRvLZPmfHSE+7rQkuv/r
r4SCw9/1h515/loEJJRLObmQCiPAr1+rtSVJSI4ga0ieMVwvCbYabdXYR6B8T7Hnd6eWyOs2MRuq
0crK/bCTvLvU2RDDPLJI7rNdGDfI54XGQbNGfIxdv3q2mNzOSShbnm3bN25a3azfKaKFMVEbyiM4
PThkymjtGBRezvwHLBXByTg2HlIOl91GKIzDh8aq9EuYmLUPMXECJIzx8Qe5z3wN/oktzakT/NGD
Fvzw7dCjlkVx6fCS6eKWJsdMJg8URXWI2HHbYNTnrn8odReNorRoR5vXdL6VVnneM9kP+EcmFz2q
aXGngd5yRkQPzachiQrVKl+kSQQZv3V7kCC1VQGdA5lXfaaRVt2QgNgrn+fB6FoovSo7Mvd5yGQY
09WLEZlqIlpGQhPhaxiS4xCY1DZ41LPNFTBaGkT45M27iNqCbSbVcRygPNOQGxCMrMqlcDXaWYIk
4AqPQO1hP18khpsE+NAcyjxiCTZcGzDtj/VLSJH8Ih2seDWWnJ9sRYMXFORzQ3Zsk9QoG7PVXRgD
HRyau6bLe9zGvnlnED6uTe0KPHglDQXZwxiCLTYTi2Jyd2+WBp79QvDlZz1eN/xPRGp0ijbiv4BC
UTAkdnXSuBARiO7lQQ2x1OKLm3ZKiaCj3zEDrxnIEOk0Mv/NN+NTmvlUFdj+Oy5VLuckH1ZWpm3D
Xr/LY9SY+ROlTdVdeVZw3xjclvXB/JCtdzRiRctWlCwpNdnqBdm4EG7DEocAXY4xzLfU+IjsdCO4
LWDParZCjz4BIsXr2KteJL8gAIKbPPpk9zky6L/xiznU0nnlogvKe5x2Ww1jojMybvfibSO0Y5BU
4bpAPls6dBIgdXNA84+o8b2+iiyvvi0beQ61/CXrSLL1AolI9Andg5D02yJaYcG2N3E6m/wGh9kN
Ms2CGi+8myJkOO4QLwhhvS1o6T2bY4By7A3vYE2fB0gYa2n2sMuomFzanvaApxv0AWDaiS68BfRN
b0nzyWqM5/ot2z/4Xpxv7cp8iXWXf4DnoOfy5ZI+fPektY04+C4SW1A0pHLcKoAx01nmsntTAxrU
dKuqJtLDD5YKrJHwK/EkcvAJ2dCUFzWmeu6BmSxew1o9UL5BGFWlR1gvzsLSi3dqe/L1v75v/v0d
8Zf98Z/bWv8nZex0A/baPHn4z3fX85v/lvw5YffXP/e7b4y0HIMEW1k6yTjCcpxufveNzQE707ZA
gekE5vTZUfYX45j9G7Ngy3Vc++f+i2D+F+OY/M1wddt1CNvbkr/yX6Jysd/8uhMhzVOizX2erQig
nDL/tMvCSTX1jpnGfgwFlhz15tPxuiDqlJ4DbMvHMGmJw2vpI2QWeyXjVtuW+pC8DZZUp8ipoQrU
QEokjHmGWxfOqwFuVufRt1IgfMBM0WtDxWSPIvc+trq7jpM1kzWBMapok/s6iLVl5BKXcgLrlVkO
a4l9GmvkG2o/1wGQ50XTeXctu7CNWWCts5AgBXhwcj1nU3WouiqVx5SOlzcVUorSUZxZ51isqKuZ
TrD/UtrEG6IPCX0WNAATNXD6TV+TqzIjBw+ygzsEz5BYlZDDkHYUfYSVxhStvysDa8dP8KMHSN8X
KaB1Jki1eQ1TqlArIut4DZZtbn5SYzPcaIEXEYsHyLk1g+o+5LO9zYnqbDrK47YcsB8HuklsrT+2
kg/TbQrIFSP/5FDEZwKD21JDbwQ3exKyrdma8hR+Kn0b5jidvSfSNGwVJVGtoGxvLCNImEg0qJvj
Cj13TUX5WKYWCCwn+2ysDvu8HW2wjdOXZy+yMXooXX8fFKmJYxVVtyuKhU4IfqVN0U4b2zuSct2a
we7wSEpH7oVKYU1Q8EsDAnNxdrdBlf4OyFFwT+HHNRAda9qoECatZDMMYDyiPLVuJSPNRcKlFxor
dqvR16KtQ7HvMsEptzexMDyINL+KuASRxXWgXUVpAIg18SBPkjorto0W+beDfcJ58Mj+0WynyM4u
fUU+sOm6E+yd2yCieDi2n/1k5MoKvgAsEctrj7+7qvd0V9GQ7j/3fl8d0K5HOUKNbOsz7IbPOANT
lhRgb1yxk6pIIMCMEQ6aNaUqS32uSy0BrC29YdIZaJTnsdOPdF/gjmd/dRwoTOW4H2r90UufmPrQ
4BOQCafeha8d7UtdW1RJoT+axAWX7GMSzxbeh00WZPUSw4ixLTGvZNJ4sxDGDhMMAy7dJxFPrOHp
jfLKiyA102XRCv30Wk2B8dqhrJGwz8O1RSvTvWtnm8wDKLwwRwUPNa20W3RBeUGTwyXn4pjKhCOZ
/ZXtoWEihxl7lPYlgSxK5L2mhNaqnDfG+QF058w/aAbjtsyo2n0Cg/k5IsnBbtvW4TEwwQQFkV/t
RlX5D7Vi/sejWu8ZN46vzEso1ir7/BLYtFUoCqW+xaOnkMQIesF8iOEtZ/YhsHP3UKBkbgy77zeN
YaBOatNwSjsrfaA7cXhwirS9idCZH9MKbbPsGMwuqsKt3hqvUyQuZkB678qTK63iGHdOf4crTJxJ
/7U3jV5BMYiSFo8DBpKBhqEDbrZ4XwUu2fIqD35wLGgthNWx+ijSOCVqwfTnxNQoPEWF2x8lNOhD
4jkk4Kn0AvHkDPq1F115NjzoZ2mcB48jP6xT6TLv51FRR6H1pBasvCFOxn17CVyYWs/ETM4u/0Dg
r1wUoySgj+cPu8zfuan8vPv87f7gWI7rmpZQ7AIc5V1uR7/eH+KY44OoJ7Qm30/OhVXl3T6qu/pc
zjJs6+nDiqadnjwHVhOjj6dVj2eA8RV6hdW0j3ZXaxuonkwRVDS7wGoDsgvT4A1VSjUck9DHl9KS
mgpzX17sTI8ODcwErhDUyJfudClskLuW5ySn0WeYzZP0CJAUHx7XuV3NsGvZGbVcBKN8qCpAqW3b
p7d26zvRqh9b76HoOfJsiUVhSqrVRKNkkPEXL8w+cHE6Iepvsymg2bgmAzNsKbMMIg7NVv6Kw6QM
yRpQVyMnI3sUWFZfKbW74RA8bTTTubZK22YhyeNR2HMuANdvo7JVqMNMRkM7agKg0ZhiSmxbcS2G
5kio996rlLMscnKEMH1xkdJTPGUeEGiDU6LQGA+pHgiRgdm/nqzu4FX5UYW8/mE4oiThCeqz0FxG
LeDalBrgRdnb/vegkz1eFij3GqIvxzWuZjmDJNYYIyE3FkfXYqKctWj99NxOvZr9xzxKpI8JB+g0
BeBa5mbSRvWRUIdLjEoPHgPdN49+aJfnWLr6NTds/RLEwjSWbtg1B37WwxEVODz1OrITUg7Pu9MH
9Yfys87iAiWCH2mSZ8uh8oZNNb8p4/zOOPPbY87vUTu/UfSVY43wAMHG+APuijKkvErP2J+DukP2
YavM7Kp+Q2lGI25dC0/C/Aa787usz2+1p+LsoZvfdEz1/r7oRL+B5mhvwnlFGKfePhRWHi+7Mpuf
A0hNiH/Jt3BeTaZ5XZnmFcaa1xo5rzrNvP7AkvcfwnlNojFQ38eOQSLPt1myhqZKnytnavdRzOWp
oHDzkDRtsOwa23mLEnM8UHBT3JAjVReqi1gYXX73gQOI/d1GsN9SAtBsuiK0L/xu7bYtfXJ4+Uiv
WgiGcDm2I5E8WJpcJIDkckKJ6e+oN44bI2qbUkU9E2lviFZlMdjp0qCFctylVpB250xFsAtlKQnd
KbeeVqY7SHeHfRMXaTbVfvHMxKWihUfGBVTHDFzljuBU5x9NQlfDIq+RK0mV0XmAQzijvJFCBm4X
Onl1C+JNMPqw6IfSX6eTJH6L3Yy2h8qy0zkeE+Vbp2zErdA6Krb8Qd4NmjI2iStgnEbg9uupkjG+
cy/Vt6UN2gy6o8GE2IvApxGa9d5FZ9Oq5bhoG4tKTYEGAQ4u03LmRydLxbL5Aq+UkDw5AoO1BbCn
yyNmlMaxEo15jRlblkVW0s8IyZ0akX79f9k7k+W2lbRN30rdACqAxJDApiOaBAFKomTJlm3ZG4Rl
H2GeZ1x9P8lTf5QluaT+uze96EVVnMkkCCQyv+H9nlfvwXoPomKK3dUpew+fh+nkwEU7xJHOXKrX
XFsgqHZi0CLawyYSiy5lQgh8KiRF+jqNFy9+WTfzzrSofTBP/72B1h2s2fzTqAA5M0qN5nsVmGq1
8w0EILFHtvKYykf0tt7lKiJSO8aJfBw15pNZM9hJgheCnrxDHf0xq6XnL4V7a0RzdExK6VCvoZnF
MKO8gmDGIHkdlfs0NS8jV/uIsoozLzXMk8b5f9C35mcBDVY9I3Qua2PuumS+5Tj/vBlN+mSjW7rA
4IER1KLermixzpS66uELDPbVz4x2ffJqZij2DN035r6H9JXtmS6iUPL/87z/vSIqrWyL8/M/p3n/
s/r1o/xR/YNM7x836c/68Uf3j4teJX798+Lqvz7pX4mfCVlFp5BI6dJEjPNvGrMn/imodJMSesKR
9Df+nfgZ1F3ptnpY0VsW+jfj3+4+zj8p+VB3dUEOCEx+HOO/U1w1FHX53xEEHVwdiyiuzODKyAH5
tGfVzr6HjVGnSxcmtOh3sE8eqwYmhAnBZJdEHYYwW/E00KLbbx4qcoNED9AVhuSTvlvTWqlt4JhF
Czj+aE6/TDXlmd9u8h+iHONFkVRdoqv8jCj/ckeoKz+/RFxnqdjmcRe6sHh32maJQ5y05m5NvBPa
rR+WifEnkkCApVRoHMoo/0cXQGMPWAnBlv2CXC1yo4EewbBuFHMB5kZ60BiFyexAhKcddl4jQFSO
veFyJCOjw8x1vH0JL1sj6hY4iC5QOXDUIxZ5fgt6C1hfUYIn6OAi7yjJ3+O1cZO21ent77HUB71Y
DiqW5GvQ51ORePFTnS1ihHit27Cqp/o4xIMXyKF5qNvSC7zVI39H5grjk17uBDQVELJOHLWIOxuB
2wmCpnYwNTP60Wf2fOgWoZPfUbhU7wVB3oLErMILgoYfo7cNZSv4fPJg0/BD+D4NB8lIMmM/4rbV
AD0nETdybZ1vPexeveupTqZtdBlXVDU1QWTY21tyvbKFzpYykdnua8MF3rrMy83S50+GudGtmopH
6hYuRYjoZnO9vybQ18Awvr5951Sl/vmN45XQXVRzDlOqlque4G9dA7lVehEjeAxtM3IPzNN+y6LI
d5nu3kdCwFdJGIqX7eQFb3/vuTDz/ItRvtC1cRGlnreR51+MW5BsoKCTW/dJcXCHIruQ7jYcaSCg
zTBhdKWKmULZ174i6cEPuqc6Kt2KB1oA3ytwfxhd6tK25J1i4pDZ1AgvwppJgJAscODQFPQVsE0W
f9cU/+NAiKDm9eKm0eREBueyqimNKZDV7zcNDK8F+Tdh1s4Qld8yS3GFB55yV/A+Qh/Dh1IORTjA
Tb2hxHwx4bo15/HlCLuZQqhDrUptQNYCDufkSBrjSIZBy2j8aLnyaxxsuPeLuf18+56/ftYWVTeK
eIINifIcp8bvlz0wZq13E5c9awypW+gRoTV6YGfVje6cxttjTubtcacS772ff7hhwqJZpzv0W8n4
nn/zKMpoHr2uCKOpb/YTNQDa0UPvv/37XtYCHbRd5AgUAnV+HBvO82+h31+aWlsUYUKlI5Rdm19C
g3x8+0tc6/W+joRMccJoL1LjFC+ePo4gTPVlDK/UoniKZNSBs+oJY+PK7EEH8pJ78FX8aAIBWRlb
flnaxZMBD+KuoQNuKyRetFAcN6wJ38nB1g7JFuvHAh91JNEzw+o6nqVm5d5rjrYGuiNvBJOrF3TR
XZoBarBF8Y40JOAHNLf4PNZ2qC/sb7axiD1ZqHaoU/6zPrGNE128apehEOb14M9bYAJpsVONFBt/
1WIZfTw3KBsgktBDcOEhgbVAffRflsHtd6JhHiAassdySx/h9N+VzRZdRg2AEVAhT50Yad+MibcD
AXbUIB/sR0f3AsjxT11M/2Cs2XNbk9JTzqDjzjVY3xWzAPupKR6diTVo5fHndms2xA8epBiwaNqA
M64076rU045zgoGlKYYHeKPefla790rd5muz0GexNFxZGdsU+5xkHg1sZv0wFFK9E/DHVNuijxfY
B20r9rFTtHt6ad+rTo0tjqX4CB+f4CHdOIg3R8PWPHsyEn70FAOPKnFnYRJt+NiJ/C8n5/SczeIU
z/O0n1w27nlsekhYSNKzZRv2FLEepA7zyooAPKEpc31q19F+tPok4BWrQnhVj6bF47BbB0+pnhMY
wBjqIqs82UXzKTO8+xblJq9hN/jA5ZOQ4MfkYJkAT0DrZsyvQ0dNXa9sxg8EGGEkq8dO7zti8Iau
oyz6gwd4GVw/m2XXZs4eSkMApuCp8jrIvnCs2mHCNzR/otvmhQs6fD+2+KH9XCLiNK8jkxXoMpLs
C13e5MAn9obioOcmrUGB0tqPGtZ5rY5MYB0NQC6+ap3yJ3qerFie7CpjCsp4lNJEs79M+ZDxxGk4
CquEvBjFT7XHmqgSdms9RVOrJfVpkXTysClCh7eVj2ZdFh9GOvV7Z9LcT70ogi1LHh0TShPDvd2V
E8l7kJD8RsLTk5PRPT0/GCKDmx5iM1UP9rTz2l1nlo3eQE4HPDdQ7Ewf3YiY0Y7NO9MtvHBYi0ek
fRmglfTRUAD088LtNq4bFC1TbFZ1MEonxP39nnRtRQ+p53+/AiUrzDDMu37oet+eCD5RBW/X1cLD
GhH97iaNz6tL8iY3YQUxT1HtmI8h7xtrskIxJSe009qBcep037gsWjK8x/OFc7lEMWMFqB61eOh5
/G5BYf0rvWRwZwNwWZJ0XjWZNNe157V4PvLsJB5Kh62VF4bDdJhdCgUsgreSLRPyOSb3sjzKEHvS
8SvZwLRebViSVjBW2Hcs3fzvB1zq9h1gqQeA/eB8l+yJlNoD8Zo9nreLUeZPA5xZZKDsBFUW8wU9
LcpBdXIbh1ZFZ1ABGmduIskA8dBGPEWUjKWkbRxdW2SnonYZzmjZldiokCZtIO1FfTqfTh52ziSd
3AHMR6NL4WRPqx5FtyKrg5IgaZ86G8rrHusUexE+++mvSlGSziA1Rnhgw/TpZ8rxbHkanzux1+Yg
V32Gr8NOFo8D8ZXaztaKG5EUzs15Uxpttpdk6B8QGnAwjs6NqHEXAPNxR76DHZzBq4IS9xGUHM33
c6tg4uGes4kz5M2Bl3tQx45Ty5vzL5zX/Em9EtCq7tRRIB1xh96afUs9gwaQflqi0NMrSuT5fHLj
zKbTrZYNw1S7SNjloTa6B50ax8nu6Dw3wAK7jaXS6SzG807nWmwmNrPv9Wqzo6JYOLCbzB96l9FG
qqbozHgzD7O28adcZhKLvI8u6StRZdFYefZWn7YYWJ6d8R7iZLJcnndiEB8EYk5cwHunZMQZjz5g
c+9l0UBQ5k84XImL1FB1piE7qm7ZCM2qHill5mV6U3sYGrs2Vsder1yLdZor53PFzLkocLa8qrg1
Gl10WJN8DU1wjLt85eVVK2yhv0dfjjCdnYY2FPdrrll0ncfGUzQsq1L1zJEiV6HpEVCop4un1UNK
q20nE3Z9siBU7TEf2FIgCc77L500vNjwMwyr3EBW7NX1EQ+UgbpT+th5fAHVWqVR4AWSW35yHK5a
0HTZZ40yclbh8JjiYTnOXX4NC2v9jKq2PoLagpKQEFzpS/54XivVUD5mbvJUbRQT9QxPMLoWOyyR
dV+dNpHHvpgPvAKQ1PNrxuVy39EcnFHxLAF4CF7MBsi3G6k6BYzOYbfu4M08K5tolLPE58wtZG2b
HIum5sBbh/aGXbK9ShFgX1gz2oDexnAA48vFx+GByapxdg84Xkd+1g4WNbmZOhwWZfqxa7b4ERo6
GhKTcexgMtDGDmANQ0/izJ0u6VPd1g9Q5AY6FG35U8Ot45NJ++pKr+Bexc3wKavaOCTPSX0RGQZQ
LANHkXKtiIjN1E9GyM6muelHxrkCeyNNmupYhQbNhEG4jXTSwFVnP2/gJK2ZMVecFOoLOIfpPk8U
73vrbkwjsQIJcPxS9+LHUSsWP5PYvU0gQPcCxnmQz/p2tYG72jHR+OiqNK+WTe4nVMJ9jndEgfac
UHwt25vUhluouAkQLwqkLZZyWcUBETPD2CJGQRSclGh+KnByPj2dv7KNgG2YbBwOoCYd9agZDkJa
F4PXPoD6kTsP0+vdZDJUPZk1jEfX7MPG6Bh/QezB12d82MCHWcbIZzMSt0sNYwy60b5EI/WdbsT8
V84Q37Fs3cifF+BXJFA/G6mUZOvPcSF4pofApsXoO+Pj+GBq7YD7DA07jCWqFAWOjsLCqpn0j0Tq
4Ipu4gGHWMjsZ/0wMSND8HyrzfkeWidhoj4GEGfTgxvzTOPkWqPrSN8EgQcGRpBWL1EKuzs3LRu2
cthYIKZ9iW3CQSjqOy31H/ZAvJC1hnkxbNZdzGAf1nX6qdOwL65wN2cgfYQanxrasaUa6kMi4a1V
mc+W07PWN7aldEyfDDpfQQJ5ek/TiqOwStbP5oBVCU94288FJ5BVOdHTnGn1Xhhu8aVqR+vK2vSH
SbBVaEb/UEWUOMq87X7GG6MwnMTjYXMkPpI1QXCCV20w50RMOjkcsFgNwud5HwfCdFJqnzZmc9AN
ezhoE5MoYwPS85zRYxTDdmDymtLr6/1KN+7MxWVAs0oBS5Ss21otURLm0JrnR28a3TCvprvEZcUA
fep2GBqzaXIUqOtU0iaD6kMITIu0kNN65xFmQ8p/hM3woKPQ30+2ftdvCwYKOhoEGiAL0FLETSn1
Y7+R8W1VzKdmNb6TQLaBPtnMc+mi+wwi+1vGmRYPgFbE6l3OEFboTTFHnM1cjUtUBY9rILpW2+k2
oEln3iNHbzU0wWy790iLHpu1PBFgLLc4QHVEgSbuwMQ1NFtPkOod8kY3pfYNcKFgSsET0B0FKkem
TpRwuHPod2bJLY2Y5hu9K92vCJMPSoFVWKywpmA1oGXApAlq73VZIIcCout+qc2qu4q1dL5HVK7D
cWG5CVW8SuMVDQZCjFVpnqKeOCdvk+VGg3GgZsTUJl2SrUxTQ+zdDxs/lhhTbFNDPw1fSoZQjkVs
hJE+9heGhwIN7hisiYeu4xzqK+S7JtdZqBN9WEjCVLjDqA6mNSyTm8iyyfKICUiuxSEzV+2gccE7
S52Z1VoXAGPJWraFAhF9Mpy74+6hBvKzRxA9f4jBLtMb0XnY1YAX7bhGlyuVScb/i+VD7gz5x3ac
GIrXjYMWI/JbJGjagoz+cD7lugFXaPTYhFHW6voMwDBe0PA1hWANL4m5fS9pJv7qUoDLVC3ogHuQ
0D2I9PtRYzV5axT9YJ6BT+nKJxTt+mMZTdUJXsHjefWTbx4GFCuXJKtPFCH4VYXz0V3S0PHEHT4v
pHoRJ1fWaH+pQpVtbe1xpNd+bbc8kTVXZ6AS3yEpmeCnkXllbdzcdR7oTmvwIFwY4I6FzixKyjZG
MTI/4Ljq7HN7uKRFSSumaa5WwdC81fL1a+ESr1o8jlQTH4qOGYRRdUm0ZDZ8L+EYZrVzxNG5RnBg
3Z3PXm/hPU3g+72d+Nt/Ki9QYxQopKQDEOSF6HXKJjkxAJqHWkXSmZsUbO1heGgbioIZUx3Bphlo
KRVeGL+TLUhEObLVNF/s9qvbNve6S499xu4UG/r0cZS6xpSJvM+n+FYXC6NZpdRwXepAysxQA5t5
unVKrfeFOxAAD/HncyHznCOhe/6VDmXy5CzDtLcH587It8qfcZQ4CWdl8qVZytOiGQR0E+vPkeRA
A+JY8iWgRdpgE3tpOmIdlYSNhknT2f2VaVF3VTHPxBy7igITpQMl56Wz7kYXuWG8Own3p1KKZ9Io
QKlGVUBpsX+vSGVFymQ3b0oY9eSULg4Tlz263KMjCLrK3P6SqlIqv4/zf+R1gzXlvVOi/kNRzPVo
ZjAVaCJreFnLM123tVPsk8NM9ugr8Fs49tAPg8ShkZZrWbdPnElHnMpw6tsL6hX0jHoV6bvnWphd
WoJa0vNfz5ttjGnuweliumZns6n7GIAYH9MZcjvAlOb7qGfRgdkTMII2Jga44HzyGhGu5mI8vH0x
qgL3ohzLE5CGBMLMpLX+og48ilFvEuC/IQwwDXZG8WQpbrXs0ft2tnWXog16586/rtnTf6SljEyf
8jOB9/OfzyALfWiKUmEfme6haFcXPhd/ZRT1/dJ3E4JabfaruSuOaTyVx7d/8B/eZvoEXAAIu3Mr
6/m3l9xUyNwaojWGc/ycgs4excG/zBv+Y6n4D7eVKjNz4vgH/aFNxWnKdBuxRLgZqYUqAnOkLlu+
I7jGArT4tg6Yi7/9u4w//TDTxnmA+rZB30cVr3+r6LdVFxOWlEMYp1mP/zEF8xRB/AVbAqWc2b1P
OD6hnFI9UxLqcilWCFkGBJMYzloxpb+24svb1/RiFIJOGBhnA72nzmKnCPxicTUaCmhPb3jH8ux7
3djrX38Hv/jU+TVugTdvf53qMr5YzLbNMrao+uMYS2L+/BaMQmpOVOV96KbyphNYiFXKTLSOgEzp
RM3I7Z0fzBp8bvTyotDl5y51NODZ8/Uo8l+DO6NwsEHFv31Zqiv76rLQxTKYwsrDs+dlQ9BdmjVm
nj0sPTDhsiB4dlq2mlGvODJxf2GI8pRQJPtqDjD5+5pHhOEpJV3E4Ua3UJgijtsVjWCWva7Qzjvm
DWwyDM2z7CfoPntAOLVZhCCDvICTymBi9sR0ecMs/ZhhchgjSKVSI7cY0GxFb0l1HXNHx2dLL0Db
qAlYjODJrXVd7IqoKtGKaMCaVClLte3OB1u26d3F2/dGvL43qpOMn4PJaI7rvOzneoBTBxLDJoyx
fGZcEI6KHCDwFXNJXUy2A8aLyEfhH0CUQqhx/pmUVvdW0SLhw4gWOBon3ZZ1+WWjj9rBRvN/mFTc
vAEACXocHzGBL3HxcqmEooF4bz97Na/K/onIA0m0aTs0pfUXpxm1DPb5jmCToLRnsM/VfGpqM6Kp
7mEUNlagTnlykd8djAwsMRKtAPpk8862+nrxS5vpJkcIOvc6fsvPFz80FLOZZNyGzIZdMtRH1YaV
kELofeeLxOudhtah4XogdBGHy5c7DV2QCMvXvAnxF3rMMuIeg8HGoJVD9VRszHFISVUKxDtZ0TLW
uyrvuJjRW/HmmmL008mjIIVPZ/pNsiTfy0kBz8MWtcoZK5J36ttIb+jNm7D9jlpE7vL2wvvTQ6OB
RwMUCbttv+ocV2SuAs/4JoSZYPiiAGQDs7DZlz1RJwPegIXm8ZfKl85DEkCOntbSfWfHer1BSmQR
9BNNYVqv1QywOnvZGEYT6hgKmN7a7rkNVJALhl7m9b1vE6/DLilNJtzo+2KrjQjp+RJhjnhwGV2D
1U5AFeRNvfqqLbmhQtx7RmxTwCWg3gaaHMy3xR/KrX6olzq/dkqCe0uPHxvXWK+hCsJyIvHe5Raj
rhboQqbc++ka2sOHtx/T63OUK7ZVo1hiDo6M5PkVd/Yi4RXzakltTcO6bwYfFkCOzI/8iTIqk0J6
8U7T8g8BP9/GitAhU7Jtv3yToI+5c92KGqA4hc22BmJCWihO0Jchd8CiZtq3Kslox4ue8tSVZ1Ko
VDVD6u3aoRTYYqYVJQTsu3p/yHEyZQEYl5RWjACDnENjkmImTK/5+Aw8iI1461wTqQwSJ0H7OcDD
ld0M3eSxUO0XC7n+XU5GBa7JTDC3kVYY532yTyPzc8FwDaASmnqN4biAmXEVSKQK5qPZC+GDMl1N
FrfM1EnOvY26sPQdPbefKhPGfIivW3Q6FNF3Ez7Dvmn6Odg2luHbj/KP24ZjWgh41HQImo3nz7Jx
tzTpLLYNPFSTW6TMFAVIXwImSgY8Y5uaM5Aklzm2R8rmVLNtHnQ1t64/jwICjNPNl1KZqJz3+hJq
5UW6pg01076x/WEQ386tTasx8ECgW3tZ0u6+SbCWeSeAV4vueczMDCTRBWomoQus6Z7/kC62aMF2
sg8ryWE8LnPll1K9ElYyXcWdVypxZvnNciPpM/OXv3NmWq/3X1y0pM3YOAG7YbzU93juglAQ/lOo
F3TRatEtt0ZOvd8tqISbOMx+qeDYM52R5Bdw5HQ/tzghwcA0bMr8lZ1XrT/qEhOljWXK2UVHSdIA
clbru26Ml/laP2g9xddz/4HShqFR50MdekiihHG4RnUDbIrsGUVJNM6qxqf893KcLe+6dra+6PDR
G907dRNT8Laz2cGqNC9l7D3xP5oeILv+Yl61CCsXgU0uaTe+s9xeRxauIPp2DcA3nMp4ej2Lhyd6
dVU2J3XY0qQ4NwhKS7WEDTpCTcpruA3w0EFuwPrBbXFT0z5R+oXmQXNxbsPAxEA41XnmntP6rlD7
W+vcWxmDn9HQfKvo6GNXSC9C6uUavn31r/c9VzhEFLz3OmnqyxxpHLSmZ9qxDiGrhEZEf1FtFflK
VnyuRhVR+c6u9yp4lqwp4lOSMmQOHOzqkn7LHxIDhmGXkwlS2m4gOg5MtqrO/bkX058f70hTaGJ/
QcmBaGRUbcBpaN2dWWP/27VdfrARs+yQary3ebw8KM8XZxPX8r4p1ZD6979dnLNC2tTyKg/TBB0B
amlaz4QRo+qyYtTwnn7tD1+nXnGUSiaDRuLVsZM3dk8jMg9nW61aZhXxNWNH6lk75I7vRZDuy7Uq
2ePYURQViNYImePzn5d0E91GLGvDJEnsE1p42E9WJ/3FwumpA2uxm3MiEsgxnBmEocfURtRrGFp1
Y2GN/nVmag171PHomOOH3gEg2ToDFO55ag8z76hPdaW/wqWlCr15heYyVEjPzYxJWXwswxR0dNCn
fHg6dY7qXd+B5MsusrEygjrrWxy7RelnQDGP5DBWsodBNvtWbGd73YTevkRzQEWyPXQxXimliM1L
tBwaHZX8Q7/qFvBJ3K2kMLmHDA6fnFbL/CjLY4Aptgg2kMJ+UbkYd2GLBhJEezSU2s6Y2/FuJVAL
QLJkYELJ1HBBY7CYiI6KIFx17KIj16/y0rxEoGqjA8u9zHfKlkmjxkovx6wDX1taFYxeLTIB9rTu
EWRteoLbDc1W+9QM1oc4SYWvUR2+ch1to/yzGd9HrPdgkOT2Oy+a+TJQl8IlCBOIaNmVdPL15w8b
SGrnaQWnPAoKcMYq7wGTyI/odTrbxFIQQXWs19sqjJoZTuiGjF806gGCzvKZd8dNKhuJ62UnMz8t
kp+FyMzARXrIOD3UFZsFhOkZMysuGyRzT10V0ESw9qoqEbjmpt1DJbZOnvr4rB4+DIm4tyVqk3lx
UJLYgIRGsCxHkfXuOwWnl4cXsj9eKN5g4hg2Gv3FUmfnNODa5m6QdFvYMQhOieidSOPl5nn+ConC
kBkSx3hFKSALsykExC6CgazBRpny69RNpBkNWLZ+QKOPJ8x7WdHLoIAvZe+EH0GFXW0bL3aoWHOd
zEk6GbS1bA80v7p9s0Ekn2LmxF2Tlp5m2v1FjYR+bw15/05Zy3gZ20ucFAiQBQE89VQqLs9XFSOU
xZSVtQxGp9Hoy2c9T9vc/AzzN0JBm6kSb3BDdrt7yg55COt3+vz2oXVWwP0eGJ2vgRK5IJdB9KsE
4r/v0rw2nRSd5gSZk2v+tLY9IyRmRyKu9wyYTinA9lLvfwDXi264kdYNxjuRXw3C/aTlcvOTSXb7
fsbPaiw390HvMS+u2p7oLmmCMk+6j/O69hd2J9WQTCJPLcYLJ9nMLR5KqBIAxxo4vXvDrSnjZpdM
WvFO8GULfsOz30gAaznYqOEySrHtpZhyTQfHajlCg5G36jSb3RLoTcwA01RPl+cf4Y0JlnD42Zz6
hH9B4zHae7iU+4WBdmQjBPNNahF7M4nio4dZsC/rTOO91vsLWLZPDVqMozY5SMhwsvLT2LzLBRPE
TZdOlxt4oCPYSNwf7c0NnUVOdLX7A9jtDDWH0x4KZ9hQ+ICcnOpKC8pGbH4X2bu4SZYg79r+ZuFP
Bg2zdLskiT+umq3BCJiL23VrvmxdZrIJjZf2DAdjs6ALx20yYUMuhwcMLn69vWReIfGYLzcowqOp
lJSC4a88XzINmDrAaQg04ryjdjLi+Caz6QTG91NZMnxrjpYRbANzQqmzAi2g4oXjaeMec7dQLDWq
VwzWYO3t8Zpl1ZRctXmsM9mVSdrL3nbFpzinCd4aHWGrOlJIwgU9Tpww16efGyOUV2R5OgxgJHv2
0FtBK1qMizrR7TWn/jLCHg2mRbsvKUj7+da9F9lYr3YrrBXINikbYRZrUS59fgcysDwO5RQ7MCYO
bxeJ8HexzDTBuHDwJ6MrDmPtDuEwL1pgaozsrlubXBnZ4B5XK238jHFDaCN1+RmCLvKOlNcu33DX
ZBI90wIxNyxMJ9b8DnGcr3eskXWoQd6lbrYfdZfR8G4MlxWoOVidT/NkPlgYie5WT36KkvQXuQ5Y
J/pTV+WgyWOMaAPL8NS9HYgn8RgAXe9NBek4mEi/xIo1dKgNhBYtv4DGJAud8avD4oHsfHvxvIrS
VC5pSIuiN3vfq6BwXdKEHiVrZyrsJ6YN3Fv1rnSwM/azAYrm7W+Tr04ui0dkolCjkstA20sxczlS
q9JH7BdG5FR+Rh/6AWFZctXAqd7rW7kEph5lN4kzJFfC7djwsMyidcVNX6aWCN7FIopu4tfJi05z
7FxHG+RLA5XP4lyucVb77cp7PWVIXvlvmel0Nl/zWJcd/GJfzLzNhO1Pdd9ud6JGzGe02/SXUdew
AUzegYak8JT1unPIYzMOEiTxn4Htdx9p+Ee+gc3OXZMy32wJdBq5ZVDiwjjjAJR5ukbM5V3Qkb0b
mI85wmVl59i88bp0KnnqmK5gJJNtuW/yPMCgJPLpmCqvlXL6bDMq7/cTx4yWMMG5twXm8zUOZD9a
JuJvhF5jk9VV+nczkthFTQbt7CSptcDrSsrOUwzLnBuJV6rhHBJqQUSgvBDbO1HBH1YLi4RajNKj
q1Py+XvWO06Rg5N2AhcgDXsI969rbA6nGnthafNCvL1eXn8fXUUU6YRYJOr2yyzdyYENaFttB0XJ
YOzU8DYgm/Mu0By5x2TD2/Pt7zNeB5akbSA7yHiRqUu4WM9/oYu8rRVwYwN0TOYhXVGGGszpnNKS
RlQFyO5q8awUVIITNPXYHbue7cLJW/NQl7z8cq5oBcwQXjE1yRiw56CCfBn5em11iBKMQbmOgaR2
6u5j2bNd25U63O0IPxXgl7dYPv/AOw7n0wpwU4rBs+8YxQ/0ixizOKhCM0z+/Jja5H3tcthtjntd
YAgQ0GV4amuv9rfZfspl8UMkXLumD0uwutF2RV1LHIxxobBSd/f9xlo3NHb+89HK1GS372D/PKAo
Mw8ergR3BiJfNCK8TR4Q2zBhCV7VSaFfzQOo4tpRp2mZIwZviEtyPAGZgcfgQlfv6irYP7pyXB+r
jf0tn1jnW8sSV07QR1TxnD05226fN+2XNM015qc5M4uOC2okUB0qLjAstIQuwNou//q3Bes9XUct
6KRGNq9QeT7ovXaPbS7sO3XqZonoL6w0l7wsbBepMRMPDMvGTVz6i2TQ3WvMJDyqw/ytN8TusZe8
oVXCf6IzpO1XEY5QfY34G833EHZx392kBiqiaohqzgV+pga8/Ia55s1vmHM/jGvNaHkbwWsqU+4d
qIuw2JzPzip/luh1sT6wxAVv53RipsY8sIOxiu3VDcFNELKkymJEve6ew+1Daco3aJwCIBOyfVJy
/wHcDiTtPI7zalf0OvB0t39HXPDqfqf1vPjb//F/w/d5hsn7f4OLx7weweZ/nufcpcmP7vfJzb//
wN9jm677T6YibZuGDOOXFpHEf/F6XMXr4R+DiOP4sg1VO/kvXo/8JzOZVNYNag6Umzz737weGHtE
ucS3dEjOc6D/nbFN13lR4bCE7pL1qgIHA0h8pAqrfyvgtLxFfeWVWFxHhnWfKZfUcU2qy4XBTX/K
lpEVVX5L8pKCk3Ddb6ksS9acPQKX5P+ssKL1dZ3UVv41U/6sKOowfPMqGREzD+gDe0HUqtRnzlex
KRfTGQ3TKcoTpStWPrA5dh0hZNTtK7KQ+mmr5fA1QZQHDsIUwwfAZ8utrpxlPeUxi2l5HszKd3ah
hvlxVF60lnKlXQ1aNjuvGi7iaZVA7DGM+Ko5m7CumgFX20wNpitruOo+P9vesr1oVziOYoZrWxnu
G+hKHJC9JSigOmvD0tbsK0d56bapstXNNBdoVyvX9EuEQc5nWDVK9m/GfDaFNir1gOUwryk28cuL
I7waHeXiC/g1Dmzl7LuJrGMWXPn96mfr3465ix2pIYbAiWN2dxqSYW9XKsdgT3kHT8pFuHKVoTDq
Q8yFxaSMhmPlOWwUqfYR5ykaIbj4zj/I3pU9sRYhP+21tb1JzgbGLc4CTRAxBcWYufI47pXbsaN8
j8ezBXKl3JCpLppBM8r6RCpsX2TQRja/JOwKSpl5RzHa6J4X8yk5Gy07CeErSjSrO1L7Y1AVTfno
wkrQebrJ6GHju7ll+r1PMjAQGJwS1uq0zwkZP9m1LoPJNLtfSmqRcjfQm4xY8v4E2zZ/M5RRtNZg
GW0r82hH2UjPlEmuQeOhwmfURGoB4vVMOyxn/+kcq4SezMSxL8fYWZHRY1XdtVVzaKmmx3sbh5bL
dSJWwgZjvkQfpt9tdiOv8DmZD4Yz2t/xVijIIuzhE0WRZD7WItPv0k3DO5tCNm33zMZSm7gl+YDS
Fs9qqSy37c41T3YrxYVuKD+CKMIKeDz7dGOEBmH27N5taF6GVGdkqin3puUUzf0nlC7Rd09Zf2u5
ZX0D0OBc0UUrMNDqhFIZGN4N4mOmUWxZ0RtqphaXmKp3G6aSMXiC+FRDOAngB0zwg/rNvOihhaw7
U00UpOvUfdSIUCk7ZQflzu2D2P3eNGXkR05d+u0waV9aq1v2COsv9YWjT44cQ/ZqfRhy9LlUb4LS
A7sVddZX8oxDOUIbqmtJBXKTCcAOd/5VlO1PQ+vaG86ST23XPHkp6DqQfdgD4otGr2qP8nj+ULax
L+3G2huZM+2YhQxq7FHKD5HNNBcyOLk4wSxEztQmno671FrW3VD3W7joq8SBPUOFTWK0n3WA9aqj
aeJQO9C1l5Zz4DWcPleeVV1rOmO+nWHWlE+GcbyD6RuBfgRtT+NNR524w0DL/Y63BNLxwR00hfaI
k595xZ7os5vgVFPr2wCAfluSJDRHbs5O2gW2W5VL8S3gD9n6rsanIuJNmEftNNuIwvczI0K/UrPC
vcAgqaPYZLMshiU0Svh8+mTpB0xojAsDvgWyU10PS1Bm2A1uUfRZcmv3Ix3vHVCWPHBjRMm4o8z0
ZpgCpsSSDSPgiWy7HlCjfXKzbvvuGq2DdDjtpqtSiBqsVpTfRsKNAp0w7qlJZ3wftRx+ODJifQ2Y
dlkOzMDMaLsF7oeVOY3fgLjrcHwdbGSmLU+Pa5S22C/kMdltL8V1x+DozmT66+i1cfdgic5mOayd
30Y0qMumHsCDVROQLQZhMEjML2XZQv8RmZQh0ueB9yHub6lx0aoxG2t8jJeqYGrQO24xHtb4FJ0G
PS8eOhH3V3G84DCaa5/GhqZcVrn5x5U69wen17cP2EeUoVtV5i1ylyYdLsppWm+BwTDSIM3ps+eZ
E+nPzMhhBlDsAgG7dqP3ld5cgWhaP8xNV+DJxw6PZNEzLq25+AbxevgmtTz/0qZjfc1tzu8w9rO+
46TIwEfb6QgO2mKKKECP6/+i7kx2I1e2LPtFfCCN/aQG9N5dcvVSKCaEIhRh7GnG3vj1ubzeS+BV
ATnIQRWQwB3cwY3mupy0Y/vsvfZdNhk2zQhZ/bYYB3c3R2Sq4IuIe7LiDSykFO66F4+XilbJTbZO
PmaSab10bOfoJKn40a1zWdFDVq8v6TogYdAJWn5E8eJCQluGh5oN6zmELQfGtFrVpg+K4luX2Xhy
Jhqzktry85fKk3zLbn92CB3kkVWB2Mu6NEfhqOC3M2fmEKSSV19UC0NetSLKUMEHRdt3G+su7Gls
SzwJ0W7muFed3juFE+zNCoMdSpNPpZDFZgsiWXmCqiYP0DrZTKYAvPDsr2+DF4m7lU0QPY+hFmfl
pRjUmow0NXeHb/YJ5dYGDvWL3JMmvtYW6m1xJmhOHqNHA7O8C+8WFRX3RAMMfnferX5Wf7l9k/M1
LosrFDH54KrelUm6ppLYwByXP2fep6hJmU2Qy8imfQpB7A2nWecE9ZHzRbK0Nz5Q39F5DZz6bSmc
725s2/WQp72VhLJyHwDkyD/hOMh9E1AyB8lqwSDdg81gGxMvO9zV4r3owvk15FXzRVFWzktXTMhV
UWk3XhKibr2Fpqj+VG5VbmgAqbZ1houdEmznk74nERy7QrsPg6bKFBDPfkF7vmWBi/Oq/OlHnMpf
seyPPFrRBZNjgSOBPQkNL8eGZjgqMWVC49R8Njq9+jckjl1oMm20cXI3VUa8lB0PyXGkC/pCQiZ4
oTswTax+FHBA4+EUZQVDhw/h6JcqaqhQFHY59FGchLL8gy44TBPdscepiEptG0CkT1i0euY9m6O1
duO94kx5azHO7x0YZ6ROne6xItrzhkJvcSON/aSsmmCjego/w9a3XqMl3C2ewaNji+hpJtt07WbJ
vOfmxYdjjDhNXNl29C+q74Z6qANRj2YnGbeObC4Ralx6XslatN9TL7iT9St5gTkIzEsHo+E4FnD9
leiPHmXvd1k7mn0J1hWWPBVci9MGf0NM3huV+g9KdPmltjjuG6GdX6YxE7kMGPNcmycqCRMzQcer
6lTSDU51+N80tee71RQS4n1tBVc0Hl4k89L+qqfuFs3rI/CrGFJnQqWPgWGOclgK7cOB8tO1CNX9
mMY3MBimPCeliJd99ncdrP1jrvR1jNyBdjY8DjSiMw4MQL9CE5R3emiAIIwA4rwi3xZx4z1Uk6iO
VDi4SWtb3l657HrD/A43xi+SBd/4Jh5CKft93Q7tzBOch8+tUuB7tLId4I3WhXci8qmoioyMBu/V
pDVLg7cSrZgxIta02wTDTPn7YD0DAnLtz1mtUXieqOU5hJAG+NljP/nLkNWOoCdq551DSh+WeXD+
hP4s9XmtKTDEq1fG3wRpHMTfjtOoJ5L0wvU0xB89rvd2b92zPfOfGSbNGZR+lrh2X971+E2Z5igu
SqK6yM0Gy02fJnPnu69V6chj3SNDNBW6xzwUF9dXwZU3AvkvmqjvAimmDo+Cm/9Q/Io7UePX3TBn
rtduiAgNKVuHnxWT9Qt4iu6O59Ufjw5t8ftOm+mptHQOuy5E1kBAHYihBdQj7+hJtOmhKJ1uS/9a
9bLi4dM7NSv52ZRZfQe/G9yVUwv/6rZMKGWJipMwrNYiyWTQPpZi8INNX/fQp8HsouCRcpLrTq42
hKYyVdmHXWbOpVOK1XRme9ZZhowYHmmXlvLC68QistoOfX0vpiB8iqTt4XEjmRduKDmovyOTO7+k
GqP7IC7DzzFzxhM2Y4twTQBFcwPEjvRN2qTjgu8S+M22oX+MpbBC2UlXvMU9VYADCFEYcgsO3SQc
2mjvafody7jaBq3qSuLesbMxRdodeGt9TfkwJLEYW6JxXnZgN13TwDYcMiEfhfb/ameSx7RprROV
Jv2mrK0TTvWj5+fXtZ3jZApUva3oP3mxIWzuiP7mh9Sn7bq0yQNWHnGN2xUjDOsjHwQhsnbftMyG
/E3Ogd/8tQ0fSS5JXgQLWMuSgZsrcklPWGxt4zaj+WiuiG3I1yFb6eyq5JvF2JFwHZz3XTE8cDtv
aFKK7l3Bgry2rSPdvMuey8gvFs2QN4stJXDUYcU5Z4Mtfw6tuEibq5nfd3QkjWGA3qVNAqFxOIVl
vVLP45AHCNJ1m+ZwXd1mGuAbjPw9JxicQTy3ZOE6luFiS3ToiyY4FvvZkQhitm295mElO/s4Qynd
BZm93vPseQflpvGWo8dJ5tmQmeHe5J6LppfPKeCkg5dSLi41ZDZtj2OZeHlAXk017n6texrgIstM
h8Xx0yeT+k4KVoAe2Y0Vj7Q+hNXQ3QUg/mDJVny+UUe/dwmdjfZYbzp6Vpi+j44Yf/RFg6aWZRUX
loJQx2XpTQgPT0zTE+VxdbYLpKIXz6uXr8GV6aUPUAKP1M0kDDT+DzmDGdwNlh+ztVi54JzREPPn
QEnK/9jUrUe12OSzy9j+kE1fvQy2BKxmgZCzD1ZZ9Wfk0oEZNOo7XnmT+vC84cU1fBXtIXodhtK/
8IKheixns7RU+gsjE/SKYA52w4IUiotuR/HF9EeYMRNMp3Z0laMbHbljNQOPnMLTz0p0swiDs7rt
0uknT1a+yX2VUydYZ4ca5BpLFo5qn5T0CYVTnguaK48DCiet8pkT76AmqYsjeefzFrLnd+mX1WcL
Nu2QB8PYEJnqw7eIwcWjRryuloRiy3+5y/6/CWv/Ltj9r/9B4GzUr5tx+7+W3x7Hpvj69e/6279+
yT8FuBD2NZ3xjKUuCjzGBmS2fwKzQ/dWL0HeB04V18X/TVT7lwDnin/4DqVpWKlvwpz4N/0t/sct
G2TzC7E9EdER/x39DV8z+tq/ra09LOrwf7j4oJnxj/d/mU6klPTINaI5jOPUHzu8q19NHtDOCqrk
kWLx/jJryH2V5bUXICBZ4mM/OwGeLy7M1IA9SV68RzBJv+OOkJr2EEigZFG7NxfLBWtWRv8EanDn
++mZM51b8bJ+BaP3SMHo1h2RLoKlvlgWuOcZWFwStmwtyfNfXdOz9Frzd9F636k3si7063PZK30Q
deVQO22Xy15z0m8AceS7vAidt8rPcWZzc6nO7srFnHqX9aFxwvr3WLbQQ0ga/DK5yI78efMDEH72
oJ4lNUeyJ98FidkNtya18cxInRYt2LQI856VK38qkBBZsxWo1Pdkw/NECpQfpDPmk9W07paKt2mr
m5pdWtl+lSYbzoVj6tMMW/OBXGt0aDOfob9HYQEYhjXuMaN+7GiVQXNp5Tw+m7r3l03Q0NeQDYV4
M7SBSmIeLzkA42ufeXMi0gnvXx0+Cq6/bwNUjD+6yuEbBLP3VNs2GGB8g495pF1AlS3lfkGav2AA
EaeYHvYinPRj5ufOC7hqn3xJCk+ZVtG7KYua9zld7ENOGwoMdKZSvhogY3TxNWtFMXUWIWPoHMmY
FutwevFihvxQZX9SSDvYF0rYtmOgfwQ5+3jLM+o3FLa/pjDRug3j5SMT6lhm6GQj9t1cOc7TxM1m
x7K5fKTlI/7hBYu6c4zyLm7duadxXKtvj2180pcdBeF9ASrONK51bVaFLkXGCCI0GvBBEVQ/UdbI
kZnhBa5tL73OVaOPISfHZsAKejNuinttwj8kGh3xg+pVe2fjEH3pLTTSysfAyBs79BNRjGq3SiPl
pua4WxN+CPUj01Z5jbMV9IG1mjexVs5DU43dRnqt/nAQNa/VDQgg7cm+M4LqC6lrFtzhNENZ4AeU
MNvF9/V8IwlkreqPdpa625GDPKms4O8409XAyT/scBnE+2DQC83hYjkNPMzXIA7hz1N0FhOLpdA8
jPbMVeFrTPveXsHT+woyiiuDnlvPxg+sNElL6eyKDg+qRm/drw2o8cWM7cYytt4GY4sqtLJglrnR
rHJb7vB6DMGkkX+q1/ChAaRYuxSkgWBT92mUeoBAInwQeMvMog4rSRxVM44XQEwnQ/OXaLl2m4Pj
VflF+vQ3qNEun2DG5ntlcbqWPfgKp/T2gUMlBozS5hKxG/gsQczRuGaTi3dyPT8Hjfr0AuiNqwSH
3N/1Tfib21rwuKZldKRp2dt3Tp3y8rn9jjSWuuz0GcjU+jz33jPoXIPnAVyS1ql5kVDFEndGdGNw
YqeW19+u3147CE+7AErrxhkDGKeBGj8IOwo8ZzTtdQSgHrDekN83jYNEL4cz0CpvNw4q/DNEZboP
2sC970aXh4kM5S7Nw/iF5B2f6uJBqjDxwv560pvWb9c93+NmRz4CAbFY1fIhwQuiNxTZDuhKv2cR
07LuwPofEgk4TG1hTmXrL9Ra99TBQMWm/G9M18dIYpeWIVsEWjtCaPQGxkbHT9uUfsamtYmx+2dw
DWIN6jYN20SZ0Tugnkd44QOXWzmoaf7rFvGrsx2C5QMTU9mmH6ahCnKCiXsHM3Y623ppzqAE2EdD
MPk1gyq+zBn4CLDA9jMPucpYSoX0X883ctUiZvctyNtQbGAnqV1JO/sNOJFF1x4NIqIRMnL3xVRU
yZIG8nuJ6zd31tx1yG5YlWPotMa85LUhIY7G/0HD7hOLFTLh/J+nDIhTTjf5ZFCIVgTOH528zcQV
LpXCDAPSME2TUNdikxR4NHZul0H7iUee/wFWdp9j/Roa337sw2pX2iNARglTrEknMlnh3Vj4I3JK
JjcgrS7FiuMAyttLs07LxW85u1lnMxVmVpBv63H+BuBRgkmQzjZNp3so30+FG3jU86DV0kPcbXL8
mntuyisybqoOrs8bnPXqullSLIYY2KY/sRye8LS9FYEauLLwG2ycUpkfquC1QXCtLvwjRi9v068s
Z+0BQkbFUDrc7HKrnZqf3Eb8Zzuopgu/+4aSyGM6gTgveetX+asL9UrUckefC03elLjt+gFyArcg
a0MULQPEYRdnAjzeidWF3qT8n3/4dex+9i5V1rlGgeOUOLIfVi+ysrqD0WMKhWiabmJg1qgfCxuy
iw7M8EB/p7q0Vjj8ocnJIpi83I5BJBlsFbiHicbBzOnj5z7IHQqFxl1gj8Tfpmta1JdxLtarU8v7
lhZujtmqoSOmARocUzoEWqzgpbo49tnSmv5at79zqfGtFzHRsTQ46PPuoa2KQ4flIhl04SqkZ+jQ
zjqcOhjhyxIptoURhYhV8cfpTezvA4KgtCOzF3xx5azvVPQnRFH/m4cmveqlRAxPfXFBXY8apEp8
fdu2nYevlWMI2osdbblUVI9OmSkqFAK8BlucaSsrnGh4pSbH5ZpoSlKac5VrXMr2sDX4Se7RDLKt
P9RI2bkw9juvnhtVO10OvW6gxwkzH2wBPW6N6C+CJFRsjJMFGCCz5VRHZq0PgTRptnWz/lVlFoe0
jh4iy2dRVEfWu4EphzeIEUXa6k+lluVV1WEFVy7ElOhVnN6uW8dPkde+4w58bJup3jVNdh3ybh+M
0a22d/xBevSt44qXuE1JvsOPuR7Hjdlz7NH3m6I47oxdhT8Kv0flYazgLvIbeftAce5x7fPLkIfH
ecDFMLM4k8Qya1nzZLX1Tk68MPpi1yLyUH+pj60/PhrLfi7t7DcH2vvcTd89WwsNhfeqpNR7SUh+
ExRkeXx4YZy7TGFpBjMxIBofrOaeKw9Qm74GYWM8fU39bF/5qczg5LA/jjNvvCJqrEmo9OygVeL7
LXDcvfL6je7Myi6U9Kjl7Rjhm5PjMHV62dVuy5xK2t7ifj27R0108YkpzrxQFLXuuRD6j3R/MgkX
355kgKUla7yM/KDR7Mf7oOhbqlNQYHofNLrfi35rKzc+w94ZtsQKliPIchuSqfVVmEAdDYjKuzky
HNGp5mIZth1aXrBs2xXTfz+nziPjtz5H4SSOqp0lvYYFUuOiP0dWDu9TyvtPTHnGks8ADguHIXru
qEV8iGEuHeai/YoqgBt+3N36KGsWSGFw0hYyWK/hVQTdl55af5sL+E+m1gfII8U5Za/44ed19KOp
Z2uX68x6a2iXpiEUfZUCErLhfHR/wIVRxJA7wRMWXLlZisb26RPv+nOgy+o4aFTUcQqORKMCPtRa
3qXSUnT5ckhJNGxC9+OHygZ95+dR90lXq7MtwYdECXs3ixePC+8I1ZZ9o+747gBLz0ydbiA/WPsg
LIl9+Z5/UNOYvjUm009UCURbnen02e2Uew1yqUg7VfMzeM7mg4LiHrLGDBzR982zsGoyb/lQfdP0
BRsnD5q/sVIpyiNLw0gzQauw8O6wVlAAQ4N5/ZWLPLuDolH45BAicYHln79IyZRHyazO33u74sio
UF7FmMqrQ3T6IN3avjohlJZxYq0QZH1/StfaOdohpb+Ntzpw3UJBFGGuvyk5ia8WrZbvhiQHfHyc
+4E79p9xr+VzqYvqpaXt+TyDquDIc/KJjx5miuImsOOJwTvX3w7XJnvqCw+d1M8Y2Pr+fcxS72j1
y3xlcZVuglkTE0H4vMD2C3csBP/MmFmdZFVZsG8qw+i20FRb4sf6dJbOvZBudJ/nlSjAMjj6AhQE
x1gV+Ecz+P5Prqx6txLj+qOGVGxjLoAn2ALtQyDz/Do5WX4k0cdA7jX63ELK5tQgx0KrcuRsRP5Y
WnOzG+WtlJ7KlzPkC5866hin4No91HYmEgricS+HQ82atBzyRIn4NOAfvvMJw/zlfxTVMWa5Xoak
ZJJqaJF4K/PXT9ffA4uqJLI7iRsyklvS807Cn5In3oQhvK6a9JJSlTaVrN80rShCGXJvkQ+2pvTz
j9wqzHZeUV0wigAeKsL7W4NQTS3BviHmtWlFP19ul/wMv+sfPQNQjur40g6x2aUd1XMKAeg9I8IC
RGO5tanwzEEWCoYkADy3HcfOufMYwTZaiOZNMsDTx2ZP7xKNFqCX/VIYme69dI/X6uCUsGwJTT8V
c7AN5czLxTCS2/beko65mnTV+0FCAXLN8lB4/S++ngtliXVxHVu8474BT6kHHXLnDrxDtzouKT27
URvf5YtKigwLZxHQ/5t9rpl9lbw/d6BlCbDqKMfECaES5yIVhXRqHaOirsgS5t3TpKp8a2e9Pk59
vN7M5/WRk6I4O5NqEj3V0cNIauXQr6HeNL68n0IX2ADTqDzny0jDcUVGZEuLiBBbp03R6PHafQhg
X4sXYb6poDlVbSU3rbJKSrj8I6zQMormZJTTDLibDXsC4W166f2i+axTwcPjZk76u0ub1QJsFy5V
ApwPvwyIz6e6c6gR9vx6qE+dxyI8GjIaU1Z+8Ne2LptrMRTOT07A7qqsimtuRo9iU5SE23AbLhK/
YfxjpGPinWYab6cn7i3JkBvup3WzmFODt/oQYGc4gAQPnkmSl2czBOPJN63/7C6edxgn0f0OuiKm
5zAb809YfMPvpa7XpFeKh3Hi5clHgx9dO+2JIixySmI2CN0e1Mu2H24YOu8Hd+n5fRrz+mXQs3ct
Q3LKmdO02O/s7sHlZ/okasFfZo2GdynmP6oqxI6bUH7O7Ml5MA7/Ni70UIOnmdANfIqj+sZyHjht
nV3tYexh+qgTY6w7q7Bp6GQhDHivygC5a4s+MnLDGAN8NJ6V1csVxmr4ElaLhfdSzAzcbX1v1/ZO
dCu9IZLVhZpkfgxgxZ7jDsdoPAB6CcqvTs33q0EdL+b8G7I6JHBNH/pE8YVNHYhKqCPvufxEPMPk
2s09CIGfrW6sc44H7On/iaHwf5Ci6TmRQIT8rxXN+y8MhV99NnRf/y5r/uvX/ctXaP8jtkVs4zvi
+ggzgIDGv2RNQdcu87btAC6gLOYmeP6nr1D8w75FvLH8gdpB8+QX/WfXrv+PwPEBVUDsFoHrRN5/
R9d0/mkc/Hdhk4ysR3KSOM6teIFE9P9pLBSjiZZBWAvmLyWmY8D3Ert9z/t2zby/shzicTPU+MK3
SzytXRJJOnsSR9IOHVvcxncRI2JSNj3svdp4cXydRvv2XzS9+O1qmIrbHOsTMGC7Trow5btI3WuH
bckqKvXkd3n+YbGVki+28eb2SYumggRArKPcsJOZJ9y8AcekV81dR1ZDwT8b1qAsEwI4KbaNGnYd
i7Calatx0zJETGgA/A3S+etAHNgVC5LSRmMqOelSW8+izCxxHct1qrdONnsQKXNHlw8zj9Odraua
FVJ1Y900aGT40Pxo2/ntlF7T2oR50kQwRJ+jUvzgMmMYGy28WYkOBd6HOQ0MFesZOta6dF7BQeU6
8JFA9dcAVRfZkabrGTwIh2avXmTVwZ5qOiKLrP+5lcxTkRcPPZbSncwX8Rbonj4Z2zVyv/bRVB2t
SM7A2Rc14i7Dh37rm/UgoRigSH2yFJH3JFh7m42yvfE2uWV0+HKrY1cqHoBct3dOF2VPnKvqs3es
33430BfULyWt32Vc+zt2ZP2QtGMA2xiJ6oPfLdjLSXaPqQ9y8MS8doP8NBUJKPA33nNpglXeN5KS
nE1QjV5MTAgm2am5sdL3cxtgH00Jcq733hB2t8UqJhgW3ojdx4591AetTTPWQiURCdLuxnf387wX
22gW/mOzLM68yaMU9l5kD22ZTHGFK6SdlAO1J0a27A0oMKCUXDMv5VKzvsdcO07cfWbyl0s03O4S
rWjZ9gr+fZhcYxJ8Bnm6N2U5VSfbtL3ZIeAIB8qPCtDfpFpe+yyzqmOxuN4vFaT6DYIHurjsuu+2
T53lzLcOs5FdE/reTd0wLFvQ3XGSdfZ4khU190iK4drBTYqg71lRGpyxWSEuxc4IBcMZ6WXLFtkj
ArAhNxvTyfbM8M9lOWfHivKUZ09dHj6GTRm89QSQm82QauskIV2eo3kO7aR3avURNYXzbI1Z/3PF
oXuJ/fI4tWLQzClWJKg3m/yMa30+iNe8k2GQOEhZFCvbyrzkjbt+17ij7iff7uZNNbaZ80DpCBYC
ZA/IlAIReTqutqzvY9qyhuNCbZfe2sVUfw7Wqh/iIkQq7WJl1Da1Y7bdlu96r9pkgNVtUeOPiSxM
FrsSyeoOOFoG2UByCU8KwxB2GTHGQVGXtXffKWaDLcgBU9H0iTN1iNF2d6GhMDJwJNKbo1hhbFvu
WIkX2em7tVbpYQURgdZBtq5SrNyrLsv3MvWWj5jqj40mbUM7n+7qT1NJnhsV98ODbEmueF7Nssau
ptdeBlggKkS52/56Oeee5z52MQUmaFxucRxJ7e8aWkbrpLAnUR+1rb03py77S29m+dMv2UcCRBiY
Hsolh7RI0xqYeYg0834UMvu1KOt2CckiJJnVdka+HpV+zck3478Oged4Fbt6SEdYUL00DKpv5Wfd
2QWp51JJGa1sgmXzm2EYeONUuYs8UHEYERgrQ5BP1TztmNDnKzhl65R6gvwbTXnV/KLmnHxJ5pvF
22ZVQ+sogA3tnAORqjMmgOoWXSPVSq2ZfStNdr2g3Kwp39WNb+v+YyoMOvck2k0c5tZPrDVh8xYV
UBDRDnhQEhwKCFBW6/tbkB9B9BvXh4vZeXUPfjfz9cw+Vgo0fg1j5ewi0RY7MhrdPqY7Z5v15MV5
hbOsbwl32gAUcRMFXu/zjKI18NovUZW1MXHzyibIxaAKJ343eVxbazSRV2lKPtEAXtO0o1sznzE8
FsWTPeKlTkYbTjxsGB8HuYet+4vehHY6ytwey3vPTddNxN7IbArHpfNU5Jgp17EbH9O8lK9OxGtu
O8nFGXhf5KRrHP9WXRr7jYX3CQrHW0yScOV95eQppRGams5VecETZDbrVlHQIKXnY6MUYJCJv4jw
M/WcawHKk3dDm20y+ub0JrOYIE45zBK883Ue4MUAC7Rxwny5cHsD+px6q0WTDuWZy9IqYJ/MB/1R
0DSW7gciLcemKvLvYIn1R8Pm5MmahrxOFox3v0sPiFzShqTyOB/GqN3yR3C5pKV9ZdvjlSUNbHiB
b22GGsnwZsSn7PT2ITRiJNFT1sUjBhvDgNC57lekVw46fJ6KCHzU37c2GXgsZ0uJHFzyasXZ4CLV
htQaLjRNPbtRNr3PtAxCRZGxu7cta30uaszJ7E5HknPlrRl2Qi+kGbgoOY5Ismp1XJDa/oSzZ46s
E51rOmeAwFprbpHTcELqpJmhr2yjCRAnJbxZ+uCZYjFHbyST+miiYJoSaw6hMrtd/Bn4xn8qBH30
bpFDmR3q55EaQFKghB+26S31DEVNblM50etBO0gSjcuvQlXwdBTvTIE7yv3pd3VUbaRYo48hH92/
vUKqy7yFNSbEg2zTanyx9oIRgneMpKRBFi9YUlGAMHjJrbnl9aZF5M+WbsKzo0NbHCa3CXArBNm2
qoouUY6UpBdSkyXjKuMq8XQG8w6XPGpUuiLwrvQgo90Ez15l1eXPzBnkXTCV8yZos/W41PZ4K8fL
2Y2q2SXYy1/6AGNs5s7mkGoaMjlfcFpD6bYDEEJNmJtwB5c4vE7a6n5P3Fa+vTnIPrPevFoOByvL
PtZqm3Dq2n2+KA8/ZWBzXwJTRgMo76KOyQszyomC2OAXVU7KPmDUEtZ5KoqT4xn/ILo0evLEirpW
5s4rVejqp++QHbi6hZ7+BrQ/zswGpaAsdMi6apsVMzl4X6zlRhi8TWwh59Y5kl9Zfkkh429U03x6
b1PKNw9B67Tfmit59zSjD4U7UUDxYo1uy+EO9YKPUcp4NIgYqfp2ZTVpxhvynKcUEQrZgHGO5YrT
1vEZB/P0QhxjnbZk0+qXGf6+e2qXoF4RyvTzRISzPfudnnDyAwN5MqHbECqhmcoZlhyyiOlttgcd
AbKMI4tih5r+JS9bIG/rlMeEQXx4zNcuQ62W0bkprPyYxrP7QM8U4nM9zC2umWVE4VfVDsgxa/eS
GeS789zlzW/CbDeCESf1LgVTdBu9WyxpTDIbO8JdSmyn+TKg0tWBF238avLC+x4njeYvva6hHqTX
7+NSBZvCNbNzdktT3fWiRQKvtHQ+hO057wGz2rUffHmIqxv4HBxUUB/8OvCqHdBdNt9GKb1xS+X9
5oCsthxZEVz0iDDPkPZfotPw15epIoYqRan+qlKzAMbOYyVOnIXWxk9HBg7E1eZdy1G+zm2JtE5Z
WZbYzIsvs64WcCQq1uLHOlNvjTuymn8PXk2+AJfF1qGjdWEm/3KWlZ5Ek70UpXBOlnB586OAoSRr
+AMBHiNnWu9KB+cV1q9mLK55O7k34c0Ki8TyyP4ehcIyRUgoB0Rvc5ZkG9tpIrnPNa0MPU1Zy2VE
EHjtNbTrTS6kwGxAQ+xWeBzlmSnVc2fwhPHdX4/rtAonKSOO+W2zjiM2AyCmce8C/K96dy8spoK8
8v7ASQDArxpsZVkXFf6pL3qTfdTsDYFVC5VmSa06JkLc3M69cvX46M3L1qoLqKMjZna6RdhM1nG7
c20YrFM//aSn4JYR6NcSAbgKuxhZx/dZ2MTDMwSX9SCFwJ/JZ3tqWF9T/Mmipz3mVmwF27L2csor
g8wtN95kWZ8ZGox1Ltjwk5sEtPw2E0aHSF54jrupwe78tqsIsk/KQXuV3u1y1oZ92XJ6x/gxzJJW
JEnigh+hv366eTb/FPwtgi1kKTarsPHxsXk4sg6e2y0/MW5i+8zZfz8g09uvDLi8YYt1Ylgfu+yc
EuD6U6fa7ElYVqfOSdf8OMWtd8+lIUrPulDiV0FjJqwIrjNbhow1xOkfY0FYy2X5ib8MU5xoPNbP
uUjZjhIagy4x0Tsflm5Z7HiYHZ0QgJt+8fgGd31ZDZAwHJvTfWJTc0zx4dEinlX7GTsr5nQyMg/C
ZhjapdrOnXMfZ2mw50Zsu1uJIMqtiutNsOGSux5irxQ//YEDbLMOI/dXHNOexGhMFy8XpTgwb13a
O+jPgxsXJHub7HvSnX+astH5rBfgo9RTdcdS8ZpfhduBBzMB75pyaHc0TJTb2qcJBaA71/SNofWK
UiMR9D89SxOTCCf/gLMge+/y2/ZMAoEq9ynI+6cVTHp/1q1IWaLGaYA5grj1LqoX1CqyDQUDpQDn
TltKszxEKoqzjRzy+DuH8vHi9vIti2kqS/wiwPiChsVXdw33sLPtA5pbdDY9smXkkSRUS85iY6IS
SXVUhOw4mymdZVPSP3cp6ye3w5UMAjDvfxdDRi9vLOKhY0vdVLcr+/CthnV6WLqiZVGKLYCuj1ZK
DunF2F/eAA+/4ufw1wPb9jxlHPBMo//B3pnsRq6kWfpVCrXnBecB6No4fZRrlkJSaENoiOA8GEkz
I/n0/dHzVmfeRKGqa9GLBmqTwM0ICeGSO83+85/zHf/alZn/UHTYyuss0TfIu2dcvh7GEq/t5ljU
6li6/hdM9OK+9DEO5HajWeczJdnCpB0Fwr1WvvMKQuSbtxtIzjr3NtLPv4H/YqxJHAy1ecjPu+CG
PFlw/LHG0GIG0bNSbXcfcgzv87FP37lTUBTNw89/cssPc93G4waiUnNqnC210vQmua13KknHPFGU
YR76dWHOg5MV6+AcrLwJvmVlWMcEP+zJ6crj0oSYnn1ZFqxdu2ZfYA16Yt07n4MlND+j3m3OYCX0
h+w7OjSSsq730TibE1G81k8prLX01yJ9CXa1tEQ8JF54NWJ+os/a5rXHShviwyuJ+tEKITyaqZ3+
2E7c6UvfCQ5F0eljl8yM+6rDRBs6863PwqnfeKwWrvWkuBWGelx+zcVQEinlBkmesw6fKaj38QJh
cPWHxmUmRj7WXWmuTNHiF8mu/tCPFNZzmLyJaJBIvSxEbwafh+joF3AHOnK9yaFuo/Q4WvNBVPhy
mzGDf+VgedqUmAd+cN0VCBQzNXrTZeaYunQLGaf8HTpZBBGnxRgzF8tPjMr+I6WVkvKNDAiQsN0Z
y7spCe4Tr4xRbg5eW520ncI+rSzEf1AQvKApNGJgtQ2XHaN29w6msTgNRu9aVcynMnDFm+7Nc2DN
BAtYJHmPVeSOR4wMEyZeF+HIzOowBtL2JirHfEvMutvinepvtaOtndvMNoywVT4b9LZrXJA5cvbu
M+H5O4+k0VVHTkc4szw6U3Abcs1jDxC459mzLS5SEb3T6+KpwQzPjKzy6x7TyU5xGO+xdnK987Hw
86ACUriM4Wtj4GbDVifQ8R2CbraVPs9VECmcb2p69inJIgZC0mEjaEu4C1O6Zzdp4c83uiKyyRN3
JobXVPt5XFMJS9rZJEEKWl9Q004o5MNPowjNZ8+HcsGssgw/FhVx20tL51VMBU3MdUkKr6X1pmP1
E/dNSmHogGX9isU31xCd6a3yPI97zlIGn1ODv8vghUythV4wLvUvAsbJgedD+ygWrbkOJcZt5Yhw
B9rzdSw4WKVVN9u0yrr2QAWSiotqeszaKrjtPOrYNyPjAC77jPFmk2gvP5tl35wCsw9/maNzbyRc
u4fJWLiQJfO9787+biLOEFtDZbAeVOhHBuuFqRhP/oT1bzO3i//i27X30wPvZg5k/VUq83Mgxu5A
uxKGJJK4+W0yefMnTAjnR1lO5m/dSxac9I7f0/VwIEW7jOxZ5lLfZAqPEd+L2pul+hKeZcMycobp
yNV7/k1rTn1fDp59FNisdr1Zj/ODSRrJlXOzV+HI8gwgFGaFafFSm+twYIi4pNlP41TX8sF0amfG
2GNx6G3+nywMbvKvvh3a3+P/+gty4K9kg/+fjNIWPRh24IBP+U82C7/S7KP6mP+yV/j7F/5ttUCf
dOCtdmm2CLYDMotv+bfVQhj9EVo8Nn06PVkMXv7k31cL/h8UX8L7wTLNc5mtxP9ZLdgeWwfTA2WA
1ZlOYQA9l5/yP/Mk/v7f/9LI+r7Nm3H4t3/lWv1XyzSIGOAtcJkgqrh8s3+2TMskG0OP3vRjz+mT
4pwsqeoBnse4aDGffk9lVV2N/jR1J8/x5ZNrzWG68zUz+R4Qk/NDFEV9YqQk6tn5pZqIFxjIzJ4e
J2L/Rub8iIaA5kWtzbvaMLzx3mEH58QBxEZJmNElEz+0lOUdzDkU3bVptNNphgsae16apbswGdPn
waPTmHRfNcZSWsYz8qw4hzKQb53LCrQpwmhnmSQJRRM+mkAmt4rVL53JCuWrY9FRDqr/QszrNAPV
gOTDi02vzYKaoE3vWss1EfmOHjg3yzaDrAA7LVV9DGRf3wk7t48ctPgTvcU5zuB4j7YLergxZnam
dTXjFsmc6Dls4cRqi897R/Midj6WFA7oCTx8lEtVMsIAkPmxrVy7o5M7xCSdtFMX4I9pH63I6NYj
NZ8pxLNDx7y28ZWmV5gY1INQlT8DnGnd9FrkY6EPSagU852uUmSMRkzpdrCSqdumBtWqPMCKUeE3
mgcGZhUZ1sOC+Wm+69PQbx7YclF3v5gi4YZaGH1yyrrQWk7S5KS+SpRmjdQWiaV2UvIQ2ztco99o
bBPeQ1j3o02ekVjrpsqgpcQ2Bmhm7GVQcp/4gzoEo5l9m22XBnHd1dGh6aX14kFp7jEUp+lK2vzN
2HGWhhb3Nhei67afuxIDvHEkVq7eAh+QemYm94Ce8IoIjUgzTnV04/R6W88ix1tbmiw20HlbiJnA
qz1THwa3Gb6dWgUwB4yMMAlue2tbteje3C1CyI9FYpBba/15i7gWPtHQxJUHMFvsTjmGoWEkUkMl
21Y6SBER9VwHCFOk+oOm3hpDxPUrD684MaMd9q3lOUFq3ivRele+XzAbFsYhbyzzDsEsLtthWEUl
CNiWP9whoSeU5WBXWm1phGSrnqBd22ZBvRE1//8Bzay69oBqbvle/Xauq/q6F3iMN1bh5s+8WyXe
HMcCRWq3dNpRGlec5rTUHWWlEiun5VOdkLLVIOFzF4WJwj9J5c0mbROWW7gnZuYXPZECWwytt31P
x1pdBy9TntcPYm4PrabyT0Tm8lIX1GR4NveDPgy6p1qmwyHIZMHPvSAVXaTiZxCN7qkyFnnTjfOv
Vsquxp9r17twSsYjxTLF3ocBVL51hvafdDtbZWxlZfDezSNEHhOJ4qQrZewnJBS8Wp2z8w1b7jwl
5N4UvTgsUaDjfvKquLaccl9x14gJNFdHkmsM06PPE6aebnwP/2ViDgjyQ1rdo12Kq6ErmitWG9Fd
6ojkAz4sfdn/cyw2IxC+57n79W//+vFd5836ju/zr/Eft+YWxwQnyH9yJn58Z/PHv9z3H9+/huw/
+NI/F+72HyEgQJ/wDIfZXxbu7h+wUE1zRYrZaJ2cfH8/FEO+IFpLT8y/nXz/vm+3rT/MgAVx5HNq
eiEppP/OoWjBufvrqcgu3+RcBtgIwXUF4v3Tvp0qv2hawAvup0pmLjjBNDtYQ5/dGZhFXjJvtCi9
SpGZ+yWorvOLRBc2HcKezounxrVzuCkKSVDo2WUOReFbLmJfghwIsKeRMntJ+WzOG2PVBnE92hu7
wyc0GQ4rQ7N6FKuOCLHNi8dMqruuMV9Awk8GtY/6GYmufk6XpvmWXuDccWUsOJO68Mpn7j1hKZf3
dTmxbXYCD0lzuMibLORQOu2Z+OlF/qSnbTmjf2kz7mU4P0QyQS6l+65qr5AGH5uLnKou0qqfLfVT
dxFcC2gZT/VFhgVKYrFMuMiz4UWqtS+yLYa87tswQsTcWVBZuMExiMjLdjSKiEmv4i+kdLt/mNHk
vt3ebfMDpRilejEsVON2WaZPRl2kZLuPRI2LFKkrvYjN+apfbA1/FaHhLSNIL4anfo8JYdzbKavF
e2VL0Gtc35Eo0LOZDD1so8UJKpBjXHUX4butQv+TVkhXnRyfKpENZyGe7OoimWereu6vOrp1kdRh
OSGvR7P57A5t/lOu2rtcVfjJHILb+iLND6EYd8lFsPfqTjNAouKvC3dcF6u2j5jNLDh6+IuqQaiI
7BEapLduBNJ1N0A4jTXBsm4MuE8ZlN6YDUZxEuKsUyqiCJc1A6N7xmbYYfnQSbz1TMEZxxXHpIdi
tZILdHAh/gDoKb9kzbsFQ2KZbvO6laSa2HSE685jAFMBFIXXLVl5x8VlL5KuKxITVu1mWNcmaVWH
r+5ll2Jd9irZumLJ12VLwNbFsWDqRExeTE9euo3W5Yx52dOM68rGZ3fTXbY4TY/BdF3sBLBwfvZ9
ld+kOh/8HXyP7CDGIPzq0b5gUpgG14weyXRj2N6ElTBPuV/RsAXhhRahrIwrJj/cVhmtrFcD4akD
iR5BoU6VDpzkCgJA0zyGBT2gGG9dcXCL0d7gVn6uXFf97N2goStb8X6PdEjKRKkBRHNI27dD1Wm9
fHh1JrNXabYZodYpC7hZZj6h/8nizDyZwZipjZaLE8ZtbeZ4rInqpajfKnsbdD6RgbXSsd23TgCe
SECMjHD/aaFjoDhOtndLMvFsErV1N/S5FWw6v/d/OgsyPnfuNDCoPK+l+wpBVhi3njtk/R6nTyb3
k0XP1tYF6zBT9KwdDxINOtq2oL0bkhUR/XVlYafNdIuckMqbRIWaGLEozPopj/hbj1moQV8xa1tM
1by7qCcPADztMTCHbZyj9HYxPbAYg7tFt8cxy8dns6i8U+gB834qh5YKs9wYo+KXVnOHYNJiml/h
AvA/FqtCrMwA8LhtUf6q9Bj1OydJ+m7DToEtdOphbIktc22EHUKjr+KGuly1ZR7+3UeFYKfpaLTZ
oiuHE+9M3DpdbgfMIL37gA7S3DaN5337xtTYRzcKIux96FafXNV6A60QtwM1vxTN5fzRnlds/2go
xfsh3JrcsVla7r4qmW88s6N8KQu7IA68XFCfZEWevUUdLmizzRby/TwggyGWhaR6iZeImAl9HQJB
5iCXVlAjKaLFdfSTmuPwRpVe89oG3PU32tPzrdR2ecWqANw5oAI4SD5y7HYaIn30rVHfqEhE94kR
0owWFhRgFoY/PXiTnGM3a+zHWjUZfPLRKwjw0IxwSoQN1qyrJutkiZlAAoDc2IMV9Ww1tvPKPUjv
rZ7pn8CUf5K5TsdNzRFZI3HQgDmlqood6j0LvErGSlMIF8mgJaNrsEMGI8wA16SE+MKGtOnujLGV
H6aDBp9ry30ZMqs8+VIVe7NXySOnZR4ehBUMz61VTJ9izN1vO7L0s+5rvVde8xTxWJo2WkCI2WWq
fSqkC5pxWLLuSoiSlWNoBenRqoWzrQdkbtWs7cQ4qZUTewUD5z6sVgPbUPk/IV3ya5VDM5xLuhF+
A5+WmyZv2YkmkXksxrF+h3xgpNuWCVwfTRuie6VQzCu7ao91rRDb+0LfeoNwUMDa0Sr2M7dJHq6p
9auD03ktCZdjyW9Sq7uea2eBeNkv7Q9RacDLyVRzdjWqc09Ql9SZdtZ03LZB6Hqb2Rzzd88w3Acl
Z4fSjDK6wx+74nxwV3A099cLgJqfhQIAsuHi3V11U5mea6tG7BczDyqPnexjnVP6vhldFd3xbxnf
gfSYL6U1+JiANXKnHYjsxLqSTqDED9hyFb/ghFY//GApdjphksHaK5ufFJ5C4PVG41D0o3dobRdo
fku4N1iW+ww+6C03F0ZlykrfZqvqYxEZeXZipIRiZcl+V0at4vNGemhrmbn/YIICYLOFG/XBksbS
PYEcMK5st+3fbbZuJGAATlASQlc23TU9rE/2gsP46QvlvsNXUw9ThT/yxCaifCPnkaZ3szuys6fq
vflscbB9QdwDujZMhEeuBoo5qEQ18druVaqCJ2AtA33jXhVcdeEIqC3xWv53zrC4xWvSG4e4EQRq
26N9gONlow0lZKTKvsAG42maHlZygPWC1a0Zd8RIFqrUMq8GCpoKMtIeza/zosffHlBWlreK/6bn
Qf5GulCnSnvdtWaIufKMvHsoW1YRmyGYgVB4MOh/kMhtDhmctXOeJebB9LGORX3AN7L6vHotrKrK
4sinkxrTGH7CNQ/Jv1Bl/CGz5RjBN6qHYt+xlP8QEbu6nZic+YPOluRrHKbA3Q2DalI+sZgL1q1J
Vt5bBh3I/OKhL9h8OQn1umsw7gdDc0fbwPLIxTTbTnkKr8zNw5ReAAhYvFmNJD0QPmjfo1JSOec5
jd6jiJJhS0pFVsoT3c+mHf00zue+Ie/twYpIKNR1pBx2KumpTQ9dIzlDvbI8/A9eiVl0znYpz0ys
OaHZvo5hKr6AteCgcrCy3OaZp7ANydZHrJ0nlOwOe1BEy9Gm71vvtg1z+oBRPPAhigV2qu2m7T1P
/ZnpNIiWI5edtiMGkKQ/Eqtanzuax+RgR1S+1hFx8p72Pjp62gJoEFE68R7iTqI62IiWu74Wnrvt
5CQ/xrH1dgFrAhgvoizvHAgUIKh0zVCaza5pwj0Jppuxx9gWD6G5/EiB1z1HoivDmElguc3nzDw2
7dSo7YRH9s2MPJU9lZOM7jEbOdWOB0z4PXK3HEnpmXMCPXpy75t09q6yqkW6ymtA5k7rGLBOgsyY
EeFD82jmKPVgFF0ow1YfAEos4IqEjbaffE4dBLVUviD052A87PBez+kKhfTE8FCxIFB7MwKuzZXE
MGdu9gpfa69SUFZ+lN9hfGVZaYblfMdGofyq08l5FB0P6qNPvI3Mq7HuJJRnfPPEK/acz/4eF0fx
aw1Fb7kKeT+iKWqtPaRQ/9GU2n9vITXlcURXYewLuwc/OkP5y/w2+FkGarmvzd74bIESYRPOIEjZ
w1gDWpiD37Ac8u6a4A4plgWw1bfjTuPLovECVQvBzwBkX751g8xE4QhU0eypmZjX/SJPoaMQtU+y
rDB+EBqs1K4a2EWbozee64xaJyiiphkLDxXBmrGGgRpDtDQp38og+aj5dUFE3LWUZM383YCgSFbn
1ARYLRHhtgyg9qR5v9NNCrQlHcyTVcu3yRxrtqttvl1AGvMPscV70prrMOV3V1PmhKe871bcaUqB
rCbt7s1wqTf5rFvi/KyjHCN7sUsr3Lg94RXeheQ8h+h3G7jHAULpaUqTdCfCsdq7RjYdwrXGKWHD
+CsxuuHOpdyAm1WEja2fmA6N0T209ZgdNFcEiBST8m/TqG3vp8bLTqLoCJXNRnO0Bl2eRRrIL12O
3QMwTIAGieJqVE1B++xy9u39UA9HXUXpO9eZIW6j7DFveDRDP+M2vZCF1oL1X6Da5Nx5Kj90EaT3
KZXDNT5JTmqAfFud6y+mh/FkId5WG07icqcaPX6XojH1rtBVeIKhFb4XgrXUtqGs50rzBgGePPfn
Xtgjl0WyefDD1McSiu+lo3t6U7nJepwyjXVZk5z8ue+vZsNeDoxA6V6x4gA8C3TrJsrZwGaBB7mr
MTCgp8re58nkP4w1SnIspqk/k9obr80u606z0QmaYrzevPPYosSVUfjXTps887Z/AJdxVpN8cfCw
3LsgSSkVqDCylmWHfVdHG36deD0gOjK4LUV2kxmAx1B4ZUWh+wSZKvWjmOnTp3ahET98sugfeVdO
9zj1Vv6kPxY38+IHdD9r99RSVOIczGlwebwV0/LTt827shv6O6wdFE4O45HW6p4boGwa5jRHvnPr
TOKm9Ly3AVH7s1uGmzqrxJlNGxRSpG86grDgUTmZmJ8p1w1Qd1OLH2MOb7joLWcFHve2qJR8AvvJ
OUcxNCs1W+5FlVaQDHvDA5ZQ27etD7ZvDLibz0M5glKqjPGnSELvarRs7Js17txxdobPsMnTfRUF
BMujRD8lKVod3iZzD/6B0833Wa8alo+3VETlpiECq7aKMiNzx23kvuLdKHb4H3Dztiz4dsIQnqLY
SDZjzGpm5Ai3WCj6TG1MwwZWtBHEfL3NDKl+B1UyBs9BOoVTbNlNw2Qy2rS+cpp89yiXDkzvejrS
Yta8Y+jHPSYdu0o2gYG34B5njvmS5Krl+l2yOykc+90mEn9nF5X1PRQGloXSrWpwhPweTpLpZu9D
9Tc3wTLlL+Ua6cWOhhf1CTZrA30vZV2Je2QEF1mJ5U1lnXcKUIBOkySaTVbNachYEwc7rgLJR+oZ
1k6VC6YIV00+VE8s12QJm9F4ItdN+ltTU8T50j3hDho/7CrnATBY9dH28ncsFdnZGYax2VUkDLeA
6WjL5Yi0tn7Ses8imMfj0CyOfZNOkJyhV/ZFv7Op/w5I3dcODRuTUYxs+ol5vxQit02wI5QwbIZk
5cEE6bXW3T4ntc0PgmzJskmgh4K2V5H5uyNKcRsS5X81pxoKWkagQ/LXguINN0h/hYLTgMmC3sg+
upuqKwxcTv0MSXV5akZL+df1lJHTbIEqU+hL/nWXExWNWVbwIXeCnzif6wjXlGsdHMS5gCdSburY
scgnMHT2AAs5sfZaY+woU6AAjGbGcxcm4bUBMTDmCokcL2FN85HL+1se+b57FlhG7qzEcb+qQoav
KDPmxuA84ibdeYemrLpbL+rEFyJzyocpSp3rSUhrj5+jojy+M5KjCAvKfcwMAtzGWuihBiG8JuCt
HsFg43R2P8Z+pz1r2+ekvoqSTRNjoUzRIyoxEHqYuhGb3tBg4Oi6VHuxM7SBea4y6dUbeL183CHD
zPBhkbid48AkRr0IUVs4owG9wH3pjQE6eCffnESsV+Wh7Tlzhqp6LpEDV3NKJaG5sBjigdDzcM9q
3pgbzunSvxJe7X7QhEFThczSKS7h2XLD4YiaA8/oNm5WT1c66vzPsrK6V7+2wjc6Mhvqh/vMuG/D
yiFm7brhEGtnmKEiAwPHJCf7Ezfxaq+WrqziZJYD412D/T7uirELNzBM03dXzN2h8aV/S/Vy6DJ0
EfTfj4EMtoSlvS/Y5ImxLejcPWNghHKSc+d5w8MOcMXy2fcVwnfuawLvx6rG0cA72KkeG6MSRw2L
Avt8z+wR2+AoKn4lfnMNkRXz5SDAw25rp3S7napbdgsJzENF3mZM6u5EXiKRgCys4lCqwMUlBwb8
p/IZsHgl4fAiZ9aAsS+niFcdEKQhJDQu0GSiGQFNldySSZZaz2GAiXrnjqHPPYHN0ZltmIRf4Kni
wx7kgm6RT4a1n1ML9Hqt3LG/igK5vBZwBsHn1IUfbst0CjxQEOaUvuX5OBzqxvavEESCHEyd0xxQ
a6vvRtT2TRPNmL6qUjoU4wwApe9ymY4vIvKKV6FNEo5yBlCCSy5s/bg0ApaBuUtVZqx5q1yN5GrB
N/ehwGCh0ui5znumebx3JiAIq/hMZj2ig9i2sK95TuTYc02L4CsR4to6hZPoG0jzkXLOulaSCifi
+1+9J/sflW+zRi3zmjc1xn8EgXwM2F/iEsOG2c5GuStxwIOQay0n/YAOG5wnu0crxYQY3hY4z+ib
5PnJA5ttU4Xb1qDkq2yw4W3Bt+AWrBoLwYaIKf40lavultTuRMIMPvNPn66j7RII+ZNPUm9f96Yp
D2mXDvIa943yuC+ze99iwEi/E3Za2X6yZcFlL8FOE3Ms8VyZmqmqfxSOcq+WqF2A6chR+LHmmCRs
TwDrQAKj2xk2iTq8VOZ8DXUG/gJTpEEqu59EulvI9hY7O8spssFT3OGwE03PyBQRVzb5zO8UbRU3
NB4lrLrGYtkJswB6hZsf+Qv4BgQDnqqOAvM57Y1Wm/J6Bl8jYoNN9kJ2ARpznPcmYhJYDJ4DSxZB
qVmAcQNiKmtGMH9u4I4AwmWnX8EqakPoTxt6uxCL5pZ/MCjvIbkZJGUmdLhYv1VpwFsIAwvlsaCk
xjVaUlOYrEYMfHgqK5q9u77ZDTw2sbKNwngAQLuEL3a+zLvUV2SGwoJgUwjmkYq2gVr63y6+qHfw
YL23KyAOPKLiumuNmUe4RAf5Y1mF8zEI8XrvcfEEL10uu/Myq/QFbOJq7Aq74r4SFetEJ9m1eRBA
tuYQ2SXSHqnuGlWyJe3bfLDQMb7bvJufaSiQxjajSoCrKY/dGZ40G5zNFIIKZYacwqPQq5ZdquiL
y1z/aRZh/WMxp55G2E4PO4a17MqwWDbFFEnxisZEOhvn4gbO8AVbq0EY1cLZTwgKZyQdagYdT94P
5mxL/L+tgwsu0MvR4Y37SJC5e0wWSEjAM/EkZ6s9ub84lcfVtFzS1D2dM4GVebm4mhe9OpxrY0CJ
si7OZ7hxuKDDiyM6u7ijE7y6kJ4vrullWR3U3cVNPVyc1aiZIZViq+F6xHmdCdePURLnDxNXtrPa
szuzgHp/8WyzkAHxtBq5uZNNmLrLIvOfSKYgWlxc37ROpM+9bYXP3EXTJYYOgEPcvLjFSZuJVzoD
29/4VriLOj06QBwOZv0LXyKe83C1nzf+hNgvZI6tdrWnuxenOg1CuNb/Zz/7f7Wf/Ztt6b9Y0TZ5
J//SsfKnaYkv+9O05P4RuCxhHZTMv/asYGdiy4rjFlvo2jAV/MN+1vsDC2KA3uvidILoSPvJn3lo
2/kjdMgD8B3ZpUYOBXn/HdPSpcL9H+LQmJawQlqB7UWeZ5LMXkvM/qFnBQGk6QyzjI5Fn9dHxBm2
gzlRknFxNh2oCKoq0olPVNEcXGrTOHmW6UcNNuqJNRXUlEjcGAK5DDbVdA5srR4H5T5YRMFod8aX
aGkXj8/UmnuvHtjiZn3y4tphfUPd62noV6yADCHUl8OjgREX8/uUfXpGuWw47HH5qOq+CIvVI1NQ
wLQZIEsREZLu3ghyLJ6d56tnbg/UfCQ0ICx67m76wp2QFsVsxoRYW+w5SXFghAyOBqUM3jEasOpX
ss7e8q77VQJvCbYpLZ90VuXFOyLyp6bH+0gm8rZoeMQDjSzPOqzpSnLcYdu4828T4MvWlY2gG1ED
WYZ181gw/N1EkCdYCVSbiyTW53Abl15T5yVyk2+Uv6mp8GHawmTZGA305WHQuO8952RafQGHcRXj
TJnue5vmrIG3CMoQgZpHUxff2hvcrYGWGDvZfNkB6WF9MrzXFgQPJo5GHWa7TcGxuemTYr0xOtp4
UjKoHrA9GQeU2KTZwsc3HzwdED9xU51VMX10cIesfv2etjbJW5V9CTSoyszmCHZ5fkhsugRHNkAj
3shebaXBxeRYdVlqnPqlqs4MJ2OxTxabKhp3GsrkvBQJxqmMWYiBeZCvI5Go/jQIf8iIidJMKZBK
AVZHi/CxtdJpuPECE/xMgXsMXw8Q7C9fONMLd+aGc3u1vm3cQBDaU3U94hwy5uh+DMqSOJlw09Uu
HjD2ar1EpNkIeL2Ng9/fEFLltmq18NTZDyfuXQatxtqO2rA2/Sqikz4mCxE16s5zncF6mMuRLV7E
bRnBwA2qYKddDGGbqLe0fgTFn2RHdD0pMMawPwayxpSzJTNj3xqQan4TWKzPAZliCMRcK7qDItbO
75wI8NU4lCLaaKv3iK/p6IEyu1NYEsO06WfmflvuRrSyrcK0ht8gSHeucxua7ls1BPfTasins8GG
XNcfs5FtAxLMTdVBFmmd9lE56jPp3CdJimEmhHZLUOHo1eVKlxTXRZpsnbI9+dmNX6NTN2t/e8fZ
MyL6x66t6UytoZKmZuncIwoZv3g7b9uw2UTKvLdH+lqaKXwwTdHtoQxtQAOZe1gE3ZaX+ttZHupR
bQdG9q1ldW816OuHwTRPnZ/lrDR6VK0sYFCBDLRtS+PbzavyKWIS3PjGcB9iJBvw5eLx6FPeDGF6
rDzWp9D3nms8c4eyJLmkKyc9spKFhODXeCVm9Dyrbod4XlBCyIMYH66Lni+CA2X38GUd7mqqY0nW
hCaUmZXF6iKHMdU67TaBgXJj5oX/Hs3pk13V+ZZIqjxo5nY+MsUe2SLcWg7yiSRc+7W4y7DrrXln
hdOAoxCznAOvMWuq5KS84IlH301agCJ0xGxflXm4H+EL0MuAJgmF6SAi0JldKLntmt8QIcAX+POv
tEzunAxOt1qoiHWH8NlYlPVLQ5P8JA/5+x8MRH92oP3Fo+qv2N6/P+5D5CLfcvHj2Az7cNWDf8L6
Nt1EdXZuRUcjBZ6W1aih7KmBy6VT591lJCPyGC+a10G4L4cbPAz5G02TyO6TUr7a1L7OeE6OPp86
v00oEbcJ5uzSqewZZ8kkOdTdlMizuSrnl7ZvrC81J3yerV5jZQ26KhAb+kR6n2WD7KnI6Hp1VVqY
BQ5Z6hs9GSePh0XTJWc1F0rtvcvTxLg8WcTlKTOsD5wJ5YOM8DgH9pHPpdpmPWkgzA0uZTdwgh7H
wpiDTSXM4ISnn8eU9tMvMuDtxqZsA5KVvK4SLP1QnvdyTbc4hbpei5bOntmc7aJEGOK6vyvsmune
JopSg7Bi1I6om5TOI5SuccMcPVz7TUKNBRyPbaRGYIhtPmzrKTk4TWNfOcBbf1lh2/xgn9DuoJZV
vFcZpJvDUEJGOBTIiTL2UcYPQ7LwafHNgihBhKmrjd3OKkpiZSinZ0T7GtsGehnbeXs3RT6wBWHU
2yhKm5dMRMs9mzMXxxPTStsXZ6Zj9166zYIjgmzTTx4KA5FHKpq8VlNh2WLu5RcqijvVyfA7pTeN
xvjioa9a+8rHlLEFGlhYN+Qjy1ucKMEKZBrZKmCBWvLrOrT9cwa9/Y4VJv4RlbmI2Mo4ULU4spi3
4VQFafqViJxP60Sy8H1muRyrUNn0LEnKrCh5IwdvfbpVAvJsGuBRtjQrEDTq76sMSEDu2YeqbuHH
CuvK1AwdgTTUmfUY7s6pp6w+AwYNPSPvUV7EOF93o/eWpWBc+cm9VinHv0utGq8E3paBqoCOZj3D
XWpp3ZmO2KVIslTdgcabb2ZyvYct90VmumGVi2gGf+4KJOA2s4rryrbOQ5280v+yDdkks6b9BG+H
LfR/c3ctzY3iQPivuPawN7sQYAy1NVMVv53E3s1Mpmb3lNIaBjBgHF42/vX7SUBi/MpkxCG1PiUG
t6SW1N1qdX9tLKQsQ/3bNO2Od/sUABM7svCeFQtBxsbcSxEDRZBDMdZ3bX0akoR29Ti+dXQCEDHN
c8zcMLaAJtDjhyCU81kcd/f91cbVEVXq6ROE1ixhLHaBi6WYmeob4zbMfAC82PowIK57p67aAOMK
7EmQS2QBF/Ec9ZhQaMdLZeA4tvMhyvWFYyXZPA2eEQLQz7rRHs61FMmaCGkA5MStp25Xo0RHbgbK
nQKFOJnvN6g+kQMjeNJTUTMLyJpfI/tpN/eBhTiTA3l93ya5BuMDWV/ws5AHBG/EKOhpjxQjc2ft
hOWNbyW4j4Ce7N4iLF8GSDXAtS34RbMR4so2P7zMxtHI08Ixrr9DBDF0ZUS3wTEOrCh7uEJy4uR5
u0P4hg808H92qDcf97VdLn/v5SlSFLMokP5GTA/8NIkqhQhnWK1+OE/IVe2jmIozWMGFw6pN7uLN
pM2cdKMQoBh3T0xHR0xbe1xxb7gS17hCV3o+gKd0rugzrvT33AAAWAuMgR03DFRuJGjMXnCY5fD/
Om2VZQGGNKEjfop6SK0o/2IhkD8pym0iW4I95WkSj+GvvVSdaM4TalkH57dlmK4T1gPbDde1IFly
jM7Pu8T7e42CTxG8m5oI3ZXlDk5eqKWHgH7+gbL0Q9xcFo97RkfRFBlxtQZibPEp2jvg0CUeXB9e
wczr79QGcDnEWJPJ8fn1AhOOaLwygeD8SiRVRoJwMUpAcx0yQeugHLtBugpLscHnwzFBkTUNJ+ta
nPW7mYCgaIJAZkk/WgJ6R5V6LO66YPMHmvsSlE1s2EYHTgsJOU3lCj+dexQNQIHsYupZahXa+0BM
QE7YcdrZu6e+i6SzbpfohlSOsr7+jY4B/w0kRMmEd6z/n2DUi0gdIJjJ5MLUteJzMvfSC5UcOX1e
ypCZ+ek3AllZe5HlLhRtv8razzUZwaf54GE17byd8uflAE+brrVVjar6cupaEY2WTs4f5GU3FzSA
SL5Zm050PieCT/Vrh04yL152wlX6cUyDQy0Clx1z5R0onBoXDuTKNbIAvT9biVmQ7JRGOV3XcyYR
kIoMC9EOT92ALpGReTb7BBfFqBYj2sQtDYK09TsNNn+07gAqiTuxiihfksArwV4SbeWOIsYuoV6d
SYVeFKaNdeofEVYNOFBFCd9TL3aoubWsTUWMs6QHL3H1xdnsop9a4/M384oEl+WfpovuVx1lPZdV
ROFUX/x6z/9KzXTpWFGUV7Q4cQ11wqsvRIhfKtckyI4vdEXjxKE16xSg3WoDHPnqerj7rQbPuKGg
AlQDEuuRBq7fWlAzrREvbCnR9f0tSWh0TrQAa49lTYvS/27FSatvrW3qV8Q4azRCYKKIUn8DBVdw
tUzSFTB2a5mCPbigZAVXQKI9n4S1XcnoIhxOnC60Mg3oukXXZmvhLsN/Mbuz2Me/cUWc8R/HBEKa
WPU3Ubq+rJ4kXMFpjQhKdx9GdXMApNm1XAMa9hFxS2kdR7kk3sDuHVITVhKfDmpjMqY0s3z3cC54
W0qvARG0QAtsqo+oI64QV5PCS3aOqnKXb1gF99r8DdQJQfJDy3eOmQ62qA3suOHLfhu6NQmNeWVN
NKAPB9BYpovV41SzyPZwSb+BdTNwHKQLuPFJC7ig0AEG3sA24HqGemwgtTGULTSgaW5h11+kj6On
qMR+tLC17GMbXyPASYfHRZz+PTXBn4oOF9IqUsZlTTKAs4I/ZIXBnIgO47w8at1AX1xcyT3YjEDP
xXLG6RpBEEjLfKsj586bL/6I01No5Wg797P6EZu9sfQtGn3+DwAA//8=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chart" Target="../charts/chart3.xml"/><Relationship Id="rId5" Type="http://schemas.openxmlformats.org/officeDocument/2006/relationships/image" Target="../media/image6.emf"/><Relationship Id="rId10" Type="http://schemas.openxmlformats.org/officeDocument/2006/relationships/image" Target="../media/image9.emf"/><Relationship Id="rId4" Type="http://schemas.openxmlformats.org/officeDocument/2006/relationships/image" Target="../media/image5.emf"/><Relationship Id="rId9" Type="http://schemas.openxmlformats.org/officeDocument/2006/relationships/image" Target="../media/image8.emf"/></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440675</xdr:colOff>
      <xdr:row>10</xdr:row>
      <xdr:rowOff>238699</xdr:rowOff>
    </xdr:from>
    <xdr:to>
      <xdr:col>8</xdr:col>
      <xdr:colOff>146891</xdr:colOff>
      <xdr:row>16</xdr:row>
      <xdr:rowOff>5583</xdr:rowOff>
    </xdr:to>
    <xdr:pic>
      <xdr:nvPicPr>
        <xdr:cNvPr id="2" name="Picture 1">
          <a:extLst>
            <a:ext uri="{FF2B5EF4-FFF2-40B4-BE49-F238E27FC236}">
              <a16:creationId xmlns:a16="http://schemas.microsoft.com/office/drawing/2014/main" id="{DA757D0A-EF8B-3093-9F90-9D86D1A796D8}"/>
            </a:ext>
          </a:extLst>
        </xdr:cNvPr>
        <xdr:cNvPicPr>
          <a:picLocks noChangeAspect="1"/>
        </xdr:cNvPicPr>
      </xdr:nvPicPr>
      <xdr:blipFill>
        <a:blip xmlns:r="http://schemas.openxmlformats.org/officeDocument/2006/relationships" r:embed="rId1"/>
        <a:stretch>
          <a:fillRect/>
        </a:stretch>
      </xdr:blipFill>
      <xdr:spPr>
        <a:xfrm>
          <a:off x="9502048" y="4094603"/>
          <a:ext cx="3534578" cy="4553188"/>
        </a:xfrm>
        <a:prstGeom prst="rect">
          <a:avLst/>
        </a:prstGeom>
      </xdr:spPr>
    </xdr:pic>
    <xdr:clientData/>
  </xdr:twoCellAnchor>
  <xdr:twoCellAnchor editAs="oneCell">
    <xdr:from>
      <xdr:col>5</xdr:col>
      <xdr:colOff>429571</xdr:colOff>
      <xdr:row>16</xdr:row>
      <xdr:rowOff>190085</xdr:rowOff>
    </xdr:from>
    <xdr:to>
      <xdr:col>8</xdr:col>
      <xdr:colOff>224886</xdr:colOff>
      <xdr:row>17</xdr:row>
      <xdr:rowOff>203199</xdr:rowOff>
    </xdr:to>
    <xdr:pic>
      <xdr:nvPicPr>
        <xdr:cNvPr id="3" name="Picture 2">
          <a:extLst>
            <a:ext uri="{FF2B5EF4-FFF2-40B4-BE49-F238E27FC236}">
              <a16:creationId xmlns:a16="http://schemas.microsoft.com/office/drawing/2014/main" id="{BD8906E7-B309-30D3-FE7A-019DDCB85B97}"/>
            </a:ext>
          </a:extLst>
        </xdr:cNvPr>
        <xdr:cNvPicPr>
          <a:picLocks noChangeAspect="1"/>
        </xdr:cNvPicPr>
      </xdr:nvPicPr>
      <xdr:blipFill>
        <a:blip xmlns:r="http://schemas.openxmlformats.org/officeDocument/2006/relationships" r:embed="rId2"/>
        <a:stretch>
          <a:fillRect/>
        </a:stretch>
      </xdr:blipFill>
      <xdr:spPr>
        <a:xfrm>
          <a:off x="9501000" y="8826085"/>
          <a:ext cx="3627086" cy="12903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15240</xdr:colOff>
      <xdr:row>14</xdr:row>
      <xdr:rowOff>76200</xdr:rowOff>
    </xdr:from>
    <xdr:to>
      <xdr:col>7</xdr:col>
      <xdr:colOff>662940</xdr:colOff>
      <xdr:row>27</xdr:row>
      <xdr:rowOff>165735</xdr:rowOff>
    </xdr:to>
    <mc:AlternateContent xmlns:mc="http://schemas.openxmlformats.org/markup-compatibility/2006">
      <mc:Choice xmlns:a14="http://schemas.microsoft.com/office/drawing/2010/main" Requires="a14">
        <xdr:graphicFrame macro="">
          <xdr:nvGraphicFramePr>
            <xdr:cNvPr id="4" name="PAYEE NAME">
              <a:extLst>
                <a:ext uri="{FF2B5EF4-FFF2-40B4-BE49-F238E27FC236}">
                  <a16:creationId xmlns:a16="http://schemas.microsoft.com/office/drawing/2014/main" id="{FCFCFDA9-E644-7F5E-2D14-FC57E984CEF1}"/>
                </a:ext>
              </a:extLst>
            </xdr:cNvPr>
            <xdr:cNvGraphicFramePr/>
          </xdr:nvGraphicFramePr>
          <xdr:xfrm>
            <a:off x="0" y="0"/>
            <a:ext cx="0" cy="0"/>
          </xdr:xfrm>
          <a:graphic>
            <a:graphicData uri="http://schemas.microsoft.com/office/drawing/2010/slicer">
              <sle:slicer xmlns:sle="http://schemas.microsoft.com/office/drawing/2010/slicer" name="PAYEE NAME"/>
            </a:graphicData>
          </a:graphic>
        </xdr:graphicFrame>
      </mc:Choice>
      <mc:Fallback>
        <xdr:sp macro="" textlink="">
          <xdr:nvSpPr>
            <xdr:cNvPr id="0" name=""/>
            <xdr:cNvSpPr>
              <a:spLocks noTextEdit="1"/>
            </xdr:cNvSpPr>
          </xdr:nvSpPr>
          <xdr:spPr>
            <a:xfrm>
              <a:off x="6728460" y="2636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716280</xdr:colOff>
      <xdr:row>13</xdr:row>
      <xdr:rowOff>163830</xdr:rowOff>
    </xdr:from>
    <xdr:to>
      <xdr:col>5</xdr:col>
      <xdr:colOff>510540</xdr:colOff>
      <xdr:row>31</xdr:row>
      <xdr:rowOff>137160</xdr:rowOff>
    </xdr:to>
    <xdr:graphicFrame macro="">
      <xdr:nvGraphicFramePr>
        <xdr:cNvPr id="5" name="Chart 4">
          <a:extLst>
            <a:ext uri="{FF2B5EF4-FFF2-40B4-BE49-F238E27FC236}">
              <a16:creationId xmlns:a16="http://schemas.microsoft.com/office/drawing/2014/main" id="{B0793285-B29D-1FF4-41D5-070A43BD0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4</xdr:row>
      <xdr:rowOff>3810</xdr:rowOff>
    </xdr:from>
    <xdr:to>
      <xdr:col>16</xdr:col>
      <xdr:colOff>594360</xdr:colOff>
      <xdr:row>23</xdr:row>
      <xdr:rowOff>137160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F45C4C1-7C86-19C3-716B-1BF1B2EB45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86500" y="735330"/>
              <a:ext cx="6080760" cy="36080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43</xdr:col>
      <xdr:colOff>552824</xdr:colOff>
      <xdr:row>79</xdr:row>
      <xdr:rowOff>68034</xdr:rowOff>
    </xdr:to>
    <xdr:sp macro="" textlink="">
      <xdr:nvSpPr>
        <xdr:cNvPr id="2" name="Rectangle 1">
          <a:extLst>
            <a:ext uri="{FF2B5EF4-FFF2-40B4-BE49-F238E27FC236}">
              <a16:creationId xmlns:a16="http://schemas.microsoft.com/office/drawing/2014/main" id="{0256C152-2E30-45E5-BAED-8F95CA0DD1AD}"/>
            </a:ext>
          </a:extLst>
        </xdr:cNvPr>
        <xdr:cNvSpPr/>
      </xdr:nvSpPr>
      <xdr:spPr>
        <a:xfrm>
          <a:off x="0" y="0"/>
          <a:ext cx="26894118" cy="14232269"/>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112177</xdr:colOff>
      <xdr:row>8</xdr:row>
      <xdr:rowOff>174625</xdr:rowOff>
    </xdr:from>
    <xdr:to>
      <xdr:col>6</xdr:col>
      <xdr:colOff>71</xdr:colOff>
      <xdr:row>50</xdr:row>
      <xdr:rowOff>95250</xdr:rowOff>
    </xdr:to>
    <xdr:sp macro="" textlink="">
      <xdr:nvSpPr>
        <xdr:cNvPr id="43" name="Rectangle: Rounded Corners 42">
          <a:extLst>
            <a:ext uri="{FF2B5EF4-FFF2-40B4-BE49-F238E27FC236}">
              <a16:creationId xmlns:a16="http://schemas.microsoft.com/office/drawing/2014/main" id="{754C4F12-974D-4DB9-882C-EA09A096C1CC}"/>
            </a:ext>
          </a:extLst>
        </xdr:cNvPr>
        <xdr:cNvSpPr/>
      </xdr:nvSpPr>
      <xdr:spPr>
        <a:xfrm>
          <a:off x="1318677" y="1698625"/>
          <a:ext cx="2300894" cy="7921625"/>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2</xdr:col>
      <xdr:colOff>337277</xdr:colOff>
      <xdr:row>15</xdr:row>
      <xdr:rowOff>10409</xdr:rowOff>
    </xdr:from>
    <xdr:to>
      <xdr:col>5</xdr:col>
      <xdr:colOff>344897</xdr:colOff>
      <xdr:row>19</xdr:row>
      <xdr:rowOff>165933</xdr:rowOff>
    </xdr:to>
    <xdr:pic>
      <xdr:nvPicPr>
        <xdr:cNvPr id="44" name="Picture 43">
          <a:extLst>
            <a:ext uri="{FF2B5EF4-FFF2-40B4-BE49-F238E27FC236}">
              <a16:creationId xmlns:a16="http://schemas.microsoft.com/office/drawing/2014/main" id="{FEA3EEAD-3364-0193-6520-E8DE53CDA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3777" y="2867909"/>
          <a:ext cx="1817370" cy="917524"/>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2</xdr:col>
      <xdr:colOff>337279</xdr:colOff>
      <xdr:row>21</xdr:row>
      <xdr:rowOff>95609</xdr:rowOff>
    </xdr:from>
    <xdr:to>
      <xdr:col>5</xdr:col>
      <xdr:colOff>344899</xdr:colOff>
      <xdr:row>45</xdr:row>
      <xdr:rowOff>144453</xdr:rowOff>
    </xdr:to>
    <xdr:pic>
      <xdr:nvPicPr>
        <xdr:cNvPr id="45" name="Picture 44">
          <a:extLst>
            <a:ext uri="{FF2B5EF4-FFF2-40B4-BE49-F238E27FC236}">
              <a16:creationId xmlns:a16="http://schemas.microsoft.com/office/drawing/2014/main" id="{381A8C56-094A-9092-3B42-5947E84ABF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5969" y="3958161"/>
          <a:ext cx="1820654" cy="4463189"/>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378968</xdr:colOff>
      <xdr:row>8</xdr:row>
      <xdr:rowOff>153929</xdr:rowOff>
    </xdr:from>
    <xdr:to>
      <xdr:col>11</xdr:col>
      <xdr:colOff>404460</xdr:colOff>
      <xdr:row>23</xdr:row>
      <xdr:rowOff>170793</xdr:rowOff>
    </xdr:to>
    <xdr:sp macro="" textlink="">
      <xdr:nvSpPr>
        <xdr:cNvPr id="46" name="Rectangle: Rounded Corners 45">
          <a:extLst>
            <a:ext uri="{FF2B5EF4-FFF2-40B4-BE49-F238E27FC236}">
              <a16:creationId xmlns:a16="http://schemas.microsoft.com/office/drawing/2014/main" id="{77172447-29AC-4EAA-B8E1-26DBE0173727}"/>
            </a:ext>
          </a:extLst>
        </xdr:cNvPr>
        <xdr:cNvSpPr/>
      </xdr:nvSpPr>
      <xdr:spPr>
        <a:xfrm>
          <a:off x="4005037" y="1625377"/>
          <a:ext cx="3047216" cy="277583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7</xdr:col>
      <xdr:colOff>7468</xdr:colOff>
      <xdr:row>9</xdr:row>
      <xdr:rowOff>118242</xdr:rowOff>
    </xdr:from>
    <xdr:to>
      <xdr:col>11</xdr:col>
      <xdr:colOff>183931</xdr:colOff>
      <xdr:row>23</xdr:row>
      <xdr:rowOff>152539</xdr:rowOff>
    </xdr:to>
    <xdr:graphicFrame macro="">
      <xdr:nvGraphicFramePr>
        <xdr:cNvPr id="47" name="Chart 46">
          <a:extLst>
            <a:ext uri="{FF2B5EF4-FFF2-40B4-BE49-F238E27FC236}">
              <a16:creationId xmlns:a16="http://schemas.microsoft.com/office/drawing/2014/main" id="{45410453-4225-4923-BFD8-ECF2E48B1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210068</xdr:colOff>
      <xdr:row>24</xdr:row>
      <xdr:rowOff>121573</xdr:rowOff>
    </xdr:from>
    <xdr:to>
      <xdr:col>11</xdr:col>
      <xdr:colOff>380331</xdr:colOff>
      <xdr:row>49</xdr:row>
      <xdr:rowOff>34130</xdr:rowOff>
    </xdr:to>
    <xdr:sp macro="" textlink="">
      <xdr:nvSpPr>
        <xdr:cNvPr id="54" name="Rectangle: Rounded Corners 53">
          <a:extLst>
            <a:ext uri="{FF2B5EF4-FFF2-40B4-BE49-F238E27FC236}">
              <a16:creationId xmlns:a16="http://schemas.microsoft.com/office/drawing/2014/main" id="{182FE098-501C-4E7E-940E-C4665574FE9A}"/>
            </a:ext>
          </a:extLst>
        </xdr:cNvPr>
        <xdr:cNvSpPr/>
      </xdr:nvSpPr>
      <xdr:spPr>
        <a:xfrm>
          <a:off x="3883997" y="4367002"/>
          <a:ext cx="3231870" cy="4334878"/>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412168</xdr:colOff>
      <xdr:row>25</xdr:row>
      <xdr:rowOff>93244</xdr:rowOff>
    </xdr:from>
    <xdr:to>
      <xdr:col>11</xdr:col>
      <xdr:colOff>270136</xdr:colOff>
      <xdr:row>48</xdr:row>
      <xdr:rowOff>18791</xdr:rowOff>
    </xdr:to>
    <xdr:pic>
      <xdr:nvPicPr>
        <xdr:cNvPr id="56" name="Picture 55">
          <a:extLst>
            <a:ext uri="{FF2B5EF4-FFF2-40B4-BE49-F238E27FC236}">
              <a16:creationId xmlns:a16="http://schemas.microsoft.com/office/drawing/2014/main" id="{DB3D2876-7218-47AA-A99F-624C03026B0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086097" y="4515565"/>
          <a:ext cx="2919575" cy="3994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590906</xdr:colOff>
      <xdr:row>9</xdr:row>
      <xdr:rowOff>108857</xdr:rowOff>
    </xdr:from>
    <xdr:to>
      <xdr:col>21</xdr:col>
      <xdr:colOff>52551</xdr:colOff>
      <xdr:row>49</xdr:row>
      <xdr:rowOff>147714</xdr:rowOff>
    </xdr:to>
    <xdr:sp macro="" textlink="">
      <xdr:nvSpPr>
        <xdr:cNvPr id="57" name="Rectangle: Rounded Corners 56">
          <a:extLst>
            <a:ext uri="{FF2B5EF4-FFF2-40B4-BE49-F238E27FC236}">
              <a16:creationId xmlns:a16="http://schemas.microsoft.com/office/drawing/2014/main" id="{49464C99-CEEB-45BD-A8A2-6DFE9B4DFCC9}"/>
            </a:ext>
          </a:extLst>
        </xdr:cNvPr>
        <xdr:cNvSpPr/>
      </xdr:nvSpPr>
      <xdr:spPr>
        <a:xfrm>
          <a:off x="7238699" y="1764236"/>
          <a:ext cx="5505093" cy="7396099"/>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11</xdr:col>
      <xdr:colOff>41266</xdr:colOff>
      <xdr:row>12</xdr:row>
      <xdr:rowOff>81643</xdr:rowOff>
    </xdr:from>
    <xdr:to>
      <xdr:col>20</xdr:col>
      <xdr:colOff>525517</xdr:colOff>
      <xdr:row>47</xdr:row>
      <xdr:rowOff>95250</xdr:rowOff>
    </xdr:to>
    <xdr:pic>
      <xdr:nvPicPr>
        <xdr:cNvPr id="58" name="Picture 57">
          <a:extLst>
            <a:ext uri="{FF2B5EF4-FFF2-40B4-BE49-F238E27FC236}">
              <a16:creationId xmlns:a16="http://schemas.microsoft.com/office/drawing/2014/main" id="{85939F3D-7396-EECB-DAD7-2414E355712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689059" y="2288815"/>
          <a:ext cx="5923355" cy="64511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264109</xdr:colOff>
      <xdr:row>9</xdr:row>
      <xdr:rowOff>147708</xdr:rowOff>
    </xdr:from>
    <xdr:to>
      <xdr:col>35</xdr:col>
      <xdr:colOff>511670</xdr:colOff>
      <xdr:row>38</xdr:row>
      <xdr:rowOff>760</xdr:rowOff>
    </xdr:to>
    <xdr:sp macro="" textlink="">
      <xdr:nvSpPr>
        <xdr:cNvPr id="60" name="Rectangle: Rounded Corners 59">
          <a:extLst>
            <a:ext uri="{FF2B5EF4-FFF2-40B4-BE49-F238E27FC236}">
              <a16:creationId xmlns:a16="http://schemas.microsoft.com/office/drawing/2014/main" id="{8A248906-D2C2-4275-99DB-A5C30A6F3C39}"/>
            </a:ext>
          </a:extLst>
        </xdr:cNvPr>
        <xdr:cNvSpPr/>
      </xdr:nvSpPr>
      <xdr:spPr>
        <a:xfrm>
          <a:off x="12955350" y="1803087"/>
          <a:ext cx="8708389" cy="5187052"/>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8397</xdr:colOff>
      <xdr:row>11</xdr:row>
      <xdr:rowOff>121903</xdr:rowOff>
    </xdr:from>
    <xdr:to>
      <xdr:col>34</xdr:col>
      <xdr:colOff>535293</xdr:colOff>
      <xdr:row>36</xdr:row>
      <xdr:rowOff>144387</xdr:rowOff>
    </xdr:to>
    <xdr:graphicFrame macro="">
      <xdr:nvGraphicFramePr>
        <xdr:cNvPr id="61" name="Chart 60">
          <a:extLst>
            <a:ext uri="{FF2B5EF4-FFF2-40B4-BE49-F238E27FC236}">
              <a16:creationId xmlns:a16="http://schemas.microsoft.com/office/drawing/2014/main" id="{BFD93275-E3F4-42E7-9C29-D7A884BF2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393933</xdr:colOff>
      <xdr:row>44</xdr:row>
      <xdr:rowOff>138829</xdr:rowOff>
    </xdr:from>
    <xdr:to>
      <xdr:col>36</xdr:col>
      <xdr:colOff>37149</xdr:colOff>
      <xdr:row>73</xdr:row>
      <xdr:rowOff>2366</xdr:rowOff>
    </xdr:to>
    <xdr:sp macro="" textlink="">
      <xdr:nvSpPr>
        <xdr:cNvPr id="63" name="Rectangle: Rounded Corners 62">
          <a:extLst>
            <a:ext uri="{FF2B5EF4-FFF2-40B4-BE49-F238E27FC236}">
              <a16:creationId xmlns:a16="http://schemas.microsoft.com/office/drawing/2014/main" id="{87CB4ACD-13E8-4AE4-8147-D0AD11133696}"/>
            </a:ext>
          </a:extLst>
        </xdr:cNvPr>
        <xdr:cNvSpPr/>
      </xdr:nvSpPr>
      <xdr:spPr>
        <a:xfrm>
          <a:off x="13085174" y="8231795"/>
          <a:ext cx="8708389" cy="5197537"/>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t>
          </a:r>
          <a:endParaRPr lang="ru-RU" sz="1100"/>
        </a:p>
      </xdr:txBody>
    </xdr:sp>
    <xdr:clientData/>
  </xdr:twoCellAnchor>
  <xdr:twoCellAnchor>
    <xdr:from>
      <xdr:col>22</xdr:col>
      <xdr:colOff>497975</xdr:colOff>
      <xdr:row>45</xdr:row>
      <xdr:rowOff>117422</xdr:rowOff>
    </xdr:from>
    <xdr:to>
      <xdr:col>34</xdr:col>
      <xdr:colOff>328455</xdr:colOff>
      <xdr:row>70</xdr:row>
      <xdr:rowOff>148866</xdr:rowOff>
    </xdr:to>
    <mc:AlternateContent xmlns:mc="http://schemas.openxmlformats.org/markup-compatibility/2006">
      <mc:Choice xmlns:cx4="http://schemas.microsoft.com/office/drawing/2016/5/10/chartex" Requires="cx4">
        <xdr:graphicFrame macro="">
          <xdr:nvGraphicFramePr>
            <xdr:cNvPr id="64" name="Chart 63">
              <a:extLst>
                <a:ext uri="{FF2B5EF4-FFF2-40B4-BE49-F238E27FC236}">
                  <a16:creationId xmlns:a16="http://schemas.microsoft.com/office/drawing/2014/main" id="{4988AB51-E54D-473A-8AC5-7D75459F81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09175" y="8347022"/>
              <a:ext cx="7145680" cy="46034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164338</xdr:colOff>
      <xdr:row>50</xdr:row>
      <xdr:rowOff>84112</xdr:rowOff>
    </xdr:from>
    <xdr:to>
      <xdr:col>21</xdr:col>
      <xdr:colOff>29881</xdr:colOff>
      <xdr:row>72</xdr:row>
      <xdr:rowOff>119530</xdr:rowOff>
    </xdr:to>
    <xdr:sp macro="" textlink="">
      <xdr:nvSpPr>
        <xdr:cNvPr id="66" name="Rectangle: Rounded Corners 65">
          <a:extLst>
            <a:ext uri="{FF2B5EF4-FFF2-40B4-BE49-F238E27FC236}">
              <a16:creationId xmlns:a16="http://schemas.microsoft.com/office/drawing/2014/main" id="{28A289C8-0215-4972-97F1-302C37A99E74}"/>
            </a:ext>
          </a:extLst>
        </xdr:cNvPr>
        <xdr:cNvSpPr/>
      </xdr:nvSpPr>
      <xdr:spPr>
        <a:xfrm>
          <a:off x="3839867" y="9048818"/>
          <a:ext cx="9054367" cy="3979888"/>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t>
          </a:r>
          <a:endParaRPr lang="ru-RU" sz="1100"/>
        </a:p>
      </xdr:txBody>
    </xdr:sp>
    <xdr:clientData/>
  </xdr:twoCellAnchor>
  <xdr:twoCellAnchor editAs="oneCell">
    <xdr:from>
      <xdr:col>5</xdr:col>
      <xdr:colOff>411535</xdr:colOff>
      <xdr:row>50</xdr:row>
      <xdr:rowOff>54629</xdr:rowOff>
    </xdr:from>
    <xdr:to>
      <xdr:col>13</xdr:col>
      <xdr:colOff>493059</xdr:colOff>
      <xdr:row>71</xdr:row>
      <xdr:rowOff>30029</xdr:rowOff>
    </xdr:to>
    <xdr:pic>
      <xdr:nvPicPr>
        <xdr:cNvPr id="68" name="Picture 67">
          <a:extLst>
            <a:ext uri="{FF2B5EF4-FFF2-40B4-BE49-F238E27FC236}">
              <a16:creationId xmlns:a16="http://schemas.microsoft.com/office/drawing/2014/main" id="{38915C72-B8B1-4013-94B2-EA7114B25D2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474476" y="9019335"/>
          <a:ext cx="4982230" cy="3740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556678</xdr:colOff>
      <xdr:row>52</xdr:row>
      <xdr:rowOff>16209</xdr:rowOff>
    </xdr:from>
    <xdr:to>
      <xdr:col>19</xdr:col>
      <xdr:colOff>413041</xdr:colOff>
      <xdr:row>59</xdr:row>
      <xdr:rowOff>5467</xdr:rowOff>
    </xdr:to>
    <xdr:pic>
      <xdr:nvPicPr>
        <xdr:cNvPr id="70" name="Picture 69">
          <a:extLst>
            <a:ext uri="{FF2B5EF4-FFF2-40B4-BE49-F238E27FC236}">
              <a16:creationId xmlns:a16="http://schemas.microsoft.com/office/drawing/2014/main" id="{A399A9F7-427D-4FBA-8061-8DFBEAC88D5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520325" y="9339503"/>
          <a:ext cx="3531892" cy="1244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180646</xdr:colOff>
      <xdr:row>3</xdr:row>
      <xdr:rowOff>79374</xdr:rowOff>
    </xdr:from>
    <xdr:to>
      <xdr:col>37</xdr:col>
      <xdr:colOff>418771</xdr:colOff>
      <xdr:row>7</xdr:row>
      <xdr:rowOff>158749</xdr:rowOff>
    </xdr:to>
    <xdr:pic>
      <xdr:nvPicPr>
        <xdr:cNvPr id="71" name="Picture 70">
          <a:extLst>
            <a:ext uri="{FF2B5EF4-FFF2-40B4-BE49-F238E27FC236}">
              <a16:creationId xmlns:a16="http://schemas.microsoft.com/office/drawing/2014/main" id="{D0FA7D69-D6B6-D1BE-C725-04EBF94082F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89336" y="631167"/>
          <a:ext cx="21390194" cy="815099"/>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c:userShapes xmlns:c="http://schemas.openxmlformats.org/drawingml/2006/chart">
  <cdr:relSizeAnchor xmlns:cdr="http://schemas.openxmlformats.org/drawingml/2006/chartDrawing">
    <cdr:from>
      <cdr:x>0.24598</cdr:x>
      <cdr:y>0.38522</cdr:y>
    </cdr:from>
    <cdr:to>
      <cdr:x>0.6428</cdr:x>
      <cdr:y>0.55886</cdr:y>
    </cdr:to>
    <cdr:sp macro="" textlink="">
      <cdr:nvSpPr>
        <cdr:cNvPr id="2" name="TextBox 28">
          <a:extLst xmlns:a="http://schemas.openxmlformats.org/drawingml/2006/main">
            <a:ext uri="{FF2B5EF4-FFF2-40B4-BE49-F238E27FC236}">
              <a16:creationId xmlns:a16="http://schemas.microsoft.com/office/drawing/2014/main" id="{CC229238-4656-4948-BA23-B843DE5D5825}"/>
            </a:ext>
          </a:extLst>
        </cdr:cNvPr>
        <cdr:cNvSpPr txBox="1"/>
      </cdr:nvSpPr>
      <cdr:spPr>
        <a:xfrm xmlns:a="http://schemas.openxmlformats.org/drawingml/2006/main">
          <a:off x="638029" y="1005160"/>
          <a:ext cx="1029301" cy="45308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2400" b="0" i="0" u="none" strike="noStrike">
              <a:solidFill>
                <a:srgbClr val="000000"/>
              </a:solidFill>
              <a:latin typeface="Aptos Narrow"/>
            </a:rPr>
            <a:t>50% HIGH</a:t>
          </a:r>
          <a:endParaRPr lang="ru-RU" sz="4000" b="0">
            <a:solidFill>
              <a:schemeClr val="bg1"/>
            </a:solidFill>
          </a:endParaRP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3</xdr:col>
      <xdr:colOff>30480</xdr:colOff>
      <xdr:row>5</xdr:row>
      <xdr:rowOff>1203960</xdr:rowOff>
    </xdr:from>
    <xdr:to>
      <xdr:col>3</xdr:col>
      <xdr:colOff>2682240</xdr:colOff>
      <xdr:row>5</xdr:row>
      <xdr:rowOff>1981200</xdr:rowOff>
    </xdr:to>
    <xdr:pic>
      <xdr:nvPicPr>
        <xdr:cNvPr id="3" name="Picture 2">
          <a:extLst>
            <a:ext uri="{FF2B5EF4-FFF2-40B4-BE49-F238E27FC236}">
              <a16:creationId xmlns:a16="http://schemas.microsoft.com/office/drawing/2014/main" id="{7D4F5BD1-4D53-8FC5-C195-29C2C27E5294}"/>
            </a:ext>
          </a:extLst>
        </xdr:cNvPr>
        <xdr:cNvPicPr>
          <a:picLocks noChangeAspect="1"/>
        </xdr:cNvPicPr>
      </xdr:nvPicPr>
      <xdr:blipFill>
        <a:blip xmlns:r="http://schemas.openxmlformats.org/officeDocument/2006/relationships" r:embed="rId1"/>
        <a:stretch>
          <a:fillRect/>
        </a:stretch>
      </xdr:blipFill>
      <xdr:spPr>
        <a:xfrm>
          <a:off x="5821680" y="3695700"/>
          <a:ext cx="2651760" cy="777240"/>
        </a:xfrm>
        <a:prstGeom prst="rect">
          <a:avLst/>
        </a:prstGeom>
      </xdr:spPr>
    </xdr:pic>
    <xdr:clientData/>
  </xdr:twoCellAnchor>
  <xdr:twoCellAnchor editAs="oneCell">
    <xdr:from>
      <xdr:col>3</xdr:col>
      <xdr:colOff>121920</xdr:colOff>
      <xdr:row>8</xdr:row>
      <xdr:rowOff>137160</xdr:rowOff>
    </xdr:from>
    <xdr:to>
      <xdr:col>3</xdr:col>
      <xdr:colOff>2461463</xdr:colOff>
      <xdr:row>8</xdr:row>
      <xdr:rowOff>1127846</xdr:rowOff>
    </xdr:to>
    <xdr:pic>
      <xdr:nvPicPr>
        <xdr:cNvPr id="5" name="Picture 4">
          <a:extLst>
            <a:ext uri="{FF2B5EF4-FFF2-40B4-BE49-F238E27FC236}">
              <a16:creationId xmlns:a16="http://schemas.microsoft.com/office/drawing/2014/main" id="{44B7709B-00F7-9C97-2965-FDEBC7C8AB6B}"/>
            </a:ext>
          </a:extLst>
        </xdr:cNvPr>
        <xdr:cNvPicPr>
          <a:picLocks noChangeAspect="1"/>
        </xdr:cNvPicPr>
      </xdr:nvPicPr>
      <xdr:blipFill>
        <a:blip xmlns:r="http://schemas.openxmlformats.org/officeDocument/2006/relationships" r:embed="rId2"/>
        <a:stretch>
          <a:fillRect/>
        </a:stretch>
      </xdr:blipFill>
      <xdr:spPr>
        <a:xfrm>
          <a:off x="5913120" y="9029700"/>
          <a:ext cx="2339543" cy="990686"/>
        </a:xfrm>
        <a:prstGeom prst="rect">
          <a:avLst/>
        </a:prstGeom>
      </xdr:spPr>
    </xdr:pic>
    <xdr:clientData/>
  </xdr:twoCellAnchor>
  <xdr:twoCellAnchor editAs="oneCell">
    <xdr:from>
      <xdr:col>3</xdr:col>
      <xdr:colOff>38100</xdr:colOff>
      <xdr:row>9</xdr:row>
      <xdr:rowOff>662940</xdr:rowOff>
    </xdr:from>
    <xdr:to>
      <xdr:col>3</xdr:col>
      <xdr:colOff>2667000</xdr:colOff>
      <xdr:row>9</xdr:row>
      <xdr:rowOff>2076889</xdr:rowOff>
    </xdr:to>
    <xdr:pic>
      <xdr:nvPicPr>
        <xdr:cNvPr id="6" name="Picture 5">
          <a:extLst>
            <a:ext uri="{FF2B5EF4-FFF2-40B4-BE49-F238E27FC236}">
              <a16:creationId xmlns:a16="http://schemas.microsoft.com/office/drawing/2014/main" id="{C28C378F-517B-578F-A433-FFF4E6F55E60}"/>
            </a:ext>
          </a:extLst>
        </xdr:cNvPr>
        <xdr:cNvPicPr>
          <a:picLocks noChangeAspect="1"/>
        </xdr:cNvPicPr>
      </xdr:nvPicPr>
      <xdr:blipFill>
        <a:blip xmlns:r="http://schemas.openxmlformats.org/officeDocument/2006/relationships" r:embed="rId3"/>
        <a:stretch>
          <a:fillRect/>
        </a:stretch>
      </xdr:blipFill>
      <xdr:spPr>
        <a:xfrm>
          <a:off x="5829300" y="11513820"/>
          <a:ext cx="2628900" cy="1413949"/>
        </a:xfrm>
        <a:prstGeom prst="rect">
          <a:avLst/>
        </a:prstGeom>
      </xdr:spPr>
    </xdr:pic>
    <xdr:clientData/>
  </xdr:twoCellAnchor>
  <xdr:twoCellAnchor editAs="oneCell">
    <xdr:from>
      <xdr:col>3</xdr:col>
      <xdr:colOff>152400</xdr:colOff>
      <xdr:row>7</xdr:row>
      <xdr:rowOff>22860</xdr:rowOff>
    </xdr:from>
    <xdr:to>
      <xdr:col>3</xdr:col>
      <xdr:colOff>2590800</xdr:colOff>
      <xdr:row>7</xdr:row>
      <xdr:rowOff>2133600</xdr:rowOff>
    </xdr:to>
    <xdr:pic>
      <xdr:nvPicPr>
        <xdr:cNvPr id="7" name="Picture 6">
          <a:extLst>
            <a:ext uri="{FF2B5EF4-FFF2-40B4-BE49-F238E27FC236}">
              <a16:creationId xmlns:a16="http://schemas.microsoft.com/office/drawing/2014/main" id="{0D6CDACF-74A5-4B31-E8ED-FBAD0D0DE2C3}"/>
            </a:ext>
          </a:extLst>
        </xdr:cNvPr>
        <xdr:cNvPicPr>
          <a:picLocks noChangeAspect="1"/>
        </xdr:cNvPicPr>
      </xdr:nvPicPr>
      <xdr:blipFill>
        <a:blip xmlns:r="http://schemas.openxmlformats.org/officeDocument/2006/relationships" r:embed="rId4"/>
        <a:stretch>
          <a:fillRect/>
        </a:stretch>
      </xdr:blipFill>
      <xdr:spPr>
        <a:xfrm>
          <a:off x="5943600" y="7452360"/>
          <a:ext cx="2438400" cy="2110740"/>
        </a:xfrm>
        <a:prstGeom prst="rect">
          <a:avLst/>
        </a:prstGeom>
      </xdr:spPr>
    </xdr:pic>
    <xdr:clientData/>
  </xdr:twoCellAnchor>
  <xdr:twoCellAnchor editAs="oneCell">
    <xdr:from>
      <xdr:col>3</xdr:col>
      <xdr:colOff>30479</xdr:colOff>
      <xdr:row>4</xdr:row>
      <xdr:rowOff>396240</xdr:rowOff>
    </xdr:from>
    <xdr:to>
      <xdr:col>3</xdr:col>
      <xdr:colOff>2628548</xdr:colOff>
      <xdr:row>4</xdr:row>
      <xdr:rowOff>1371600</xdr:rowOff>
    </xdr:to>
    <xdr:pic>
      <xdr:nvPicPr>
        <xdr:cNvPr id="8" name="Picture 7">
          <a:extLst>
            <a:ext uri="{FF2B5EF4-FFF2-40B4-BE49-F238E27FC236}">
              <a16:creationId xmlns:a16="http://schemas.microsoft.com/office/drawing/2014/main" id="{2826039A-F0AB-1CFD-117E-53F7EEE3C932}"/>
            </a:ext>
          </a:extLst>
        </xdr:cNvPr>
        <xdr:cNvPicPr>
          <a:picLocks noChangeAspect="1"/>
        </xdr:cNvPicPr>
      </xdr:nvPicPr>
      <xdr:blipFill>
        <a:blip xmlns:r="http://schemas.openxmlformats.org/officeDocument/2006/relationships" r:embed="rId5"/>
        <a:stretch>
          <a:fillRect/>
        </a:stretch>
      </xdr:blipFill>
      <xdr:spPr>
        <a:xfrm>
          <a:off x="5821679" y="1242060"/>
          <a:ext cx="2598069" cy="975360"/>
        </a:xfrm>
        <a:prstGeom prst="rect">
          <a:avLst/>
        </a:prstGeom>
      </xdr:spPr>
    </xdr:pic>
    <xdr:clientData/>
  </xdr:twoCellAnchor>
  <xdr:twoCellAnchor editAs="oneCell">
    <xdr:from>
      <xdr:col>3</xdr:col>
      <xdr:colOff>38100</xdr:colOff>
      <xdr:row>6</xdr:row>
      <xdr:rowOff>449580</xdr:rowOff>
    </xdr:from>
    <xdr:to>
      <xdr:col>3</xdr:col>
      <xdr:colOff>2718238</xdr:colOff>
      <xdr:row>6</xdr:row>
      <xdr:rowOff>1592580</xdr:rowOff>
    </xdr:to>
    <xdr:pic>
      <xdr:nvPicPr>
        <xdr:cNvPr id="2" name="Picture 1">
          <a:extLst>
            <a:ext uri="{FF2B5EF4-FFF2-40B4-BE49-F238E27FC236}">
              <a16:creationId xmlns:a16="http://schemas.microsoft.com/office/drawing/2014/main" id="{8851573C-3751-1D32-4B80-F76286B0289A}"/>
            </a:ext>
          </a:extLst>
        </xdr:cNvPr>
        <xdr:cNvPicPr>
          <a:picLocks noChangeAspect="1"/>
        </xdr:cNvPicPr>
      </xdr:nvPicPr>
      <xdr:blipFill>
        <a:blip xmlns:r="http://schemas.openxmlformats.org/officeDocument/2006/relationships" r:embed="rId6"/>
        <a:stretch>
          <a:fillRect/>
        </a:stretch>
      </xdr:blipFill>
      <xdr:spPr>
        <a:xfrm>
          <a:off x="6012180" y="6233160"/>
          <a:ext cx="2680138" cy="1143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20</xdr:col>
      <xdr:colOff>15119</xdr:colOff>
      <xdr:row>27</xdr:row>
      <xdr:rowOff>205619</xdr:rowOff>
    </xdr:from>
    <xdr:to>
      <xdr:col>24</xdr:col>
      <xdr:colOff>0</xdr:colOff>
      <xdr:row>51</xdr:row>
      <xdr:rowOff>60476</xdr:rowOff>
    </xdr:to>
    <xdr:graphicFrame macro="">
      <xdr:nvGraphicFramePr>
        <xdr:cNvPr id="3" name="Chart 2">
          <a:extLst>
            <a:ext uri="{FF2B5EF4-FFF2-40B4-BE49-F238E27FC236}">
              <a16:creationId xmlns:a16="http://schemas.microsoft.com/office/drawing/2014/main" id="{4C23C8AD-BF22-3A86-B8B8-6AF42910C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190500</xdr:colOff>
      <xdr:row>4</xdr:row>
      <xdr:rowOff>222585</xdr:rowOff>
    </xdr:from>
    <xdr:to>
      <xdr:col>35</xdr:col>
      <xdr:colOff>556381</xdr:colOff>
      <xdr:row>26</xdr:row>
      <xdr:rowOff>60476</xdr:rowOff>
    </xdr:to>
    <xdr:graphicFrame macro="">
      <xdr:nvGraphicFramePr>
        <xdr:cNvPr id="4" name="Chart 3">
          <a:extLst>
            <a:ext uri="{FF2B5EF4-FFF2-40B4-BE49-F238E27FC236}">
              <a16:creationId xmlns:a16="http://schemas.microsoft.com/office/drawing/2014/main" id="{BA826CF0-93A2-A047-72E8-B36EE5FE1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169332</xdr:colOff>
      <xdr:row>27</xdr:row>
      <xdr:rowOff>157239</xdr:rowOff>
    </xdr:from>
    <xdr:to>
      <xdr:col>35</xdr:col>
      <xdr:colOff>580571</xdr:colOff>
      <xdr:row>51</xdr:row>
      <xdr:rowOff>60477</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572FE110-5B66-4431-A0BC-32351DB291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539372" y="5978919"/>
              <a:ext cx="7116839" cy="46352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273353</xdr:colOff>
      <xdr:row>41</xdr:row>
      <xdr:rowOff>140305</xdr:rowOff>
    </xdr:from>
    <xdr:to>
      <xdr:col>27</xdr:col>
      <xdr:colOff>406401</xdr:colOff>
      <xdr:row>42</xdr:row>
      <xdr:rowOff>164495</xdr:rowOff>
    </xdr:to>
    <xdr:sp macro="" textlink="">
      <xdr:nvSpPr>
        <xdr:cNvPr id="9" name="TextBox 8">
          <a:extLst>
            <a:ext uri="{FF2B5EF4-FFF2-40B4-BE49-F238E27FC236}">
              <a16:creationId xmlns:a16="http://schemas.microsoft.com/office/drawing/2014/main" id="{A595BBB9-91C7-4BD0-BFF7-1BB563BABAB1}"/>
            </a:ext>
          </a:extLst>
        </xdr:cNvPr>
        <xdr:cNvSpPr txBox="1"/>
      </xdr:nvSpPr>
      <xdr:spPr>
        <a:xfrm>
          <a:off x="19565258" y="8244115"/>
          <a:ext cx="737810" cy="20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MUMBAI</a:t>
          </a:r>
        </a:p>
      </xdr:txBody>
    </xdr:sp>
    <xdr:clientData/>
  </xdr:twoCellAnchor>
  <xdr:twoCellAnchor>
    <xdr:from>
      <xdr:col>26</xdr:col>
      <xdr:colOff>534610</xdr:colOff>
      <xdr:row>44</xdr:row>
      <xdr:rowOff>123373</xdr:rowOff>
    </xdr:from>
    <xdr:to>
      <xdr:col>28</xdr:col>
      <xdr:colOff>62896</xdr:colOff>
      <xdr:row>45</xdr:row>
      <xdr:rowOff>147562</xdr:rowOff>
    </xdr:to>
    <xdr:sp macro="" textlink="">
      <xdr:nvSpPr>
        <xdr:cNvPr id="14" name="TextBox 13">
          <a:extLst>
            <a:ext uri="{FF2B5EF4-FFF2-40B4-BE49-F238E27FC236}">
              <a16:creationId xmlns:a16="http://schemas.microsoft.com/office/drawing/2014/main" id="{B4F84628-0E0F-40F0-BDDB-3370F552F2D4}"/>
            </a:ext>
          </a:extLst>
        </xdr:cNvPr>
        <xdr:cNvSpPr txBox="1"/>
      </xdr:nvSpPr>
      <xdr:spPr>
        <a:xfrm>
          <a:off x="19826515" y="8771468"/>
          <a:ext cx="737810" cy="20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RAICHUR</a:t>
          </a:r>
          <a:endParaRPr lang="en-IN" sz="1100"/>
        </a:p>
      </xdr:txBody>
    </xdr:sp>
    <xdr:clientData/>
  </xdr:twoCellAnchor>
  <xdr:twoCellAnchor>
    <xdr:from>
      <xdr:col>28</xdr:col>
      <xdr:colOff>541868</xdr:colOff>
      <xdr:row>44</xdr:row>
      <xdr:rowOff>58059</xdr:rowOff>
    </xdr:from>
    <xdr:to>
      <xdr:col>30</xdr:col>
      <xdr:colOff>70155</xdr:colOff>
      <xdr:row>45</xdr:row>
      <xdr:rowOff>82248</xdr:rowOff>
    </xdr:to>
    <xdr:sp macro="" textlink="">
      <xdr:nvSpPr>
        <xdr:cNvPr id="15" name="TextBox 14">
          <a:extLst>
            <a:ext uri="{FF2B5EF4-FFF2-40B4-BE49-F238E27FC236}">
              <a16:creationId xmlns:a16="http://schemas.microsoft.com/office/drawing/2014/main" id="{B91B67D0-D672-4B00-83D3-C5C2D74201AD}"/>
            </a:ext>
          </a:extLst>
        </xdr:cNvPr>
        <xdr:cNvSpPr txBox="1"/>
      </xdr:nvSpPr>
      <xdr:spPr>
        <a:xfrm>
          <a:off x="21043297" y="8706154"/>
          <a:ext cx="737810" cy="20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GUNTUR</a:t>
          </a:r>
          <a:endParaRPr lang="en-IN" sz="1100"/>
        </a:p>
      </xdr:txBody>
    </xdr:sp>
    <xdr:clientData/>
  </xdr:twoCellAnchor>
  <xdr:twoCellAnchor>
    <xdr:from>
      <xdr:col>28</xdr:col>
      <xdr:colOff>517677</xdr:colOff>
      <xdr:row>49</xdr:row>
      <xdr:rowOff>21773</xdr:rowOff>
    </xdr:from>
    <xdr:to>
      <xdr:col>30</xdr:col>
      <xdr:colOff>229810</xdr:colOff>
      <xdr:row>50</xdr:row>
      <xdr:rowOff>84666</xdr:rowOff>
    </xdr:to>
    <xdr:sp macro="" textlink="">
      <xdr:nvSpPr>
        <xdr:cNvPr id="16" name="TextBox 15">
          <a:extLst>
            <a:ext uri="{FF2B5EF4-FFF2-40B4-BE49-F238E27FC236}">
              <a16:creationId xmlns:a16="http://schemas.microsoft.com/office/drawing/2014/main" id="{E2E3C255-E0BC-4B89-AB2C-A92651BC49B5}"/>
            </a:ext>
          </a:extLst>
        </xdr:cNvPr>
        <xdr:cNvSpPr txBox="1"/>
      </xdr:nvSpPr>
      <xdr:spPr>
        <a:xfrm>
          <a:off x="21019106" y="9577011"/>
          <a:ext cx="921656" cy="244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NAGERCOIL</a:t>
          </a:r>
          <a:endParaRPr lang="en-IN" sz="1100"/>
        </a:p>
      </xdr:txBody>
    </xdr:sp>
    <xdr:clientData/>
  </xdr:twoCellAnchor>
  <xdr:twoCellAnchor editAs="oneCell">
    <xdr:from>
      <xdr:col>16</xdr:col>
      <xdr:colOff>12096</xdr:colOff>
      <xdr:row>42</xdr:row>
      <xdr:rowOff>157237</xdr:rowOff>
    </xdr:from>
    <xdr:to>
      <xdr:col>18</xdr:col>
      <xdr:colOff>83451</xdr:colOff>
      <xdr:row>49</xdr:row>
      <xdr:rowOff>108856</xdr:rowOff>
    </xdr:to>
    <xdr:pic>
      <xdr:nvPicPr>
        <xdr:cNvPr id="5" name="Picture 4">
          <a:extLst>
            <a:ext uri="{FF2B5EF4-FFF2-40B4-BE49-F238E27FC236}">
              <a16:creationId xmlns:a16="http://schemas.microsoft.com/office/drawing/2014/main" id="{ADC696ED-3251-4A0B-836D-864852CB7351}"/>
            </a:ext>
          </a:extLst>
        </xdr:cNvPr>
        <xdr:cNvPicPr>
          <a:picLocks noChangeAspect="1"/>
        </xdr:cNvPicPr>
      </xdr:nvPicPr>
      <xdr:blipFill>
        <a:blip xmlns:r="http://schemas.openxmlformats.org/officeDocument/2006/relationships" r:embed="rId4"/>
        <a:stretch>
          <a:fillRect/>
        </a:stretch>
      </xdr:blipFill>
      <xdr:spPr>
        <a:xfrm>
          <a:off x="9688286" y="8684380"/>
          <a:ext cx="3433832" cy="12216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अभिजीत देशमुख" id="{ED2A4CCE-D76A-449E-924E-A1650F6095DB}" userId="966f9b39425b4e12"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eet Deshmukh" refreshedDate="46158.647913078705" createdVersion="8" refreshedVersion="8" minRefreshableVersion="3" recordCount="158" xr:uid="{67457344-F67E-4645-A33A-079D4EA4E02D}">
  <cacheSource type="worksheet">
    <worksheetSource ref="C3:K161" sheet="Transaction Details"/>
  </cacheSource>
  <cacheFields count="13">
    <cacheField name="ACCT NAME" numFmtId="1">
      <sharedItems count="1">
        <s v="THE SAMUEL TRADING COMPANY"/>
      </sharedItems>
    </cacheField>
    <cacheField name="SOLID" numFmtId="1">
      <sharedItems containsSemiMixedTypes="0" containsString="0" containsNumber="1" containsInteger="1" minValue="1245" maxValue="1245"/>
    </cacheField>
    <cacheField name="TRANSACTION AMOUNT" numFmtId="1">
      <sharedItems containsSemiMixedTypes="0" containsString="0" containsNumber="1" containsInteger="1" minValue="100" maxValue="300043"/>
    </cacheField>
    <cacheField name="TRANSACTION TYPE" numFmtId="1">
      <sharedItems/>
    </cacheField>
    <cacheField name="TRANSACTION DATE" numFmtId="14">
      <sharedItems containsSemiMixedTypes="0" containsNonDate="0" containsDate="1" containsString="0" minDate="2025-07-02T00:00:00" maxDate="2025-08-27T00:00:00" count="11">
        <d v="2025-07-02T00:00:00"/>
        <d v="2025-08-16T00:00:00"/>
        <d v="2025-08-18T00:00:00"/>
        <d v="2025-08-19T00:00:00"/>
        <d v="2025-08-20T00:00:00"/>
        <d v="2025-08-21T00:00:00"/>
        <d v="2025-08-22T00:00:00"/>
        <d v="2025-08-23T00:00:00"/>
        <d v="2025-08-24T00:00:00"/>
        <d v="2025-08-25T00:00:00"/>
        <d v="2025-08-26T00:00:00"/>
      </sharedItems>
      <fieldGroup par="12"/>
    </cacheField>
    <cacheField name="TRANSACTION PARTICULAR" numFmtId="1">
      <sharedItems containsBlank="1"/>
    </cacheField>
    <cacheField name="COUNTER PARTY ACCNT NAME" numFmtId="1">
      <sharedItems containsBlank="1" count="2">
        <s v="DD Payable - ABC Bank"/>
        <m/>
      </sharedItems>
    </cacheField>
    <cacheField name="DEBIT" numFmtId="1">
      <sharedItems containsMixedTypes="1" containsNumber="1" containsInteger="1" minValue="140" maxValue="159609"/>
    </cacheField>
    <cacheField name="CREDIT" numFmtId="1">
      <sharedItems containsMixedTypes="1" containsNumber="1" containsInteger="1" minValue="100" maxValue="300043" count="51">
        <n v="50000"/>
        <s v="-"/>
        <n v="231"/>
        <n v="188"/>
        <n v="321"/>
        <n v="200046"/>
        <n v="300043"/>
        <n v="275"/>
        <n v="100"/>
        <n v="22674"/>
        <n v="102429"/>
        <n v="15219"/>
        <n v="5731"/>
        <n v="3082"/>
        <n v="93824"/>
        <n v="23497"/>
        <n v="96469"/>
        <n v="103378"/>
        <n v="5032"/>
        <n v="13004"/>
        <n v="24161"/>
        <n v="4707"/>
        <n v="9185"/>
        <n v="18171"/>
        <n v="13574"/>
        <n v="19777"/>
        <n v="7520"/>
        <n v="22564"/>
        <n v="13693"/>
        <n v="3556"/>
        <n v="19478"/>
        <n v="2363"/>
        <n v="2745"/>
        <n v="15517"/>
        <n v="20543"/>
        <n v="9732"/>
        <n v="7171"/>
        <n v="4786"/>
        <n v="12598"/>
        <n v="20837"/>
        <n v="6377"/>
        <n v="22451"/>
        <n v="5716"/>
        <n v="12006"/>
        <n v="14799"/>
        <n v="13685"/>
        <n v="20669"/>
        <n v="17390"/>
        <n v="8196"/>
        <n v="14080"/>
        <n v="21997"/>
      </sharedItems>
    </cacheField>
    <cacheField name="PAYEE NAME" numFmtId="1">
      <sharedItems containsBlank="1" count="6">
        <s v="OTHER"/>
        <m/>
        <s v="SQL LOGISTICS"/>
        <s v="RAMESH TRADING"/>
        <s v="VIJAY SALES"/>
        <s v="AJAZ AGRO"/>
      </sharedItems>
    </cacheField>
    <cacheField name="TXN REMARKS" numFmtId="1">
      <sharedItems count="14">
        <s v="DD_PROCEEDS"/>
        <s v="BANK CHARGES"/>
        <s v="NEFT DEBIT"/>
        <s v="IMPS TRANSFER CREDIT"/>
        <s v="NEFT CREDIT"/>
        <s v="UPI CREDIT"/>
        <s v="INTERNAL_TRF_DEBIT"/>
        <s v="INTERNAL_TRF_CREDIT"/>
        <s v="IMPS TRANSFER DEBIT"/>
        <s v="RTGS TRANSFER"/>
        <s v="IMPS PAYMENT"/>
        <s v="UPI PAYMENT"/>
        <s v="NEFT TRANSFER"/>
        <s v="CASH DEPOSIT"/>
      </sharedItems>
    </cacheField>
    <cacheField name="Days (TRANSACTION DATE)" numFmtId="0" databaseField="0">
      <fieldGroup base="4">
        <rangePr groupBy="days" startDate="2025-07-02T00:00:00" endDate="2025-08-27T00:00:00"/>
        <groupItems count="368">
          <s v="&lt;02-07-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8-2025"/>
        </groupItems>
      </fieldGroup>
    </cacheField>
    <cacheField name="Months (TRANSACTION DATE)" numFmtId="0" databaseField="0">
      <fieldGroup base="4">
        <rangePr groupBy="months" startDate="2025-07-02T00:00:00" endDate="2025-08-27T00:00:00"/>
        <groupItems count="14">
          <s v="&lt;02-07-2025"/>
          <s v="Jan"/>
          <s v="Feb"/>
          <s v="Mar"/>
          <s v="Apr"/>
          <s v="May"/>
          <s v="Jun"/>
          <s v="Jul"/>
          <s v="Aug"/>
          <s v="Sep"/>
          <s v="Oct"/>
          <s v="Nov"/>
          <s v="Dec"/>
          <s v="&gt;27-08-2025"/>
        </groupItems>
      </fieldGroup>
    </cacheField>
  </cacheFields>
  <extLst>
    <ext xmlns:x14="http://schemas.microsoft.com/office/spreadsheetml/2009/9/main" uri="{725AE2AE-9491-48be-B2B4-4EB974FC3084}">
      <x14:pivotCacheDefinition pivotCacheId="966943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x v="0"/>
    <n v="1245"/>
    <n v="50000"/>
    <s v="CREDIT"/>
    <x v="0"/>
    <s v="By DD Number  3325 Paid"/>
    <x v="0"/>
    <s v="-"/>
    <x v="0"/>
    <x v="0"/>
    <x v="0"/>
  </r>
  <r>
    <x v="0"/>
    <n v="1245"/>
    <n v="300"/>
    <s v="DEBIT"/>
    <x v="1"/>
    <m/>
    <x v="1"/>
    <n v="300"/>
    <x v="1"/>
    <x v="0"/>
    <x v="1"/>
  </r>
  <r>
    <x v="0"/>
    <n v="1245"/>
    <n v="500"/>
    <s v="DEBIT"/>
    <x v="1"/>
    <m/>
    <x v="1"/>
    <n v="500"/>
    <x v="1"/>
    <x v="0"/>
    <x v="1"/>
  </r>
  <r>
    <x v="0"/>
    <n v="1245"/>
    <n v="340"/>
    <s v="DEBIT"/>
    <x v="1"/>
    <m/>
    <x v="1"/>
    <n v="340"/>
    <x v="1"/>
    <x v="1"/>
    <x v="2"/>
  </r>
  <r>
    <x v="0"/>
    <n v="1245"/>
    <n v="211"/>
    <s v="DEBIT"/>
    <x v="1"/>
    <m/>
    <x v="1"/>
    <n v="211"/>
    <x v="1"/>
    <x v="1"/>
    <x v="2"/>
  </r>
  <r>
    <x v="0"/>
    <n v="1245"/>
    <n v="140"/>
    <s v="DEBIT"/>
    <x v="1"/>
    <m/>
    <x v="1"/>
    <n v="140"/>
    <x v="1"/>
    <x v="1"/>
    <x v="2"/>
  </r>
  <r>
    <x v="0"/>
    <n v="1245"/>
    <n v="48000"/>
    <s v="DEBIT"/>
    <x v="1"/>
    <m/>
    <x v="1"/>
    <n v="48000"/>
    <x v="1"/>
    <x v="1"/>
    <x v="2"/>
  </r>
  <r>
    <x v="0"/>
    <n v="1245"/>
    <n v="231"/>
    <s v="CREDIT"/>
    <x v="1"/>
    <m/>
    <x v="1"/>
    <s v="-"/>
    <x v="2"/>
    <x v="1"/>
    <x v="3"/>
  </r>
  <r>
    <x v="0"/>
    <n v="1245"/>
    <n v="231"/>
    <s v="CREDIT"/>
    <x v="1"/>
    <m/>
    <x v="1"/>
    <s v="-"/>
    <x v="2"/>
    <x v="1"/>
    <x v="4"/>
  </r>
  <r>
    <x v="0"/>
    <n v="1245"/>
    <n v="188"/>
    <s v="CREDIT"/>
    <x v="1"/>
    <m/>
    <x v="1"/>
    <s v="-"/>
    <x v="3"/>
    <x v="1"/>
    <x v="3"/>
  </r>
  <r>
    <x v="0"/>
    <n v="1245"/>
    <n v="267"/>
    <s v="DEBIT"/>
    <x v="1"/>
    <m/>
    <x v="1"/>
    <n v="267"/>
    <x v="1"/>
    <x v="1"/>
    <x v="2"/>
  </r>
  <r>
    <x v="0"/>
    <n v="1245"/>
    <n v="321"/>
    <s v="CREDIT"/>
    <x v="1"/>
    <m/>
    <x v="1"/>
    <s v="-"/>
    <x v="4"/>
    <x v="1"/>
    <x v="5"/>
  </r>
  <r>
    <x v="0"/>
    <n v="1245"/>
    <n v="200046"/>
    <s v="CREDIT"/>
    <x v="1"/>
    <m/>
    <x v="1"/>
    <s v="-"/>
    <x v="5"/>
    <x v="1"/>
    <x v="5"/>
  </r>
  <r>
    <x v="0"/>
    <n v="1245"/>
    <n v="159609"/>
    <s v="DEBIT"/>
    <x v="1"/>
    <m/>
    <x v="1"/>
    <n v="159609"/>
    <x v="1"/>
    <x v="2"/>
    <x v="6"/>
  </r>
  <r>
    <x v="0"/>
    <n v="1245"/>
    <n v="2567"/>
    <s v="DEBIT"/>
    <x v="1"/>
    <m/>
    <x v="1"/>
    <n v="2567"/>
    <x v="1"/>
    <x v="2"/>
    <x v="6"/>
  </r>
  <r>
    <x v="0"/>
    <n v="1245"/>
    <n v="300043"/>
    <s v="CREDIT"/>
    <x v="1"/>
    <m/>
    <x v="1"/>
    <s v="-"/>
    <x v="6"/>
    <x v="1"/>
    <x v="7"/>
  </r>
  <r>
    <x v="0"/>
    <n v="1245"/>
    <n v="38140"/>
    <s v="DEBIT"/>
    <x v="1"/>
    <m/>
    <x v="1"/>
    <n v="38140"/>
    <x v="1"/>
    <x v="1"/>
    <x v="2"/>
  </r>
  <r>
    <x v="0"/>
    <n v="1245"/>
    <n v="87744"/>
    <s v="DEBIT"/>
    <x v="1"/>
    <m/>
    <x v="1"/>
    <n v="87744"/>
    <x v="1"/>
    <x v="1"/>
    <x v="2"/>
  </r>
  <r>
    <x v="0"/>
    <n v="1245"/>
    <n v="1570"/>
    <s v="DEBIT"/>
    <x v="1"/>
    <m/>
    <x v="1"/>
    <n v="1570"/>
    <x v="1"/>
    <x v="1"/>
    <x v="2"/>
  </r>
  <r>
    <x v="0"/>
    <n v="1245"/>
    <n v="300043"/>
    <s v="CREDIT"/>
    <x v="1"/>
    <m/>
    <x v="1"/>
    <s v="-"/>
    <x v="6"/>
    <x v="1"/>
    <x v="3"/>
  </r>
  <r>
    <x v="0"/>
    <n v="1245"/>
    <n v="38140"/>
    <s v="DEBIT"/>
    <x v="1"/>
    <m/>
    <x v="1"/>
    <n v="38140"/>
    <x v="1"/>
    <x v="1"/>
    <x v="8"/>
  </r>
  <r>
    <x v="0"/>
    <n v="1245"/>
    <n v="87744"/>
    <s v="DEBIT"/>
    <x v="1"/>
    <m/>
    <x v="1"/>
    <n v="87744"/>
    <x v="1"/>
    <x v="1"/>
    <x v="8"/>
  </r>
  <r>
    <x v="0"/>
    <n v="1245"/>
    <n v="275"/>
    <s v="DEBIT"/>
    <x v="1"/>
    <m/>
    <x v="1"/>
    <n v="275"/>
    <x v="1"/>
    <x v="1"/>
    <x v="8"/>
  </r>
  <r>
    <x v="0"/>
    <n v="1245"/>
    <n v="1283"/>
    <s v="DEBIT"/>
    <x v="1"/>
    <m/>
    <x v="1"/>
    <n v="1283"/>
    <x v="1"/>
    <x v="1"/>
    <x v="8"/>
  </r>
  <r>
    <x v="0"/>
    <n v="1245"/>
    <n v="275"/>
    <s v="CREDIT"/>
    <x v="1"/>
    <m/>
    <x v="1"/>
    <s v="-"/>
    <x v="7"/>
    <x v="1"/>
    <x v="4"/>
  </r>
  <r>
    <x v="0"/>
    <n v="1245"/>
    <n v="100"/>
    <s v="CREDIT"/>
    <x v="1"/>
    <m/>
    <x v="1"/>
    <s v="-"/>
    <x v="8"/>
    <x v="1"/>
    <x v="4"/>
  </r>
  <r>
    <x v="0"/>
    <n v="1245"/>
    <n v="45612"/>
    <s v="DEBIT"/>
    <x v="1"/>
    <m/>
    <x v="1"/>
    <n v="45612"/>
    <x v="1"/>
    <x v="2"/>
    <x v="6"/>
  </r>
  <r>
    <x v="0"/>
    <n v="1245"/>
    <n v="21548"/>
    <s v="DEBIT"/>
    <x v="1"/>
    <m/>
    <x v="1"/>
    <n v="21548"/>
    <x v="1"/>
    <x v="2"/>
    <x v="6"/>
  </r>
  <r>
    <x v="0"/>
    <n v="1245"/>
    <n v="258"/>
    <s v="DEBIT"/>
    <x v="1"/>
    <m/>
    <x v="1"/>
    <n v="258"/>
    <x v="1"/>
    <x v="2"/>
    <x v="6"/>
  </r>
  <r>
    <x v="0"/>
    <n v="1245"/>
    <n v="21452"/>
    <s v="DEBIT"/>
    <x v="2"/>
    <s v="NEFT TRANSFER"/>
    <x v="1"/>
    <n v="21452"/>
    <x v="1"/>
    <x v="1"/>
    <x v="9"/>
  </r>
  <r>
    <x v="0"/>
    <n v="1245"/>
    <n v="8524"/>
    <s v="DEBIT"/>
    <x v="2"/>
    <s v="INTERNAL_TRF_DEBIT"/>
    <x v="1"/>
    <n v="8524"/>
    <x v="1"/>
    <x v="1"/>
    <x v="10"/>
  </r>
  <r>
    <x v="0"/>
    <n v="1245"/>
    <n v="22674"/>
    <s v="CREDIT"/>
    <x v="2"/>
    <s v="IMPS PAYMENT"/>
    <x v="1"/>
    <s v="-"/>
    <x v="9"/>
    <x v="1"/>
    <x v="11"/>
  </r>
  <r>
    <x v="0"/>
    <n v="1245"/>
    <n v="1541"/>
    <s v="DEBIT"/>
    <x v="2"/>
    <m/>
    <x v="1"/>
    <n v="1541"/>
    <x v="1"/>
    <x v="2"/>
    <x v="6"/>
  </r>
  <r>
    <x v="0"/>
    <n v="1245"/>
    <n v="8123"/>
    <s v="DEBIT"/>
    <x v="2"/>
    <m/>
    <x v="1"/>
    <n v="8123"/>
    <x v="1"/>
    <x v="2"/>
    <x v="6"/>
  </r>
  <r>
    <x v="0"/>
    <n v="1245"/>
    <n v="102429"/>
    <s v="CREDIT"/>
    <x v="2"/>
    <s v="RAMESH TRADING"/>
    <x v="1"/>
    <s v="-"/>
    <x v="10"/>
    <x v="3"/>
    <x v="7"/>
  </r>
  <r>
    <x v="0"/>
    <n v="1245"/>
    <n v="15219"/>
    <s v="CREDIT"/>
    <x v="2"/>
    <s v="RTGS TRANSFER"/>
    <x v="1"/>
    <s v="-"/>
    <x v="11"/>
    <x v="1"/>
    <x v="12"/>
  </r>
  <r>
    <x v="0"/>
    <n v="1245"/>
    <n v="5731"/>
    <s v="CREDIT"/>
    <x v="2"/>
    <s v="UPI PAYMENT"/>
    <x v="1"/>
    <s v="-"/>
    <x v="12"/>
    <x v="1"/>
    <x v="1"/>
  </r>
  <r>
    <x v="0"/>
    <n v="1245"/>
    <n v="9605"/>
    <s v="DEBIT"/>
    <x v="2"/>
    <s v="INTERNAL_TRF_CREDIT"/>
    <x v="1"/>
    <n v="9605"/>
    <x v="1"/>
    <x v="1"/>
    <x v="1"/>
  </r>
  <r>
    <x v="0"/>
    <n v="1245"/>
    <n v="3849"/>
    <s v="DEBIT"/>
    <x v="2"/>
    <s v="UPI PAYMENT"/>
    <x v="1"/>
    <n v="3849"/>
    <x v="1"/>
    <x v="1"/>
    <x v="10"/>
  </r>
  <r>
    <x v="0"/>
    <n v="1245"/>
    <n v="12263"/>
    <s v="DEBIT"/>
    <x v="2"/>
    <s v="RTGS TRANSFER"/>
    <x v="1"/>
    <n v="12263"/>
    <x v="1"/>
    <x v="1"/>
    <x v="12"/>
  </r>
  <r>
    <x v="0"/>
    <n v="1245"/>
    <n v="24411"/>
    <s v="DEBIT"/>
    <x v="2"/>
    <s v="IMPS PAYMENT"/>
    <x v="1"/>
    <n v="24411"/>
    <x v="1"/>
    <x v="1"/>
    <x v="11"/>
  </r>
  <r>
    <x v="0"/>
    <n v="1245"/>
    <n v="3082"/>
    <s v="CREDIT"/>
    <x v="2"/>
    <s v="RTGS TRANSFER"/>
    <x v="1"/>
    <s v="-"/>
    <x v="13"/>
    <x v="1"/>
    <x v="1"/>
  </r>
  <r>
    <x v="0"/>
    <n v="1245"/>
    <n v="19418"/>
    <s v="DEBIT"/>
    <x v="2"/>
    <s v="IMPS PAYMENT"/>
    <x v="1"/>
    <n v="19418"/>
    <x v="1"/>
    <x v="1"/>
    <x v="12"/>
  </r>
  <r>
    <x v="0"/>
    <n v="1245"/>
    <n v="22168"/>
    <s v="DEBIT"/>
    <x v="2"/>
    <s v="RTGS TRANSFER"/>
    <x v="1"/>
    <n v="22168"/>
    <x v="1"/>
    <x v="1"/>
    <x v="10"/>
  </r>
  <r>
    <x v="0"/>
    <n v="1245"/>
    <n v="8128"/>
    <s v="DEBIT"/>
    <x v="2"/>
    <s v="UPI PAYMENT"/>
    <x v="1"/>
    <n v="8128"/>
    <x v="1"/>
    <x v="1"/>
    <x v="9"/>
  </r>
  <r>
    <x v="0"/>
    <n v="1245"/>
    <n v="93824"/>
    <s v="CREDIT"/>
    <x v="2"/>
    <s v="BANK CHARGES"/>
    <x v="1"/>
    <s v="-"/>
    <x v="14"/>
    <x v="3"/>
    <x v="7"/>
  </r>
  <r>
    <x v="0"/>
    <n v="1245"/>
    <n v="12630"/>
    <s v="DEBIT"/>
    <x v="2"/>
    <s v="INTERNAL_TRF_CREDIT"/>
    <x v="1"/>
    <n v="12630"/>
    <x v="1"/>
    <x v="1"/>
    <x v="9"/>
  </r>
  <r>
    <x v="0"/>
    <n v="1245"/>
    <n v="23497"/>
    <s v="CREDIT"/>
    <x v="2"/>
    <s v="IMPS PAYMENT"/>
    <x v="1"/>
    <s v="-"/>
    <x v="15"/>
    <x v="3"/>
    <x v="7"/>
  </r>
  <r>
    <x v="0"/>
    <n v="1245"/>
    <n v="96469"/>
    <s v="CREDIT"/>
    <x v="2"/>
    <s v="INTERNAL_TRF_CREDIT"/>
    <x v="1"/>
    <s v="-"/>
    <x v="16"/>
    <x v="3"/>
    <x v="7"/>
  </r>
  <r>
    <x v="0"/>
    <n v="1245"/>
    <n v="15647"/>
    <s v="DEBIT"/>
    <x v="2"/>
    <m/>
    <x v="1"/>
    <n v="15647"/>
    <x v="1"/>
    <x v="2"/>
    <x v="6"/>
  </r>
  <r>
    <x v="0"/>
    <n v="1245"/>
    <n v="22933"/>
    <s v="DEBIT"/>
    <x v="2"/>
    <m/>
    <x v="1"/>
    <n v="22933"/>
    <x v="1"/>
    <x v="2"/>
    <x v="6"/>
  </r>
  <r>
    <x v="0"/>
    <n v="1245"/>
    <n v="1551"/>
    <s v="DEBIT"/>
    <x v="2"/>
    <s v="UPI PAYMENT"/>
    <x v="1"/>
    <n v="1551"/>
    <x v="1"/>
    <x v="1"/>
    <x v="9"/>
  </r>
  <r>
    <x v="0"/>
    <n v="1245"/>
    <n v="2668"/>
    <s v="DEBIT"/>
    <x v="2"/>
    <m/>
    <x v="1"/>
    <n v="2668"/>
    <x v="1"/>
    <x v="2"/>
    <x v="6"/>
  </r>
  <r>
    <x v="0"/>
    <n v="1245"/>
    <n v="21977"/>
    <s v="DEBIT"/>
    <x v="2"/>
    <s v="UPI PAYMENT"/>
    <x v="1"/>
    <n v="21977"/>
    <x v="1"/>
    <x v="1"/>
    <x v="13"/>
  </r>
  <r>
    <x v="0"/>
    <n v="1245"/>
    <n v="5181"/>
    <s v="DEBIT"/>
    <x v="2"/>
    <m/>
    <x v="1"/>
    <n v="5181"/>
    <x v="1"/>
    <x v="2"/>
    <x v="6"/>
  </r>
  <r>
    <x v="0"/>
    <n v="1245"/>
    <n v="103378"/>
    <s v="CREDIT"/>
    <x v="2"/>
    <s v="RTGS TRANSFER"/>
    <x v="1"/>
    <s v="-"/>
    <x v="17"/>
    <x v="1"/>
    <x v="11"/>
  </r>
  <r>
    <x v="0"/>
    <n v="1245"/>
    <n v="19621"/>
    <s v="DEBIT"/>
    <x v="2"/>
    <m/>
    <x v="1"/>
    <n v="19621"/>
    <x v="1"/>
    <x v="2"/>
    <x v="6"/>
  </r>
  <r>
    <x v="0"/>
    <n v="1245"/>
    <n v="5032"/>
    <s v="CREDIT"/>
    <x v="2"/>
    <s v="CASH DEPOSIT"/>
    <x v="1"/>
    <s v="-"/>
    <x v="18"/>
    <x v="1"/>
    <x v="10"/>
  </r>
  <r>
    <x v="0"/>
    <n v="1245"/>
    <n v="2043"/>
    <s v="DEBIT"/>
    <x v="2"/>
    <m/>
    <x v="1"/>
    <n v="2043"/>
    <x v="1"/>
    <x v="2"/>
    <x v="6"/>
  </r>
  <r>
    <x v="0"/>
    <n v="1245"/>
    <n v="22798"/>
    <s v="DEBIT"/>
    <x v="2"/>
    <s v="IMPS PAYMENT"/>
    <x v="1"/>
    <n v="22798"/>
    <x v="1"/>
    <x v="1"/>
    <x v="11"/>
  </r>
  <r>
    <x v="0"/>
    <n v="1245"/>
    <n v="13004"/>
    <s v="CREDIT"/>
    <x v="2"/>
    <s v="CASH DEPOSIT"/>
    <x v="1"/>
    <s v="-"/>
    <x v="19"/>
    <x v="1"/>
    <x v="9"/>
  </r>
  <r>
    <x v="0"/>
    <n v="1245"/>
    <n v="18628"/>
    <s v="DEBIT"/>
    <x v="2"/>
    <s v="IMPS PAYMENT"/>
    <x v="1"/>
    <n v="18628"/>
    <x v="1"/>
    <x v="1"/>
    <x v="9"/>
  </r>
  <r>
    <x v="0"/>
    <n v="1245"/>
    <n v="21503"/>
    <s v="DEBIT"/>
    <x v="2"/>
    <s v="IMPS PAYMENT"/>
    <x v="1"/>
    <n v="21503"/>
    <x v="1"/>
    <x v="1"/>
    <x v="9"/>
  </r>
  <r>
    <x v="0"/>
    <n v="1245"/>
    <n v="14746"/>
    <s v="DEBIT"/>
    <x v="2"/>
    <s v="CASH DEPOSIT"/>
    <x v="1"/>
    <n v="14746"/>
    <x v="1"/>
    <x v="1"/>
    <x v="12"/>
  </r>
  <r>
    <x v="0"/>
    <n v="1245"/>
    <n v="24161"/>
    <s v="CREDIT"/>
    <x v="2"/>
    <s v="RTGS TRANSFER"/>
    <x v="1"/>
    <s v="-"/>
    <x v="20"/>
    <x v="3"/>
    <x v="7"/>
  </r>
  <r>
    <x v="0"/>
    <n v="1245"/>
    <n v="17135"/>
    <s v="DEBIT"/>
    <x v="2"/>
    <m/>
    <x v="1"/>
    <n v="17135"/>
    <x v="1"/>
    <x v="2"/>
    <x v="6"/>
  </r>
  <r>
    <x v="0"/>
    <n v="1245"/>
    <n v="5508"/>
    <s v="DEBIT"/>
    <x v="2"/>
    <s v="INTERNAL_TRF_DEBIT"/>
    <x v="1"/>
    <n v="5508"/>
    <x v="1"/>
    <x v="1"/>
    <x v="12"/>
  </r>
  <r>
    <x v="0"/>
    <n v="1245"/>
    <n v="20126"/>
    <s v="DEBIT"/>
    <x v="2"/>
    <s v="CASH DEPOSIT"/>
    <x v="1"/>
    <n v="20126"/>
    <x v="1"/>
    <x v="1"/>
    <x v="12"/>
  </r>
  <r>
    <x v="0"/>
    <n v="1245"/>
    <n v="4165"/>
    <s v="DEBIT"/>
    <x v="2"/>
    <m/>
    <x v="1"/>
    <n v="4165"/>
    <x v="1"/>
    <x v="2"/>
    <x v="6"/>
  </r>
  <r>
    <x v="0"/>
    <n v="1245"/>
    <n v="2398"/>
    <s v="DEBIT"/>
    <x v="2"/>
    <s v="IMPS PAYMENT"/>
    <x v="1"/>
    <n v="2398"/>
    <x v="1"/>
    <x v="1"/>
    <x v="10"/>
  </r>
  <r>
    <x v="0"/>
    <n v="1245"/>
    <n v="24483"/>
    <s v="DEBIT"/>
    <x v="2"/>
    <m/>
    <x v="1"/>
    <n v="24483"/>
    <x v="1"/>
    <x v="2"/>
    <x v="6"/>
  </r>
  <r>
    <x v="0"/>
    <n v="1245"/>
    <n v="4707"/>
    <s v="CREDIT"/>
    <x v="2"/>
    <s v="CASH DEPOSIT"/>
    <x v="1"/>
    <s v="-"/>
    <x v="21"/>
    <x v="3"/>
    <x v="7"/>
  </r>
  <r>
    <x v="0"/>
    <n v="1245"/>
    <n v="9185"/>
    <s v="CREDIT"/>
    <x v="2"/>
    <s v="VIJAY SALES"/>
    <x v="1"/>
    <s v="-"/>
    <x v="22"/>
    <x v="4"/>
    <x v="7"/>
  </r>
  <r>
    <x v="0"/>
    <n v="1245"/>
    <n v="18171"/>
    <s v="CREDIT"/>
    <x v="3"/>
    <s v="INTERNAL_TRF_CREDIT"/>
    <x v="1"/>
    <s v="-"/>
    <x v="23"/>
    <x v="1"/>
    <x v="9"/>
  </r>
  <r>
    <x v="0"/>
    <n v="1245"/>
    <n v="13574"/>
    <s v="CREDIT"/>
    <x v="3"/>
    <s v="BANK CHARGES"/>
    <x v="1"/>
    <s v="-"/>
    <x v="24"/>
    <x v="1"/>
    <x v="13"/>
  </r>
  <r>
    <x v="0"/>
    <n v="1245"/>
    <n v="17459"/>
    <s v="DEBIT"/>
    <x v="3"/>
    <m/>
    <x v="1"/>
    <n v="17459"/>
    <x v="1"/>
    <x v="5"/>
    <x v="6"/>
  </r>
  <r>
    <x v="0"/>
    <n v="1245"/>
    <n v="7862"/>
    <s v="DEBIT"/>
    <x v="3"/>
    <s v="BANK CHARGES"/>
    <x v="1"/>
    <n v="7862"/>
    <x v="1"/>
    <x v="1"/>
    <x v="12"/>
  </r>
  <r>
    <x v="0"/>
    <n v="1245"/>
    <n v="19777"/>
    <s v="CREDIT"/>
    <x v="3"/>
    <s v="VIJAY SALES"/>
    <x v="1"/>
    <s v="-"/>
    <x v="25"/>
    <x v="4"/>
    <x v="7"/>
  </r>
  <r>
    <x v="0"/>
    <n v="1245"/>
    <n v="735"/>
    <s v="DEBIT"/>
    <x v="3"/>
    <m/>
    <x v="1"/>
    <n v="735"/>
    <x v="1"/>
    <x v="5"/>
    <x v="6"/>
  </r>
  <r>
    <x v="0"/>
    <n v="1245"/>
    <n v="2708"/>
    <s v="DEBIT"/>
    <x v="3"/>
    <s v="BANK CHARGES"/>
    <x v="1"/>
    <n v="2708"/>
    <x v="1"/>
    <x v="1"/>
    <x v="10"/>
  </r>
  <r>
    <x v="0"/>
    <n v="1245"/>
    <n v="17347"/>
    <s v="DEBIT"/>
    <x v="3"/>
    <s v="RTGS TRANSFER"/>
    <x v="1"/>
    <n v="17347"/>
    <x v="1"/>
    <x v="1"/>
    <x v="13"/>
  </r>
  <r>
    <x v="0"/>
    <n v="1245"/>
    <n v="7520"/>
    <s v="CREDIT"/>
    <x v="3"/>
    <s v="INTERNAL_TRF_DEBIT"/>
    <x v="1"/>
    <s v="-"/>
    <x v="26"/>
    <x v="1"/>
    <x v="13"/>
  </r>
  <r>
    <x v="0"/>
    <n v="1245"/>
    <n v="8462"/>
    <s v="DEBIT"/>
    <x v="3"/>
    <m/>
    <x v="1"/>
    <n v="8462"/>
    <x v="1"/>
    <x v="5"/>
    <x v="6"/>
  </r>
  <r>
    <x v="0"/>
    <n v="1245"/>
    <n v="3590"/>
    <s v="DEBIT"/>
    <x v="3"/>
    <s v="UPI PAYMENT"/>
    <x v="1"/>
    <n v="3590"/>
    <x v="1"/>
    <x v="1"/>
    <x v="1"/>
  </r>
  <r>
    <x v="0"/>
    <n v="1245"/>
    <n v="14379"/>
    <s v="DEBIT"/>
    <x v="3"/>
    <s v="CASH DEPOSIT"/>
    <x v="1"/>
    <n v="14379"/>
    <x v="1"/>
    <x v="1"/>
    <x v="12"/>
  </r>
  <r>
    <x v="0"/>
    <n v="1245"/>
    <n v="22564"/>
    <s v="CREDIT"/>
    <x v="3"/>
    <s v="IMPS PAYMENT"/>
    <x v="1"/>
    <s v="-"/>
    <x v="27"/>
    <x v="1"/>
    <x v="12"/>
  </r>
  <r>
    <x v="0"/>
    <n v="1245"/>
    <n v="13693"/>
    <s v="CREDIT"/>
    <x v="3"/>
    <s v="BANK CHARGES"/>
    <x v="1"/>
    <s v="-"/>
    <x v="28"/>
    <x v="1"/>
    <x v="10"/>
  </r>
  <r>
    <x v="0"/>
    <n v="1245"/>
    <n v="8647"/>
    <s v="DEBIT"/>
    <x v="3"/>
    <s v="INTERNAL_TRF_CREDIT"/>
    <x v="1"/>
    <n v="8647"/>
    <x v="1"/>
    <x v="1"/>
    <x v="13"/>
  </r>
  <r>
    <x v="0"/>
    <n v="1245"/>
    <n v="5093"/>
    <s v="DEBIT"/>
    <x v="3"/>
    <s v="INTERNAL_TRF_DEBIT"/>
    <x v="1"/>
    <n v="5093"/>
    <x v="1"/>
    <x v="1"/>
    <x v="9"/>
  </r>
  <r>
    <x v="0"/>
    <n v="1245"/>
    <n v="15659"/>
    <s v="DEBIT"/>
    <x v="3"/>
    <s v="IMPS PAYMENT"/>
    <x v="1"/>
    <n v="15659"/>
    <x v="1"/>
    <x v="1"/>
    <x v="13"/>
  </r>
  <r>
    <x v="0"/>
    <n v="1245"/>
    <n v="18533"/>
    <s v="DEBIT"/>
    <x v="3"/>
    <s v="NEFT TRANSFER"/>
    <x v="1"/>
    <n v="18533"/>
    <x v="1"/>
    <x v="1"/>
    <x v="12"/>
  </r>
  <r>
    <x v="0"/>
    <n v="1245"/>
    <n v="3556"/>
    <s v="CREDIT"/>
    <x v="3"/>
    <s v="INTERNAL_TRF_CREDIT"/>
    <x v="1"/>
    <s v="-"/>
    <x v="29"/>
    <x v="4"/>
    <x v="7"/>
  </r>
  <r>
    <x v="0"/>
    <n v="1245"/>
    <n v="13817"/>
    <s v="DEBIT"/>
    <x v="3"/>
    <m/>
    <x v="1"/>
    <n v="13817"/>
    <x v="1"/>
    <x v="5"/>
    <x v="6"/>
  </r>
  <r>
    <x v="0"/>
    <n v="1245"/>
    <n v="13641"/>
    <s v="DEBIT"/>
    <x v="3"/>
    <s v="INTERNAL_TRF_DEBIT"/>
    <x v="1"/>
    <n v="13641"/>
    <x v="1"/>
    <x v="1"/>
    <x v="11"/>
  </r>
  <r>
    <x v="0"/>
    <n v="1245"/>
    <n v="570"/>
    <s v="DEBIT"/>
    <x v="3"/>
    <s v="RTGS TRANSFER"/>
    <x v="1"/>
    <n v="570"/>
    <x v="1"/>
    <x v="1"/>
    <x v="13"/>
  </r>
  <r>
    <x v="0"/>
    <n v="1245"/>
    <n v="9847"/>
    <s v="DEBIT"/>
    <x v="3"/>
    <m/>
    <x v="1"/>
    <n v="9847"/>
    <x v="1"/>
    <x v="5"/>
    <x v="6"/>
  </r>
  <r>
    <x v="0"/>
    <n v="1245"/>
    <n v="6722"/>
    <s v="DEBIT"/>
    <x v="3"/>
    <s v="INTERNAL_TRF_CREDIT"/>
    <x v="1"/>
    <n v="6722"/>
    <x v="1"/>
    <x v="1"/>
    <x v="12"/>
  </r>
  <r>
    <x v="0"/>
    <n v="1245"/>
    <n v="19478"/>
    <s v="CREDIT"/>
    <x v="3"/>
    <s v="NEFT TRANSFER"/>
    <x v="1"/>
    <s v="-"/>
    <x v="30"/>
    <x v="1"/>
    <x v="1"/>
  </r>
  <r>
    <x v="0"/>
    <n v="1245"/>
    <n v="2373"/>
    <s v="DEBIT"/>
    <x v="3"/>
    <m/>
    <x v="1"/>
    <n v="2373"/>
    <x v="1"/>
    <x v="5"/>
    <x v="6"/>
  </r>
  <r>
    <x v="0"/>
    <n v="1245"/>
    <n v="2363"/>
    <s v="CREDIT"/>
    <x v="3"/>
    <s v="IMPS PAYMENT"/>
    <x v="1"/>
    <s v="-"/>
    <x v="31"/>
    <x v="4"/>
    <x v="7"/>
  </r>
  <r>
    <x v="0"/>
    <n v="1245"/>
    <n v="2745"/>
    <s v="CREDIT"/>
    <x v="3"/>
    <s v="VIJAY SALES"/>
    <x v="1"/>
    <s v="-"/>
    <x v="32"/>
    <x v="4"/>
    <x v="7"/>
  </r>
  <r>
    <x v="0"/>
    <n v="1245"/>
    <n v="13730"/>
    <s v="DEBIT"/>
    <x v="3"/>
    <s v="INTERNAL_TRF_CREDIT"/>
    <x v="1"/>
    <n v="13730"/>
    <x v="1"/>
    <x v="1"/>
    <x v="12"/>
  </r>
  <r>
    <x v="0"/>
    <n v="1245"/>
    <n v="20795"/>
    <s v="DEBIT"/>
    <x v="3"/>
    <s v="UPI PAYMENT"/>
    <x v="1"/>
    <n v="20795"/>
    <x v="1"/>
    <x v="1"/>
    <x v="1"/>
  </r>
  <r>
    <x v="0"/>
    <n v="1245"/>
    <n v="9044"/>
    <s v="DEBIT"/>
    <x v="3"/>
    <m/>
    <x v="1"/>
    <n v="9044"/>
    <x v="1"/>
    <x v="5"/>
    <x v="6"/>
  </r>
  <r>
    <x v="0"/>
    <n v="1245"/>
    <n v="9203"/>
    <s v="DEBIT"/>
    <x v="3"/>
    <s v="INTERNAL_TRF_DEBIT"/>
    <x v="1"/>
    <n v="9203"/>
    <x v="1"/>
    <x v="1"/>
    <x v="9"/>
  </r>
  <r>
    <x v="0"/>
    <n v="1245"/>
    <n v="15482"/>
    <s v="DEBIT"/>
    <x v="3"/>
    <s v="IMPS PAYMENT"/>
    <x v="1"/>
    <n v="15482"/>
    <x v="1"/>
    <x v="1"/>
    <x v="12"/>
  </r>
  <r>
    <x v="0"/>
    <n v="1245"/>
    <n v="15517"/>
    <s v="CREDIT"/>
    <x v="3"/>
    <s v="IMPS PAYMENT"/>
    <x v="1"/>
    <s v="-"/>
    <x v="33"/>
    <x v="1"/>
    <x v="10"/>
  </r>
  <r>
    <x v="0"/>
    <n v="1245"/>
    <n v="18117"/>
    <s v="DEBIT"/>
    <x v="3"/>
    <m/>
    <x v="1"/>
    <n v="18117"/>
    <x v="1"/>
    <x v="5"/>
    <x v="6"/>
  </r>
  <r>
    <x v="0"/>
    <n v="1245"/>
    <n v="11936"/>
    <s v="DEBIT"/>
    <x v="3"/>
    <s v="INTERNAL_TRF_CREDIT"/>
    <x v="1"/>
    <n v="11936"/>
    <x v="1"/>
    <x v="1"/>
    <x v="1"/>
  </r>
  <r>
    <x v="0"/>
    <n v="1245"/>
    <n v="9838"/>
    <s v="DEBIT"/>
    <x v="3"/>
    <s v="CASH DEPOSIT"/>
    <x v="1"/>
    <n v="9838"/>
    <x v="1"/>
    <x v="1"/>
    <x v="9"/>
  </r>
  <r>
    <x v="0"/>
    <n v="1245"/>
    <n v="20543"/>
    <s v="CREDIT"/>
    <x v="3"/>
    <s v="NEFT TRANSFER"/>
    <x v="1"/>
    <s v="-"/>
    <x v="34"/>
    <x v="1"/>
    <x v="9"/>
  </r>
  <r>
    <x v="0"/>
    <n v="1245"/>
    <n v="22237"/>
    <s v="DEBIT"/>
    <x v="3"/>
    <s v="INTERNAL_TRF_DEBIT"/>
    <x v="1"/>
    <n v="22237"/>
    <x v="1"/>
    <x v="1"/>
    <x v="9"/>
  </r>
  <r>
    <x v="0"/>
    <n v="1245"/>
    <n v="4282"/>
    <s v="DEBIT"/>
    <x v="3"/>
    <s v="INTERNAL_TRF_DEBIT"/>
    <x v="1"/>
    <n v="4282"/>
    <x v="1"/>
    <x v="1"/>
    <x v="9"/>
  </r>
  <r>
    <x v="0"/>
    <n v="1245"/>
    <n v="9732"/>
    <s v="CREDIT"/>
    <x v="3"/>
    <s v="INTERNAL_TRF_CREDIT"/>
    <x v="1"/>
    <s v="-"/>
    <x v="35"/>
    <x v="1"/>
    <x v="1"/>
  </r>
  <r>
    <x v="0"/>
    <n v="1245"/>
    <n v="7171"/>
    <s v="CREDIT"/>
    <x v="4"/>
    <s v="RTGS TRANSFER"/>
    <x v="1"/>
    <s v="-"/>
    <x v="36"/>
    <x v="1"/>
    <x v="13"/>
  </r>
  <r>
    <x v="0"/>
    <n v="1245"/>
    <n v="8728"/>
    <s v="DEBIT"/>
    <x v="4"/>
    <s v="IMPS PAYMENT"/>
    <x v="1"/>
    <n v="8728"/>
    <x v="1"/>
    <x v="1"/>
    <x v="11"/>
  </r>
  <r>
    <x v="0"/>
    <n v="1245"/>
    <n v="9566"/>
    <s v="DEBIT"/>
    <x v="4"/>
    <s v="NEFT TRANSFER"/>
    <x v="1"/>
    <n v="9566"/>
    <x v="1"/>
    <x v="1"/>
    <x v="1"/>
  </r>
  <r>
    <x v="0"/>
    <n v="1245"/>
    <n v="4786"/>
    <s v="CREDIT"/>
    <x v="4"/>
    <s v="RTGS TRANSFER"/>
    <x v="1"/>
    <s v="-"/>
    <x v="37"/>
    <x v="4"/>
    <x v="7"/>
  </r>
  <r>
    <x v="0"/>
    <n v="1245"/>
    <n v="24788"/>
    <s v="DEBIT"/>
    <x v="4"/>
    <s v="UPI PAYMENT"/>
    <x v="1"/>
    <n v="24788"/>
    <x v="1"/>
    <x v="1"/>
    <x v="12"/>
  </r>
  <r>
    <x v="0"/>
    <n v="1245"/>
    <n v="4165"/>
    <s v="DEBIT"/>
    <x v="4"/>
    <s v="INTERNAL_TRF_DEBIT"/>
    <x v="1"/>
    <n v="4165"/>
    <x v="1"/>
    <x v="1"/>
    <x v="12"/>
  </r>
  <r>
    <x v="0"/>
    <n v="1245"/>
    <n v="12598"/>
    <s v="CREDIT"/>
    <x v="4"/>
    <s v="INTERNAL_TRF_DEBIT"/>
    <x v="1"/>
    <s v="-"/>
    <x v="38"/>
    <x v="1"/>
    <x v="11"/>
  </r>
  <r>
    <x v="0"/>
    <n v="1245"/>
    <n v="4676"/>
    <s v="DEBIT"/>
    <x v="4"/>
    <s v="RTGS TRANSFER"/>
    <x v="1"/>
    <n v="4676"/>
    <x v="1"/>
    <x v="1"/>
    <x v="1"/>
  </r>
  <r>
    <x v="0"/>
    <n v="1245"/>
    <n v="1807"/>
    <s v="DEBIT"/>
    <x v="5"/>
    <m/>
    <x v="1"/>
    <n v="1807"/>
    <x v="1"/>
    <x v="5"/>
    <x v="6"/>
  </r>
  <r>
    <x v="0"/>
    <n v="1245"/>
    <n v="22354"/>
    <s v="DEBIT"/>
    <x v="5"/>
    <s v="BANK CHARGES"/>
    <x v="1"/>
    <n v="22354"/>
    <x v="1"/>
    <x v="1"/>
    <x v="11"/>
  </r>
  <r>
    <x v="0"/>
    <n v="1245"/>
    <n v="20837"/>
    <s v="CREDIT"/>
    <x v="5"/>
    <s v="VIJAY SALES"/>
    <x v="1"/>
    <s v="-"/>
    <x v="39"/>
    <x v="4"/>
    <x v="7"/>
  </r>
  <r>
    <x v="0"/>
    <n v="1245"/>
    <n v="5824"/>
    <s v="DEBIT"/>
    <x v="5"/>
    <s v="UPI PAYMENT"/>
    <x v="1"/>
    <n v="5824"/>
    <x v="1"/>
    <x v="1"/>
    <x v="12"/>
  </r>
  <r>
    <x v="0"/>
    <n v="1245"/>
    <n v="6377"/>
    <s v="CREDIT"/>
    <x v="5"/>
    <s v="BANK CHARGES"/>
    <x v="1"/>
    <s v="-"/>
    <x v="40"/>
    <x v="1"/>
    <x v="11"/>
  </r>
  <r>
    <x v="0"/>
    <n v="1245"/>
    <n v="22451"/>
    <s v="CREDIT"/>
    <x v="5"/>
    <s v="INTERNAL_TRF_CREDIT"/>
    <x v="1"/>
    <s v="-"/>
    <x v="41"/>
    <x v="1"/>
    <x v="9"/>
  </r>
  <r>
    <x v="0"/>
    <n v="1245"/>
    <n v="5716"/>
    <s v="CREDIT"/>
    <x v="5"/>
    <s v="IMPS PAYMENT"/>
    <x v="1"/>
    <s v="-"/>
    <x v="42"/>
    <x v="1"/>
    <x v="11"/>
  </r>
  <r>
    <x v="0"/>
    <n v="1245"/>
    <n v="1768"/>
    <s v="DEBIT"/>
    <x v="5"/>
    <m/>
    <x v="1"/>
    <n v="1768"/>
    <x v="1"/>
    <x v="5"/>
    <x v="6"/>
  </r>
  <r>
    <x v="0"/>
    <n v="1245"/>
    <n v="15583"/>
    <s v="DEBIT"/>
    <x v="5"/>
    <m/>
    <x v="1"/>
    <n v="15583"/>
    <x v="1"/>
    <x v="5"/>
    <x v="6"/>
  </r>
  <r>
    <x v="0"/>
    <n v="1245"/>
    <n v="7804"/>
    <s v="DEBIT"/>
    <x v="5"/>
    <s v="INTERNAL_TRF_CREDIT"/>
    <x v="1"/>
    <n v="7804"/>
    <x v="1"/>
    <x v="1"/>
    <x v="11"/>
  </r>
  <r>
    <x v="0"/>
    <n v="1245"/>
    <n v="11256"/>
    <s v="DEBIT"/>
    <x v="5"/>
    <s v="IMPS PAYMENT"/>
    <x v="1"/>
    <n v="11256"/>
    <x v="1"/>
    <x v="1"/>
    <x v="9"/>
  </r>
  <r>
    <x v="0"/>
    <n v="1245"/>
    <n v="12006"/>
    <s v="CREDIT"/>
    <x v="5"/>
    <s v="UPI PAYMENT"/>
    <x v="1"/>
    <s v="-"/>
    <x v="43"/>
    <x v="1"/>
    <x v="1"/>
  </r>
  <r>
    <x v="0"/>
    <n v="1245"/>
    <n v="1404"/>
    <s v="DEBIT"/>
    <x v="5"/>
    <m/>
    <x v="1"/>
    <n v="1404"/>
    <x v="1"/>
    <x v="5"/>
    <x v="6"/>
  </r>
  <r>
    <x v="0"/>
    <n v="1245"/>
    <n v="19524"/>
    <s v="DEBIT"/>
    <x v="5"/>
    <s v="NEFT TRANSFER"/>
    <x v="1"/>
    <n v="19524"/>
    <x v="1"/>
    <x v="1"/>
    <x v="10"/>
  </r>
  <r>
    <x v="0"/>
    <n v="1245"/>
    <n v="20048"/>
    <s v="DEBIT"/>
    <x v="5"/>
    <s v="BANK CHARGES"/>
    <x v="1"/>
    <n v="20048"/>
    <x v="1"/>
    <x v="1"/>
    <x v="1"/>
  </r>
  <r>
    <x v="0"/>
    <n v="1245"/>
    <n v="14799"/>
    <s v="CREDIT"/>
    <x v="5"/>
    <s v="IMPS PAYMENT"/>
    <x v="1"/>
    <s v="-"/>
    <x v="44"/>
    <x v="1"/>
    <x v="11"/>
  </r>
  <r>
    <x v="0"/>
    <n v="1245"/>
    <n v="19393"/>
    <s v="DEBIT"/>
    <x v="5"/>
    <s v="RTGS TRANSFER"/>
    <x v="1"/>
    <n v="19393"/>
    <x v="1"/>
    <x v="1"/>
    <x v="12"/>
  </r>
  <r>
    <x v="0"/>
    <n v="1245"/>
    <n v="23725"/>
    <s v="DEBIT"/>
    <x v="5"/>
    <m/>
    <x v="1"/>
    <n v="23725"/>
    <x v="1"/>
    <x v="5"/>
    <x v="6"/>
  </r>
  <r>
    <x v="0"/>
    <n v="1245"/>
    <n v="12434"/>
    <s v="DEBIT"/>
    <x v="5"/>
    <s v="IMPS PAYMENT"/>
    <x v="1"/>
    <n v="12434"/>
    <x v="1"/>
    <x v="1"/>
    <x v="1"/>
  </r>
  <r>
    <x v="0"/>
    <n v="1245"/>
    <n v="20919"/>
    <s v="DEBIT"/>
    <x v="5"/>
    <s v="IMPS PAYMENT"/>
    <x v="1"/>
    <n v="20919"/>
    <x v="1"/>
    <x v="1"/>
    <x v="9"/>
  </r>
  <r>
    <x v="0"/>
    <n v="1245"/>
    <n v="17117"/>
    <s v="DEBIT"/>
    <x v="5"/>
    <s v="UPI PAYMENT"/>
    <x v="1"/>
    <n v="17117"/>
    <x v="1"/>
    <x v="1"/>
    <x v="1"/>
  </r>
  <r>
    <x v="0"/>
    <n v="1245"/>
    <n v="13685"/>
    <s v="CREDIT"/>
    <x v="5"/>
    <s v="RTGS TRANSFER"/>
    <x v="1"/>
    <s v="-"/>
    <x v="45"/>
    <x v="4"/>
    <x v="7"/>
  </r>
  <r>
    <x v="0"/>
    <n v="1245"/>
    <n v="6786"/>
    <s v="DEBIT"/>
    <x v="5"/>
    <m/>
    <x v="1"/>
    <n v="6786"/>
    <x v="1"/>
    <x v="5"/>
    <x v="6"/>
  </r>
  <r>
    <x v="0"/>
    <n v="1245"/>
    <n v="20669"/>
    <s v="CREDIT"/>
    <x v="5"/>
    <s v="RTGS TRANSFER"/>
    <x v="1"/>
    <s v="-"/>
    <x v="46"/>
    <x v="1"/>
    <x v="11"/>
  </r>
  <r>
    <x v="0"/>
    <n v="1245"/>
    <n v="18454"/>
    <s v="DEBIT"/>
    <x v="5"/>
    <s v="RTGS TRANSFER"/>
    <x v="1"/>
    <n v="18454"/>
    <x v="1"/>
    <x v="1"/>
    <x v="9"/>
  </r>
  <r>
    <x v="0"/>
    <n v="1245"/>
    <n v="7387"/>
    <s v="DEBIT"/>
    <x v="5"/>
    <s v="BANK CHARGES"/>
    <x v="1"/>
    <n v="7387"/>
    <x v="1"/>
    <x v="1"/>
    <x v="13"/>
  </r>
  <r>
    <x v="0"/>
    <n v="1245"/>
    <n v="14976"/>
    <s v="DEBIT"/>
    <x v="6"/>
    <s v="INTERNAL_TRF_CREDIT"/>
    <x v="1"/>
    <n v="14976"/>
    <x v="1"/>
    <x v="1"/>
    <x v="13"/>
  </r>
  <r>
    <x v="0"/>
    <n v="1245"/>
    <n v="24615"/>
    <s v="DEBIT"/>
    <x v="7"/>
    <s v="IMPS PAYMENT"/>
    <x v="1"/>
    <n v="24615"/>
    <x v="1"/>
    <x v="1"/>
    <x v="9"/>
  </r>
  <r>
    <x v="0"/>
    <n v="1245"/>
    <n v="17390"/>
    <s v="CREDIT"/>
    <x v="7"/>
    <s v="BANK CHARGES"/>
    <x v="1"/>
    <s v="-"/>
    <x v="47"/>
    <x v="1"/>
    <x v="10"/>
  </r>
  <r>
    <x v="0"/>
    <n v="1245"/>
    <n v="8196"/>
    <s v="CREDIT"/>
    <x v="7"/>
    <s v="VIJAY SALES"/>
    <x v="1"/>
    <s v="-"/>
    <x v="48"/>
    <x v="4"/>
    <x v="7"/>
  </r>
  <r>
    <x v="0"/>
    <n v="1245"/>
    <n v="7025"/>
    <s v="DEBIT"/>
    <x v="8"/>
    <s v="NEFT TRANSFER"/>
    <x v="1"/>
    <n v="7025"/>
    <x v="1"/>
    <x v="1"/>
    <x v="12"/>
  </r>
  <r>
    <x v="0"/>
    <n v="1245"/>
    <n v="8523"/>
    <s v="DEBIT"/>
    <x v="9"/>
    <s v="IMPS PAYMENT"/>
    <x v="1"/>
    <n v="8523"/>
    <x v="1"/>
    <x v="1"/>
    <x v="13"/>
  </r>
  <r>
    <x v="0"/>
    <n v="1245"/>
    <n v="14080"/>
    <s v="CREDIT"/>
    <x v="9"/>
    <s v="INTERNAL_TRF_CREDIT"/>
    <x v="1"/>
    <s v="-"/>
    <x v="49"/>
    <x v="1"/>
    <x v="11"/>
  </r>
  <r>
    <x v="0"/>
    <n v="1245"/>
    <n v="16699"/>
    <s v="DEBIT"/>
    <x v="10"/>
    <m/>
    <x v="1"/>
    <n v="16699"/>
    <x v="1"/>
    <x v="5"/>
    <x v="6"/>
  </r>
  <r>
    <x v="0"/>
    <n v="1245"/>
    <n v="21997"/>
    <s v="CREDIT"/>
    <x v="10"/>
    <s v="NEFT TRANSFER"/>
    <x v="1"/>
    <s v="-"/>
    <x v="50"/>
    <x v="1"/>
    <x v="10"/>
  </r>
  <r>
    <x v="0"/>
    <n v="1245"/>
    <n v="156934"/>
    <s v="DEBIT"/>
    <x v="10"/>
    <m/>
    <x v="1"/>
    <n v="156934"/>
    <x v="1"/>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868DCC-5F56-4F53-AFFA-9DFA9449CA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E13" firstHeaderRow="1" firstDataRow="4" firstDataCol="1"/>
  <pivotFields count="13">
    <pivotField showAll="0">
      <items count="2">
        <item x="0"/>
        <item t="default"/>
      </items>
    </pivotField>
    <pivotField numFmtId="1" showAll="0"/>
    <pivotField numFmtId="1" showAll="0"/>
    <pivotField showAll="0"/>
    <pivotField numFmtId="14" showAll="0">
      <items count="12">
        <item x="0"/>
        <item x="1"/>
        <item x="2"/>
        <item x="3"/>
        <item x="4"/>
        <item x="5"/>
        <item x="6"/>
        <item x="7"/>
        <item x="8"/>
        <item x="9"/>
        <item x="10"/>
        <item t="default"/>
      </items>
    </pivotField>
    <pivotField showAll="0"/>
    <pivotField showAll="0">
      <items count="3">
        <item x="0"/>
        <item x="1"/>
        <item t="default"/>
      </items>
    </pivotField>
    <pivotField dataField="1" showAll="0"/>
    <pivotField dataField="1" showAll="0"/>
    <pivotField axis="axisRow" showAll="0">
      <items count="7">
        <item x="5"/>
        <item x="0"/>
        <item x="3"/>
        <item x="2"/>
        <item x="4"/>
        <item x="1"/>
        <item t="default"/>
      </items>
    </pivotField>
    <pivotField axis="axisCol" showAll="0">
      <items count="15">
        <item x="1"/>
        <item x="13"/>
        <item x="0"/>
        <item x="10"/>
        <item x="3"/>
        <item x="8"/>
        <item x="7"/>
        <item x="6"/>
        <item x="4"/>
        <item x="2"/>
        <item x="12"/>
        <item x="9"/>
        <item x="5"/>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h="1" sd="0" x="0"/>
        <item h="1" sd="0" x="1"/>
        <item h="1" sd="0" x="2"/>
        <item h="1" sd="0" x="3"/>
        <item h="1" sd="0" x="4"/>
        <item h="1" sd="0" x="5"/>
        <item h="1" sd="0" x="6"/>
        <item h="1" sd="0" x="7"/>
        <item sd="0" x="8"/>
        <item h="1" sd="0" x="9"/>
        <item h="1" sd="0" x="10"/>
        <item h="1" sd="0" x="11"/>
        <item h="1" sd="0" x="12"/>
        <item h="1" sd="0" x="13"/>
        <item t="default"/>
      </items>
    </pivotField>
  </pivotFields>
  <rowFields count="1">
    <field x="9"/>
  </rowFields>
  <rowItems count="7">
    <i>
      <x/>
    </i>
    <i>
      <x v="1"/>
    </i>
    <i>
      <x v="2"/>
    </i>
    <i>
      <x v="3"/>
    </i>
    <i>
      <x v="4"/>
    </i>
    <i>
      <x v="5"/>
    </i>
    <i t="grand">
      <x/>
    </i>
  </rowItems>
  <colFields count="3">
    <field x="-2"/>
    <field x="12"/>
    <field x="10"/>
  </colFields>
  <colItems count="4">
    <i>
      <x/>
      <x v="8"/>
    </i>
    <i i="1">
      <x v="1"/>
      <x v="8"/>
    </i>
    <i t="grand">
      <x/>
    </i>
    <i t="grand" i="1">
      <x/>
    </i>
  </colItems>
  <dataFields count="2">
    <dataField name="Sum of CREDIT" fld="8" baseField="10" baseItem="0"/>
    <dataField name="Sum of DEBIT" fld="7" baseField="10" baseItem="0"/>
  </dataFields>
  <chartFormats count="6">
    <chartFormat chart="10" format="0" series="1">
      <pivotArea type="data" outline="0" fieldPosition="0">
        <references count="2">
          <reference field="4294967294" count="1" selected="0">
            <x v="0"/>
          </reference>
          <reference field="12" count="1" selected="0">
            <x v="7"/>
          </reference>
        </references>
      </pivotArea>
    </chartFormat>
    <chartFormat chart="10" format="1" series="1">
      <pivotArea type="data" outline="0" fieldPosition="0">
        <references count="2">
          <reference field="4294967294" count="1" selected="0">
            <x v="0"/>
          </reference>
          <reference field="12" count="1" selected="0">
            <x v="8"/>
          </reference>
        </references>
      </pivotArea>
    </chartFormat>
    <chartFormat chart="10" format="2" series="1">
      <pivotArea type="data" outline="0" fieldPosition="0">
        <references count="2">
          <reference field="4294967294" count="1" selected="0">
            <x v="1"/>
          </reference>
          <reference field="12" count="1" selected="0">
            <x v="7"/>
          </reference>
        </references>
      </pivotArea>
    </chartFormat>
    <chartFormat chart="10" format="3" series="1">
      <pivotArea type="data" outline="0" fieldPosition="0">
        <references count="2">
          <reference field="4294967294" count="1" selected="0">
            <x v="1"/>
          </reference>
          <reference field="12" count="1" selected="0">
            <x v="8"/>
          </reference>
        </references>
      </pivotArea>
    </chartFormat>
    <chartFormat chart="24" format="0" series="1">
      <pivotArea type="data" outline="0" fieldPosition="0">
        <references count="2">
          <reference field="4294967294" count="1" selected="0">
            <x v="0"/>
          </reference>
          <reference field="12" count="1" selected="0">
            <x v="8"/>
          </reference>
        </references>
      </pivotArea>
    </chartFormat>
    <chartFormat chart="24" format="1" series="1">
      <pivotArea type="data" outline="0" fieldPosition="0">
        <references count="2">
          <reference field="4294967294" count="1" selected="0">
            <x v="1"/>
          </reference>
          <reference field="1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E_NAME" xr10:uid="{5A456A5D-F8C3-4236-974E-2088709EE4E8}" sourceName="PAYEE NAME">
  <pivotTables>
    <pivotTable tabId="2" name="PivotTable1"/>
  </pivotTables>
  <data>
    <tabular pivotCacheId="966943991">
      <items count="6">
        <i x="5" s="1"/>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EE NAME" xr10:uid="{29CDFE6E-C137-409F-A279-4D1D8B5F3FE3}" cache="Slicer_PAYEE_NAME" caption="PAYEE 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4" dT="2026-05-24T12:58:48.56" personId="{ED2A4CCE-D76A-449E-924E-A1650F6095DB}" id="{BB50CBB3-931D-41E9-8EA9-8F985D1D51AF}">
    <text>Dim cell As Range
Dim rng As Range
`Select column range
Set rng = Range(“L4:L161”)
`Loop through each cell
For each cell in rng
`Check if the cell is empty
If isEmpty(Cell.Value) Then
Cell.Value=”-”
End If
Next Cell
End Sub</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DD862-0C0B-4555-AA5D-BCF1EDD2B8F1}">
  <sheetPr codeName="Sheet1"/>
  <dimension ref="C2:H41"/>
  <sheetViews>
    <sheetView showGridLines="0" topLeftCell="A17" zoomScale="105" workbookViewId="0">
      <selection activeCell="E17" sqref="E17"/>
    </sheetView>
  </sheetViews>
  <sheetFormatPr defaultRowHeight="14.4" x14ac:dyDescent="0.3"/>
  <cols>
    <col min="3" max="3" width="42.109375" style="47" bestFit="1" customWidth="1"/>
    <col min="4" max="4" width="63.44140625" customWidth="1"/>
    <col min="7" max="7" width="31.88671875" customWidth="1"/>
    <col min="8" max="8" width="15.109375" customWidth="1"/>
  </cols>
  <sheetData>
    <row r="2" spans="3:4" s="43" customFormat="1" ht="100.8" x14ac:dyDescent="0.3">
      <c r="C2" s="46" t="s">
        <v>110</v>
      </c>
      <c r="D2" s="44" t="s">
        <v>111</v>
      </c>
    </row>
    <row r="4" spans="3:4" ht="25.8" x14ac:dyDescent="0.3">
      <c r="C4" s="58" t="s">
        <v>98</v>
      </c>
    </row>
    <row r="6" spans="3:4" ht="18" customHeight="1" x14ac:dyDescent="0.3">
      <c r="C6" s="77" t="s">
        <v>101</v>
      </c>
      <c r="D6" s="77" t="s">
        <v>128</v>
      </c>
    </row>
    <row r="7" spans="3:4" ht="18" customHeight="1" x14ac:dyDescent="0.3">
      <c r="C7" s="78"/>
      <c r="D7" s="78"/>
    </row>
    <row r="10" spans="3:4" s="43" customFormat="1" ht="69" customHeight="1" x14ac:dyDescent="0.3">
      <c r="C10" s="49" t="s">
        <v>99</v>
      </c>
      <c r="D10" s="44" t="s">
        <v>102</v>
      </c>
    </row>
    <row r="11" spans="3:4" s="43" customFormat="1" ht="57.6" x14ac:dyDescent="0.3">
      <c r="C11" s="48" t="s">
        <v>100</v>
      </c>
      <c r="D11" s="44" t="s">
        <v>103</v>
      </c>
    </row>
    <row r="12" spans="3:4" s="43" customFormat="1" ht="15.6" x14ac:dyDescent="0.3">
      <c r="C12" s="48" t="s">
        <v>114</v>
      </c>
      <c r="D12" s="45" t="s">
        <v>108</v>
      </c>
    </row>
    <row r="13" spans="3:4" s="43" customFormat="1" ht="15.6" x14ac:dyDescent="0.3">
      <c r="C13" s="48" t="s">
        <v>145</v>
      </c>
      <c r="D13" s="45"/>
    </row>
    <row r="14" spans="3:4" ht="57.6" x14ac:dyDescent="0.3">
      <c r="C14" s="48" t="s">
        <v>104</v>
      </c>
      <c r="D14" s="44" t="s">
        <v>105</v>
      </c>
    </row>
    <row r="15" spans="3:4" ht="100.8" x14ac:dyDescent="0.3">
      <c r="C15" s="48" t="s">
        <v>106</v>
      </c>
      <c r="D15" s="13" t="s">
        <v>107</v>
      </c>
    </row>
    <row r="16" spans="3:4" ht="129.6" x14ac:dyDescent="0.3">
      <c r="C16" s="48" t="s">
        <v>115</v>
      </c>
      <c r="D16" s="13" t="s">
        <v>116</v>
      </c>
    </row>
    <row r="17" spans="3:8" ht="100.8" x14ac:dyDescent="0.3">
      <c r="C17" s="50" t="s">
        <v>109</v>
      </c>
      <c r="D17" s="13" t="s">
        <v>117</v>
      </c>
    </row>
    <row r="18" spans="3:8" ht="72" x14ac:dyDescent="0.3">
      <c r="C18" s="51" t="s">
        <v>112</v>
      </c>
      <c r="D18" s="13" t="s">
        <v>113</v>
      </c>
    </row>
    <row r="19" spans="3:8" ht="72" x14ac:dyDescent="0.3">
      <c r="C19" s="48" t="s">
        <v>118</v>
      </c>
      <c r="D19" s="13" t="s">
        <v>119</v>
      </c>
      <c r="G19" s="56"/>
    </row>
    <row r="20" spans="3:8" ht="72" x14ac:dyDescent="0.3">
      <c r="C20" s="48" t="s">
        <v>120</v>
      </c>
      <c r="D20" s="13" t="s">
        <v>121</v>
      </c>
      <c r="G20" s="56"/>
    </row>
    <row r="21" spans="3:8" x14ac:dyDescent="0.3">
      <c r="G21" s="56"/>
      <c r="H21" s="56"/>
    </row>
    <row r="22" spans="3:8" ht="23.4" x14ac:dyDescent="0.45">
      <c r="C22" s="52"/>
      <c r="D22" s="53"/>
      <c r="G22" s="56"/>
      <c r="H22" s="25"/>
    </row>
    <row r="23" spans="3:8" x14ac:dyDescent="0.3">
      <c r="C23" s="54"/>
      <c r="D23" s="55"/>
      <c r="G23" s="56"/>
      <c r="H23" s="55"/>
    </row>
    <row r="24" spans="3:8" ht="15.6" x14ac:dyDescent="0.3">
      <c r="G24" s="57"/>
      <c r="H24" s="36"/>
    </row>
    <row r="25" spans="3:8" ht="15.6" x14ac:dyDescent="0.3">
      <c r="G25" s="57"/>
      <c r="H25" s="36"/>
    </row>
    <row r="26" spans="3:8" ht="15.6" x14ac:dyDescent="0.3">
      <c r="G26" s="57"/>
      <c r="H26" s="36"/>
    </row>
    <row r="27" spans="3:8" ht="15.6" x14ac:dyDescent="0.3">
      <c r="G27" s="57"/>
      <c r="H27" s="36"/>
    </row>
    <row r="28" spans="3:8" ht="15.6" x14ac:dyDescent="0.3">
      <c r="G28" s="57"/>
      <c r="H28" s="36"/>
    </row>
    <row r="29" spans="3:8" ht="15.6" x14ac:dyDescent="0.3">
      <c r="G29" s="57"/>
      <c r="H29" s="36"/>
    </row>
    <row r="30" spans="3:8" ht="15.6" x14ac:dyDescent="0.3">
      <c r="C30" s="57"/>
      <c r="D30" s="36"/>
      <c r="G30" s="56"/>
      <c r="H30" s="55"/>
    </row>
    <row r="31" spans="3:8" ht="15.6" x14ac:dyDescent="0.3">
      <c r="C31" s="57"/>
      <c r="D31" s="36"/>
      <c r="G31" s="56"/>
      <c r="H31" s="55"/>
    </row>
    <row r="32" spans="3:8" ht="15.6" x14ac:dyDescent="0.3">
      <c r="C32" s="57"/>
      <c r="D32" s="36"/>
      <c r="G32" s="56"/>
      <c r="H32" s="55"/>
    </row>
    <row r="33" spans="3:8" ht="15.6" x14ac:dyDescent="0.3">
      <c r="C33" s="57"/>
      <c r="D33" s="36"/>
      <c r="G33" s="56"/>
      <c r="H33" s="55"/>
    </row>
    <row r="34" spans="3:8" ht="15.6" x14ac:dyDescent="0.3">
      <c r="C34" s="57"/>
      <c r="D34" s="36"/>
      <c r="G34" s="56"/>
      <c r="H34" s="55"/>
    </row>
    <row r="35" spans="3:8" ht="15.6" x14ac:dyDescent="0.3">
      <c r="C35" s="57"/>
      <c r="D35" s="36"/>
      <c r="G35" s="56"/>
      <c r="H35" s="55"/>
    </row>
    <row r="36" spans="3:8" ht="15.6" x14ac:dyDescent="0.3">
      <c r="C36" s="57"/>
      <c r="D36" s="36"/>
      <c r="G36" s="56"/>
      <c r="H36" s="55"/>
    </row>
    <row r="37" spans="3:8" ht="15.6" x14ac:dyDescent="0.3">
      <c r="C37" s="57"/>
      <c r="D37" s="36"/>
      <c r="G37" s="56"/>
      <c r="H37" s="55"/>
    </row>
    <row r="38" spans="3:8" ht="15.6" x14ac:dyDescent="0.3">
      <c r="C38" s="57"/>
      <c r="D38" s="36"/>
      <c r="G38" s="56"/>
      <c r="H38" s="55"/>
    </row>
    <row r="39" spans="3:8" x14ac:dyDescent="0.3">
      <c r="C39" s="54"/>
      <c r="D39" s="55"/>
      <c r="G39" s="56"/>
      <c r="H39" s="55"/>
    </row>
    <row r="40" spans="3:8" x14ac:dyDescent="0.3">
      <c r="C40" s="54"/>
      <c r="D40" s="55"/>
    </row>
    <row r="41" spans="3:8" x14ac:dyDescent="0.3">
      <c r="C41" s="54"/>
      <c r="D41" s="55"/>
    </row>
  </sheetData>
  <mergeCells count="2">
    <mergeCell ref="C6:C7"/>
    <mergeCell ref="D6:D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U161"/>
  <sheetViews>
    <sheetView showGridLines="0" workbookViewId="0">
      <selection activeCell="K18" sqref="K18"/>
    </sheetView>
  </sheetViews>
  <sheetFormatPr defaultRowHeight="13.2" customHeight="1" x14ac:dyDescent="0.3"/>
  <cols>
    <col min="1" max="1" width="10" style="1" bestFit="1" customWidth="1"/>
    <col min="2" max="2" width="20.21875" style="1" customWidth="1"/>
    <col min="3" max="3" width="29" style="1" bestFit="1" customWidth="1"/>
    <col min="4" max="4" width="6.21875" style="1" bestFit="1" customWidth="1"/>
    <col min="5" max="5" width="23.77734375" style="1" bestFit="1" customWidth="1"/>
    <col min="6" max="6" width="23.77734375" style="1" customWidth="1"/>
    <col min="7" max="7" width="19.88671875" style="2" bestFit="1" customWidth="1"/>
    <col min="8" max="9" width="11.88671875" style="8" bestFit="1" customWidth="1"/>
    <col min="10" max="10" width="16.33203125" style="1" bestFit="1" customWidth="1"/>
    <col min="11" max="11" width="20.6640625" style="1" bestFit="1" customWidth="1"/>
    <col min="12" max="12" width="10.88671875" style="1" bestFit="1" customWidth="1"/>
    <col min="13" max="13" width="10.6640625" style="1" bestFit="1" customWidth="1"/>
    <col min="14" max="14" width="10.6640625" style="1" customWidth="1"/>
    <col min="15" max="15" width="16" style="1" bestFit="1" customWidth="1"/>
    <col min="16" max="16" width="12.109375" style="1" bestFit="1" customWidth="1"/>
    <col min="17" max="17" width="20.77734375" style="1" bestFit="1" customWidth="1"/>
    <col min="18" max="18" width="20.33203125" style="1" bestFit="1" customWidth="1"/>
    <col min="19" max="19" width="14.88671875" style="1" customWidth="1"/>
    <col min="20" max="20" width="21.33203125" style="1" bestFit="1" customWidth="1"/>
    <col min="21" max="21" width="15" style="1" bestFit="1" customWidth="1"/>
    <col min="22" max="16384" width="8.88671875" style="1"/>
  </cols>
  <sheetData>
    <row r="2" spans="1:19" ht="13.2" customHeight="1" x14ac:dyDescent="0.3">
      <c r="L2" s="15" t="s">
        <v>76</v>
      </c>
      <c r="M2" s="15" t="s">
        <v>77</v>
      </c>
      <c r="N2" s="15"/>
    </row>
    <row r="3" spans="1:19" ht="13.2" customHeight="1" x14ac:dyDescent="0.3">
      <c r="A3" s="3" t="s">
        <v>0</v>
      </c>
      <c r="B3" s="3" t="s">
        <v>1</v>
      </c>
      <c r="C3" s="3" t="s">
        <v>2</v>
      </c>
      <c r="D3" s="3" t="s">
        <v>3</v>
      </c>
      <c r="E3" s="3" t="s">
        <v>4</v>
      </c>
      <c r="F3" s="3" t="s">
        <v>5</v>
      </c>
      <c r="G3" s="4" t="s">
        <v>6</v>
      </c>
      <c r="H3" s="7" t="s">
        <v>7</v>
      </c>
      <c r="I3" s="7" t="s">
        <v>8</v>
      </c>
      <c r="J3" s="3" t="s">
        <v>9</v>
      </c>
      <c r="K3" s="3" t="s">
        <v>10</v>
      </c>
      <c r="L3" s="3" t="s">
        <v>29</v>
      </c>
      <c r="M3" s="3" t="s">
        <v>30</v>
      </c>
      <c r="N3" s="24"/>
    </row>
    <row r="4" spans="1:19" ht="13.2" customHeight="1" x14ac:dyDescent="0.3">
      <c r="A4" s="5">
        <v>973498256</v>
      </c>
      <c r="B4" s="5">
        <v>925029911485208</v>
      </c>
      <c r="C4" s="5" t="s">
        <v>11</v>
      </c>
      <c r="D4" s="5">
        <v>1245</v>
      </c>
      <c r="E4" s="5">
        <v>50000</v>
      </c>
      <c r="F4" s="5" t="s">
        <v>8</v>
      </c>
      <c r="G4" s="6">
        <v>45840</v>
      </c>
      <c r="H4" s="31" t="str">
        <f t="shared" ref="H4:H35" si="0">IF(F4="DEBIT",E4,"-")</f>
        <v>-</v>
      </c>
      <c r="I4" s="31">
        <v>50000</v>
      </c>
      <c r="J4" s="5" t="s">
        <v>12</v>
      </c>
      <c r="K4" s="5" t="s">
        <v>13</v>
      </c>
      <c r="L4" s="5" t="s">
        <v>147</v>
      </c>
      <c r="M4" s="5" t="str">
        <f>_xlfn.XLOOKUP(J4,'Entity Risk Master'!$D$5:$D$8,'Entity Risk Master'!$F$5:$F$8,"-",0,1)</f>
        <v>-</v>
      </c>
    </row>
    <row r="5" spans="1:19" ht="13.2" customHeight="1" x14ac:dyDescent="0.3">
      <c r="A5" s="5">
        <v>973498256</v>
      </c>
      <c r="B5" s="5">
        <v>925029911485208</v>
      </c>
      <c r="C5" s="5" t="s">
        <v>11</v>
      </c>
      <c r="D5" s="5">
        <v>1245</v>
      </c>
      <c r="E5" s="5">
        <v>300</v>
      </c>
      <c r="F5" s="5" t="s">
        <v>7</v>
      </c>
      <c r="G5" s="6">
        <v>45885</v>
      </c>
      <c r="H5" s="31">
        <f t="shared" si="0"/>
        <v>300</v>
      </c>
      <c r="I5" s="31" t="str">
        <f t="shared" ref="I5:I36" si="1">IF(F5="CREDIT",E5,"-")</f>
        <v>-</v>
      </c>
      <c r="J5" s="5" t="s">
        <v>12</v>
      </c>
      <c r="K5" s="5" t="s">
        <v>14</v>
      </c>
      <c r="L5" s="5" t="s">
        <v>147</v>
      </c>
      <c r="M5" s="5" t="str">
        <f>_xlfn.XLOOKUP(J5,'Entity Risk Master'!$D$5:$D$8,'Entity Risk Master'!$F$5:$F$8,"-",0,1)</f>
        <v>-</v>
      </c>
      <c r="P5" s="18"/>
      <c r="Q5" s="19"/>
      <c r="R5" s="20" t="s">
        <v>78</v>
      </c>
    </row>
    <row r="6" spans="1:19" ht="13.2" customHeight="1" x14ac:dyDescent="0.3">
      <c r="A6" s="5">
        <v>973498256</v>
      </c>
      <c r="B6" s="5">
        <v>925029911485208</v>
      </c>
      <c r="C6" s="5" t="s">
        <v>11</v>
      </c>
      <c r="D6" s="5">
        <v>1245</v>
      </c>
      <c r="E6" s="5">
        <v>500</v>
      </c>
      <c r="F6" s="5" t="s">
        <v>7</v>
      </c>
      <c r="G6" s="6">
        <v>45885</v>
      </c>
      <c r="H6" s="31">
        <f t="shared" si="0"/>
        <v>500</v>
      </c>
      <c r="I6" s="31" t="str">
        <f t="shared" si="1"/>
        <v>-</v>
      </c>
      <c r="J6" s="5" t="s">
        <v>12</v>
      </c>
      <c r="K6" s="5" t="s">
        <v>14</v>
      </c>
      <c r="L6" s="5" t="s">
        <v>147</v>
      </c>
      <c r="M6" s="5" t="str">
        <f>_xlfn.XLOOKUP(J6,'Entity Risk Master'!$D$5:$D$8,'Entity Risk Master'!$F$5:$F$8,"-",0,1)</f>
        <v>-</v>
      </c>
      <c r="P6" s="2"/>
      <c r="Q6" s="21"/>
      <c r="R6" s="22"/>
    </row>
    <row r="7" spans="1:19" ht="13.2" customHeight="1" x14ac:dyDescent="0.3">
      <c r="A7" s="5">
        <v>973498256</v>
      </c>
      <c r="B7" s="5">
        <v>925029911485208</v>
      </c>
      <c r="C7" s="5" t="s">
        <v>11</v>
      </c>
      <c r="D7" s="5">
        <v>1245</v>
      </c>
      <c r="E7" s="5">
        <v>340</v>
      </c>
      <c r="F7" s="5" t="s">
        <v>7</v>
      </c>
      <c r="G7" s="6">
        <v>45885</v>
      </c>
      <c r="H7" s="31">
        <f t="shared" si="0"/>
        <v>340</v>
      </c>
      <c r="I7" s="31" t="str">
        <f t="shared" si="1"/>
        <v>-</v>
      </c>
      <c r="J7" s="5"/>
      <c r="K7" s="5" t="s">
        <v>15</v>
      </c>
      <c r="L7" s="5" t="s">
        <v>147</v>
      </c>
      <c r="M7" s="5" t="str">
        <f>_xlfn.XLOOKUP(J7,'Entity Risk Master'!$D$5:$D$8,'Entity Risk Master'!$F$5:$F$8,"-",0,1)</f>
        <v>-</v>
      </c>
      <c r="P7" s="2" t="s">
        <v>64</v>
      </c>
      <c r="Q7" s="21"/>
      <c r="R7" s="22"/>
    </row>
    <row r="8" spans="1:19" ht="13.2" customHeight="1" x14ac:dyDescent="0.3">
      <c r="A8" s="5">
        <v>973498256</v>
      </c>
      <c r="B8" s="5">
        <v>925029911485208</v>
      </c>
      <c r="C8" s="5" t="s">
        <v>11</v>
      </c>
      <c r="D8" s="5">
        <v>1245</v>
      </c>
      <c r="E8" s="5">
        <v>211</v>
      </c>
      <c r="F8" s="5" t="s">
        <v>7</v>
      </c>
      <c r="G8" s="6">
        <v>45885</v>
      </c>
      <c r="H8" s="31">
        <f t="shared" si="0"/>
        <v>211</v>
      </c>
      <c r="I8" s="31" t="str">
        <f t="shared" si="1"/>
        <v>-</v>
      </c>
      <c r="J8" s="5"/>
      <c r="K8" s="5" t="s">
        <v>15</v>
      </c>
      <c r="L8" s="5" t="s">
        <v>147</v>
      </c>
      <c r="M8" s="5" t="str">
        <f>_xlfn.XLOOKUP(J8,'Entity Risk Master'!$D$5:$D$8,'Entity Risk Master'!$F$5:$F$8,"-",0,1)</f>
        <v>-</v>
      </c>
      <c r="P8" s="2" t="s">
        <v>65</v>
      </c>
      <c r="Q8" s="21"/>
      <c r="R8" s="22"/>
    </row>
    <row r="9" spans="1:19" ht="13.2" customHeight="1" x14ac:dyDescent="0.3">
      <c r="A9" s="5">
        <v>973498256</v>
      </c>
      <c r="B9" s="5">
        <v>925029911485208</v>
      </c>
      <c r="C9" s="5" t="s">
        <v>11</v>
      </c>
      <c r="D9" s="5">
        <v>1245</v>
      </c>
      <c r="E9" s="5">
        <v>140</v>
      </c>
      <c r="F9" s="5" t="s">
        <v>7</v>
      </c>
      <c r="G9" s="6">
        <v>45885</v>
      </c>
      <c r="H9" s="31">
        <f t="shared" si="0"/>
        <v>140</v>
      </c>
      <c r="I9" s="31" t="str">
        <f t="shared" si="1"/>
        <v>-</v>
      </c>
      <c r="J9" s="5"/>
      <c r="K9" s="5" t="s">
        <v>15</v>
      </c>
      <c r="L9" s="5" t="s">
        <v>147</v>
      </c>
      <c r="M9" s="5" t="str">
        <f>_xlfn.XLOOKUP(J9,'Entity Risk Master'!$D$5:$D$8,'Entity Risk Master'!$F$5:$F$8,"-",0,1)</f>
        <v>-</v>
      </c>
      <c r="P9" s="1" t="s">
        <v>67</v>
      </c>
    </row>
    <row r="10" spans="1:19" ht="13.2" customHeight="1" x14ac:dyDescent="0.3">
      <c r="A10" s="5">
        <v>973498256</v>
      </c>
      <c r="B10" s="5">
        <v>925029911485208</v>
      </c>
      <c r="C10" s="5" t="s">
        <v>11</v>
      </c>
      <c r="D10" s="5">
        <v>1245</v>
      </c>
      <c r="E10" s="5">
        <v>48000</v>
      </c>
      <c r="F10" s="5" t="s">
        <v>7</v>
      </c>
      <c r="G10" s="6">
        <v>45885</v>
      </c>
      <c r="H10" s="31">
        <f t="shared" si="0"/>
        <v>48000</v>
      </c>
      <c r="I10" s="31" t="str">
        <f t="shared" si="1"/>
        <v>-</v>
      </c>
      <c r="J10" s="5"/>
      <c r="K10" s="5" t="s">
        <v>15</v>
      </c>
      <c r="L10" s="5" t="s">
        <v>147</v>
      </c>
      <c r="M10" s="5" t="str">
        <f>_xlfn.XLOOKUP(J10,'Entity Risk Master'!$D$5:$D$8,'Entity Risk Master'!$F$5:$F$8,"-",0,1)</f>
        <v>-</v>
      </c>
      <c r="P10" s="1" t="s">
        <v>73</v>
      </c>
    </row>
    <row r="11" spans="1:19" ht="13.2" customHeight="1" x14ac:dyDescent="0.3">
      <c r="A11" s="5">
        <v>973498256</v>
      </c>
      <c r="B11" s="5">
        <v>925029911485208</v>
      </c>
      <c r="C11" s="5" t="s">
        <v>11</v>
      </c>
      <c r="D11" s="5">
        <v>1245</v>
      </c>
      <c r="E11" s="5">
        <v>231</v>
      </c>
      <c r="F11" s="5" t="s">
        <v>8</v>
      </c>
      <c r="G11" s="6">
        <v>45885</v>
      </c>
      <c r="H11" s="31" t="str">
        <f t="shared" si="0"/>
        <v>-</v>
      </c>
      <c r="I11" s="31">
        <f t="shared" si="1"/>
        <v>231</v>
      </c>
      <c r="J11" s="5"/>
      <c r="K11" s="5" t="s">
        <v>16</v>
      </c>
      <c r="L11" s="5" t="s">
        <v>147</v>
      </c>
      <c r="M11" s="5" t="str">
        <f>_xlfn.XLOOKUP(J11,'Entity Risk Master'!$D$5:$D$8,'Entity Risk Master'!$F$5:$F$8,"-",0,1)</f>
        <v>-</v>
      </c>
      <c r="P11" s="1" t="s">
        <v>79</v>
      </c>
    </row>
    <row r="12" spans="1:19" ht="13.2" customHeight="1" x14ac:dyDescent="0.3">
      <c r="A12" s="5">
        <v>973498256</v>
      </c>
      <c r="B12" s="5">
        <v>925029911485208</v>
      </c>
      <c r="C12" s="5" t="s">
        <v>11</v>
      </c>
      <c r="D12" s="5">
        <v>1245</v>
      </c>
      <c r="E12" s="5">
        <v>231</v>
      </c>
      <c r="F12" s="5" t="s">
        <v>8</v>
      </c>
      <c r="G12" s="6">
        <v>45885</v>
      </c>
      <c r="H12" s="31" t="str">
        <f t="shared" si="0"/>
        <v>-</v>
      </c>
      <c r="I12" s="31">
        <f t="shared" si="1"/>
        <v>231</v>
      </c>
      <c r="J12" s="5"/>
      <c r="K12" s="5" t="s">
        <v>17</v>
      </c>
      <c r="L12" s="5" t="s">
        <v>147</v>
      </c>
      <c r="M12" s="5" t="str">
        <f>_xlfn.XLOOKUP(J12,'Entity Risk Master'!$D$5:$D$8,'Entity Risk Master'!$F$5:$F$8,"-",0,1)</f>
        <v>-</v>
      </c>
    </row>
    <row r="13" spans="1:19" ht="13.2" customHeight="1" x14ac:dyDescent="0.3">
      <c r="A13" s="5">
        <v>973498256</v>
      </c>
      <c r="B13" s="5">
        <v>925029911485208</v>
      </c>
      <c r="C13" s="5" t="s">
        <v>11</v>
      </c>
      <c r="D13" s="5">
        <v>1245</v>
      </c>
      <c r="E13" s="5">
        <v>188</v>
      </c>
      <c r="F13" s="5" t="s">
        <v>8</v>
      </c>
      <c r="G13" s="6">
        <v>45885</v>
      </c>
      <c r="H13" s="31" t="str">
        <f t="shared" si="0"/>
        <v>-</v>
      </c>
      <c r="I13" s="31">
        <f t="shared" si="1"/>
        <v>188</v>
      </c>
      <c r="J13" s="5"/>
      <c r="K13" s="5" t="s">
        <v>16</v>
      </c>
      <c r="L13" s="5" t="s">
        <v>147</v>
      </c>
      <c r="M13" s="5" t="str">
        <f>_xlfn.XLOOKUP(J13,'Entity Risk Master'!$D$5:$D$8,'Entity Risk Master'!$F$5:$F$8,"-",0,1)</f>
        <v>-</v>
      </c>
    </row>
    <row r="14" spans="1:19" ht="13.2" customHeight="1" x14ac:dyDescent="0.3">
      <c r="A14" s="5">
        <v>973498256</v>
      </c>
      <c r="B14" s="5">
        <v>925029911485208</v>
      </c>
      <c r="C14" s="5" t="s">
        <v>11</v>
      </c>
      <c r="D14" s="5">
        <v>1245</v>
      </c>
      <c r="E14" s="5">
        <v>267</v>
      </c>
      <c r="F14" s="5" t="s">
        <v>7</v>
      </c>
      <c r="G14" s="6">
        <v>45885</v>
      </c>
      <c r="H14" s="31">
        <f t="shared" si="0"/>
        <v>267</v>
      </c>
      <c r="I14" s="31" t="str">
        <f t="shared" si="1"/>
        <v>-</v>
      </c>
      <c r="J14" s="5"/>
      <c r="K14" s="5" t="s">
        <v>15</v>
      </c>
      <c r="L14" s="5" t="s">
        <v>147</v>
      </c>
      <c r="M14" s="5" t="str">
        <f>_xlfn.XLOOKUP(J14,'Entity Risk Master'!$D$5:$D$8,'Entity Risk Master'!$F$5:$F$8,"-",0,1)</f>
        <v>-</v>
      </c>
    </row>
    <row r="15" spans="1:19" ht="13.2" customHeight="1" x14ac:dyDescent="0.3">
      <c r="A15" s="5">
        <v>973498256</v>
      </c>
      <c r="B15" s="5">
        <v>925029911485208</v>
      </c>
      <c r="C15" s="5" t="s">
        <v>11</v>
      </c>
      <c r="D15" s="5">
        <v>1245</v>
      </c>
      <c r="E15" s="5">
        <v>321</v>
      </c>
      <c r="F15" s="5" t="s">
        <v>8</v>
      </c>
      <c r="G15" s="6">
        <v>45885</v>
      </c>
      <c r="H15" s="31" t="str">
        <f t="shared" si="0"/>
        <v>-</v>
      </c>
      <c r="I15" s="31">
        <f t="shared" si="1"/>
        <v>321</v>
      </c>
      <c r="J15" s="5"/>
      <c r="K15" s="5" t="s">
        <v>21</v>
      </c>
      <c r="L15" s="5" t="s">
        <v>147</v>
      </c>
      <c r="M15" s="5" t="str">
        <f>_xlfn.XLOOKUP(J15,'Entity Risk Master'!$D$5:$D$8,'Entity Risk Master'!$F$5:$F$8,"-",0,1)</f>
        <v>-</v>
      </c>
    </row>
    <row r="16" spans="1:19" ht="13.2" customHeight="1" x14ac:dyDescent="0.3">
      <c r="A16" s="5">
        <v>973498256</v>
      </c>
      <c r="B16" s="5">
        <v>925029911485208</v>
      </c>
      <c r="C16" s="5" t="s">
        <v>11</v>
      </c>
      <c r="D16" s="5">
        <v>1245</v>
      </c>
      <c r="E16" s="5">
        <v>200046</v>
      </c>
      <c r="F16" s="5" t="s">
        <v>8</v>
      </c>
      <c r="G16" s="6">
        <v>45885</v>
      </c>
      <c r="H16" s="31" t="str">
        <f t="shared" si="0"/>
        <v>-</v>
      </c>
      <c r="I16" s="31">
        <f t="shared" si="1"/>
        <v>200046</v>
      </c>
      <c r="J16" s="5"/>
      <c r="K16" s="5" t="s">
        <v>21</v>
      </c>
      <c r="L16" s="5" t="s">
        <v>147</v>
      </c>
      <c r="M16" s="5" t="str">
        <f>_xlfn.XLOOKUP(J16,'Entity Risk Master'!$D$5:$D$8,'Entity Risk Master'!$F$5:$F$8,"-",0,1)</f>
        <v>-</v>
      </c>
      <c r="P16" s="16"/>
      <c r="Q16" s="23" t="s">
        <v>62</v>
      </c>
      <c r="R16" s="23" t="s">
        <v>63</v>
      </c>
      <c r="S16" s="17" t="s">
        <v>66</v>
      </c>
    </row>
    <row r="17" spans="1:21" ht="13.2" customHeight="1" x14ac:dyDescent="0.3">
      <c r="A17" s="5">
        <v>973498256</v>
      </c>
      <c r="B17" s="5">
        <v>925029911485208</v>
      </c>
      <c r="C17" s="5" t="s">
        <v>11</v>
      </c>
      <c r="D17" s="5">
        <v>1245</v>
      </c>
      <c r="E17" s="5">
        <v>159609</v>
      </c>
      <c r="F17" s="5" t="s">
        <v>7</v>
      </c>
      <c r="G17" s="6">
        <v>45885</v>
      </c>
      <c r="H17" s="31">
        <f t="shared" si="0"/>
        <v>159609</v>
      </c>
      <c r="I17" s="31" t="str">
        <f t="shared" si="1"/>
        <v>-</v>
      </c>
      <c r="J17" s="5" t="str">
        <f>IF(K17="INTERNAL_TRF_DEBIT","SQL LOGISTICS")</f>
        <v>SQL LOGISTICS</v>
      </c>
      <c r="K17" s="5" t="s">
        <v>19</v>
      </c>
      <c r="L17" s="5" t="str">
        <f>VLOOKUP(J17,'Entity Risk Master'!$D$4:$I$8,2,FALSE)</f>
        <v>MEDIUM</v>
      </c>
      <c r="M17" s="5" t="str">
        <f>_xlfn.XLOOKUP(J17,'Entity Risk Master'!$D$5:$D$8,'Entity Risk Master'!$F$5:$F$8,"-",0,1)</f>
        <v>MUMBAI</v>
      </c>
      <c r="P17" s="16" t="s">
        <v>7</v>
      </c>
      <c r="Q17" s="23">
        <f>COUNT(H4:H161)</f>
        <v>106</v>
      </c>
      <c r="R17" s="23">
        <f>COUNTA(H4:H161)</f>
        <v>158</v>
      </c>
      <c r="S17" s="23">
        <f>COUNTIF(H4:H161,"&gt;50000")</f>
        <v>4</v>
      </c>
    </row>
    <row r="18" spans="1:21" ht="13.2" customHeight="1" x14ac:dyDescent="0.3">
      <c r="A18" s="5">
        <v>973498256</v>
      </c>
      <c r="B18" s="5">
        <v>925029911485208</v>
      </c>
      <c r="C18" s="5" t="s">
        <v>11</v>
      </c>
      <c r="D18" s="5">
        <v>1245</v>
      </c>
      <c r="E18" s="5">
        <v>2567</v>
      </c>
      <c r="F18" s="5" t="s">
        <v>7</v>
      </c>
      <c r="G18" s="6">
        <v>45885</v>
      </c>
      <c r="H18" s="31">
        <f t="shared" si="0"/>
        <v>2567</v>
      </c>
      <c r="I18" s="31" t="str">
        <f t="shared" si="1"/>
        <v>-</v>
      </c>
      <c r="J18" s="5" t="str">
        <f>IF(K18="INTERNAL_TRF_DEBIT","SQL LOGISTICS")</f>
        <v>SQL LOGISTICS</v>
      </c>
      <c r="K18" s="5" t="s">
        <v>19</v>
      </c>
      <c r="L18" s="5" t="str">
        <f>VLOOKUP(J18,'Entity Risk Master'!$D$4:$I$8,2,FALSE)</f>
        <v>MEDIUM</v>
      </c>
      <c r="M18" s="5" t="str">
        <f>_xlfn.XLOOKUP(J18,'Entity Risk Master'!$D$5:$D$8,'Entity Risk Master'!$F$5:$F$8,"-",0,1)</f>
        <v>MUMBAI</v>
      </c>
      <c r="P18" s="16" t="s">
        <v>8</v>
      </c>
      <c r="Q18" s="23">
        <f>COUNT(I4:I161)</f>
        <v>52</v>
      </c>
      <c r="R18" s="23">
        <f>COUNTA(I4:I161)</f>
        <v>158</v>
      </c>
      <c r="S18" s="23">
        <f>COUNTIF(I4:I161,"&gt;50000")</f>
        <v>7</v>
      </c>
    </row>
    <row r="19" spans="1:21" ht="13.2" customHeight="1" x14ac:dyDescent="0.3">
      <c r="A19" s="5">
        <v>973498256</v>
      </c>
      <c r="B19" s="5">
        <v>925029911485208</v>
      </c>
      <c r="C19" s="5" t="s">
        <v>11</v>
      </c>
      <c r="D19" s="5">
        <v>1245</v>
      </c>
      <c r="E19" s="5">
        <v>300043</v>
      </c>
      <c r="F19" s="5" t="s">
        <v>8</v>
      </c>
      <c r="G19" s="6">
        <v>45885</v>
      </c>
      <c r="H19" s="31" t="str">
        <f t="shared" si="0"/>
        <v>-</v>
      </c>
      <c r="I19" s="31">
        <f t="shared" si="1"/>
        <v>300043</v>
      </c>
      <c r="J19" s="5" t="str">
        <f>IF(K19="INTERNAL_TRF_CREDIT","RAMESH TRADING")</f>
        <v>RAMESH TRADING</v>
      </c>
      <c r="K19" s="5" t="s">
        <v>20</v>
      </c>
      <c r="L19" s="5" t="str">
        <f>VLOOKUP(J19,'Entity Risk Master'!$D$4:$I$8,2,FALSE)</f>
        <v>HIGH</v>
      </c>
      <c r="M19" s="5" t="str">
        <f>_xlfn.XLOOKUP(J19,'Entity Risk Master'!$D$5:$D$8,'Entity Risk Master'!$F$5:$F$8,"-",0,1)</f>
        <v>NAGERCOIL</v>
      </c>
    </row>
    <row r="20" spans="1:21" ht="13.2" customHeight="1" x14ac:dyDescent="0.3">
      <c r="A20" s="5">
        <v>973498256</v>
      </c>
      <c r="B20" s="5">
        <v>925029911485208</v>
      </c>
      <c r="C20" s="5" t="s">
        <v>11</v>
      </c>
      <c r="D20" s="5">
        <v>1245</v>
      </c>
      <c r="E20" s="5">
        <v>38140</v>
      </c>
      <c r="F20" s="5" t="s">
        <v>7</v>
      </c>
      <c r="G20" s="6">
        <v>45885</v>
      </c>
      <c r="H20" s="31">
        <f t="shared" si="0"/>
        <v>38140</v>
      </c>
      <c r="I20" s="31" t="str">
        <f t="shared" si="1"/>
        <v>-</v>
      </c>
      <c r="J20" s="5"/>
      <c r="K20" s="5" t="s">
        <v>15</v>
      </c>
      <c r="L20" s="5" t="s">
        <v>147</v>
      </c>
      <c r="M20" s="5" t="str">
        <f>_xlfn.XLOOKUP(J20,'Entity Risk Master'!$D$5:$D$8,'Entity Risk Master'!$F$5:$F$8,"-",0,1)</f>
        <v>-</v>
      </c>
    </row>
    <row r="21" spans="1:21" ht="13.2" customHeight="1" x14ac:dyDescent="0.3">
      <c r="A21" s="5">
        <v>973498256</v>
      </c>
      <c r="B21" s="5">
        <v>925029911485208</v>
      </c>
      <c r="C21" s="5" t="s">
        <v>11</v>
      </c>
      <c r="D21" s="5">
        <v>1245</v>
      </c>
      <c r="E21" s="5">
        <v>87744</v>
      </c>
      <c r="F21" s="5" t="s">
        <v>7</v>
      </c>
      <c r="G21" s="6">
        <v>45885</v>
      </c>
      <c r="H21" s="31">
        <f t="shared" si="0"/>
        <v>87744</v>
      </c>
      <c r="I21" s="31" t="str">
        <f t="shared" si="1"/>
        <v>-</v>
      </c>
      <c r="J21" s="5"/>
      <c r="K21" s="5" t="s">
        <v>15</v>
      </c>
      <c r="L21" s="5" t="s">
        <v>147</v>
      </c>
      <c r="M21" s="5" t="str">
        <f>_xlfn.XLOOKUP(J21,'Entity Risk Master'!$D$5:$D$8,'Entity Risk Master'!$F$5:$F$8,"-",0,1)</f>
        <v>-</v>
      </c>
      <c r="O21" s="16"/>
      <c r="P21" s="23" t="s">
        <v>7</v>
      </c>
      <c r="Q21" s="23" t="s">
        <v>8</v>
      </c>
    </row>
    <row r="22" spans="1:21" ht="13.2" customHeight="1" x14ac:dyDescent="0.3">
      <c r="A22" s="5">
        <v>973498256</v>
      </c>
      <c r="B22" s="5">
        <v>925029911485208</v>
      </c>
      <c r="C22" s="5" t="s">
        <v>11</v>
      </c>
      <c r="D22" s="5">
        <v>1245</v>
      </c>
      <c r="E22" s="5">
        <v>1570</v>
      </c>
      <c r="F22" s="5" t="s">
        <v>7</v>
      </c>
      <c r="G22" s="6">
        <v>45885</v>
      </c>
      <c r="H22" s="31">
        <f t="shared" si="0"/>
        <v>1570</v>
      </c>
      <c r="I22" s="31" t="str">
        <f t="shared" si="1"/>
        <v>-</v>
      </c>
      <c r="J22" s="5"/>
      <c r="K22" s="5" t="s">
        <v>15</v>
      </c>
      <c r="L22" s="5" t="s">
        <v>147</v>
      </c>
      <c r="M22" s="5" t="str">
        <f>_xlfn.XLOOKUP(J22,'Entity Risk Master'!$D$5:$D$8,'Entity Risk Master'!$F$5:$F$8,"-",0,1)</f>
        <v>-</v>
      </c>
      <c r="O22" s="16" t="s">
        <v>68</v>
      </c>
      <c r="P22" s="32">
        <f>LARGE(H4:H161,1)</f>
        <v>159609</v>
      </c>
      <c r="Q22" s="32">
        <f>LARGE(I4:I161,1)</f>
        <v>300043</v>
      </c>
    </row>
    <row r="23" spans="1:21" ht="13.2" customHeight="1" x14ac:dyDescent="0.3">
      <c r="A23" s="5">
        <v>973498256</v>
      </c>
      <c r="B23" s="5">
        <v>925029911485208</v>
      </c>
      <c r="C23" s="5" t="s">
        <v>11</v>
      </c>
      <c r="D23" s="5">
        <v>1245</v>
      </c>
      <c r="E23" s="5">
        <v>300043</v>
      </c>
      <c r="F23" s="5" t="s">
        <v>8</v>
      </c>
      <c r="G23" s="6">
        <v>45885</v>
      </c>
      <c r="H23" s="31" t="str">
        <f t="shared" si="0"/>
        <v>-</v>
      </c>
      <c r="I23" s="31">
        <f t="shared" si="1"/>
        <v>300043</v>
      </c>
      <c r="J23" s="5"/>
      <c r="K23" s="5" t="s">
        <v>16</v>
      </c>
      <c r="L23" s="5" t="s">
        <v>147</v>
      </c>
      <c r="M23" s="5" t="str">
        <f>_xlfn.XLOOKUP(J23,'Entity Risk Master'!$D$5:$D$8,'Entity Risk Master'!$F$5:$F$8,"-",0,1)</f>
        <v>-</v>
      </c>
      <c r="O23" s="16" t="s">
        <v>69</v>
      </c>
      <c r="P23" s="32">
        <f>LARGE(H5:H162,2)</f>
        <v>156934</v>
      </c>
      <c r="Q23" s="32">
        <f>LARGE(I4:I162,3)</f>
        <v>200046</v>
      </c>
    </row>
    <row r="24" spans="1:21" ht="13.2" customHeight="1" x14ac:dyDescent="0.3">
      <c r="A24" s="5">
        <v>973498256</v>
      </c>
      <c r="B24" s="5">
        <v>925029911485208</v>
      </c>
      <c r="C24" s="5" t="s">
        <v>11</v>
      </c>
      <c r="D24" s="5">
        <v>1245</v>
      </c>
      <c r="E24" s="5">
        <v>38140</v>
      </c>
      <c r="F24" s="5" t="s">
        <v>7</v>
      </c>
      <c r="G24" s="6">
        <v>45885</v>
      </c>
      <c r="H24" s="31">
        <f t="shared" si="0"/>
        <v>38140</v>
      </c>
      <c r="I24" s="31" t="str">
        <f t="shared" si="1"/>
        <v>-</v>
      </c>
      <c r="J24" s="5"/>
      <c r="K24" s="5" t="s">
        <v>22</v>
      </c>
      <c r="L24" s="5" t="s">
        <v>147</v>
      </c>
      <c r="M24" s="5" t="str">
        <f>_xlfn.XLOOKUP(J24,'Entity Risk Master'!$D$5:$D$8,'Entity Risk Master'!$F$5:$F$8,"-",0,1)</f>
        <v>-</v>
      </c>
      <c r="O24" s="16" t="s">
        <v>70</v>
      </c>
      <c r="P24" s="32">
        <f>LARGE(H6:H163,3)</f>
        <v>87744</v>
      </c>
      <c r="Q24" s="32">
        <f>LARGE(I4:I163,4)</f>
        <v>103378</v>
      </c>
    </row>
    <row r="25" spans="1:21" ht="13.2" customHeight="1" x14ac:dyDescent="0.3">
      <c r="A25" s="5">
        <v>973498256</v>
      </c>
      <c r="B25" s="5">
        <v>925029911485208</v>
      </c>
      <c r="C25" s="5" t="s">
        <v>11</v>
      </c>
      <c r="D25" s="5">
        <v>1245</v>
      </c>
      <c r="E25" s="5">
        <v>87744</v>
      </c>
      <c r="F25" s="5" t="s">
        <v>7</v>
      </c>
      <c r="G25" s="6">
        <v>45885</v>
      </c>
      <c r="H25" s="31">
        <f t="shared" si="0"/>
        <v>87744</v>
      </c>
      <c r="I25" s="31" t="str">
        <f t="shared" si="1"/>
        <v>-</v>
      </c>
      <c r="J25" s="5"/>
      <c r="K25" s="5" t="s">
        <v>22</v>
      </c>
      <c r="L25" s="5" t="s">
        <v>147</v>
      </c>
      <c r="M25" s="5" t="str">
        <f>_xlfn.XLOOKUP(J25,'Entity Risk Master'!$D$5:$D$8,'Entity Risk Master'!$F$5:$F$8,"-",0,1)</f>
        <v>-</v>
      </c>
    </row>
    <row r="26" spans="1:21" ht="13.2" customHeight="1" x14ac:dyDescent="0.3">
      <c r="A26" s="5">
        <v>973498256</v>
      </c>
      <c r="B26" s="5">
        <v>925029911485208</v>
      </c>
      <c r="C26" s="5" t="s">
        <v>11</v>
      </c>
      <c r="D26" s="5">
        <v>1245</v>
      </c>
      <c r="E26" s="5">
        <v>275</v>
      </c>
      <c r="F26" s="5" t="s">
        <v>7</v>
      </c>
      <c r="G26" s="6">
        <v>45885</v>
      </c>
      <c r="H26" s="31">
        <f t="shared" si="0"/>
        <v>275</v>
      </c>
      <c r="I26" s="31" t="str">
        <f t="shared" si="1"/>
        <v>-</v>
      </c>
      <c r="J26" s="5"/>
      <c r="K26" s="5" t="s">
        <v>22</v>
      </c>
      <c r="L26" s="5" t="s">
        <v>147</v>
      </c>
      <c r="M26" s="5" t="str">
        <f>_xlfn.XLOOKUP(J26,'Entity Risk Master'!$D$5:$D$8,'Entity Risk Master'!$F$5:$F$8,"-",0,1)</f>
        <v>-</v>
      </c>
    </row>
    <row r="27" spans="1:21" ht="13.2" customHeight="1" x14ac:dyDescent="0.3">
      <c r="A27" s="5">
        <v>973498256</v>
      </c>
      <c r="B27" s="5">
        <v>925029911485208</v>
      </c>
      <c r="C27" s="5" t="s">
        <v>11</v>
      </c>
      <c r="D27" s="5">
        <v>1245</v>
      </c>
      <c r="E27" s="5">
        <v>1283</v>
      </c>
      <c r="F27" s="5" t="s">
        <v>7</v>
      </c>
      <c r="G27" s="6">
        <v>45885</v>
      </c>
      <c r="H27" s="31">
        <f t="shared" si="0"/>
        <v>1283</v>
      </c>
      <c r="I27" s="31" t="str">
        <f t="shared" si="1"/>
        <v>-</v>
      </c>
      <c r="J27" s="5"/>
      <c r="K27" s="5" t="s">
        <v>22</v>
      </c>
      <c r="L27" s="5" t="s">
        <v>147</v>
      </c>
      <c r="M27" s="5" t="str">
        <f>_xlfn.XLOOKUP(J27,'Entity Risk Master'!$D$5:$D$8,'Entity Risk Master'!$F$5:$F$8,"-",0,1)</f>
        <v>-</v>
      </c>
      <c r="Q27" s="12" t="s">
        <v>10</v>
      </c>
      <c r="R27" s="12" t="s">
        <v>75</v>
      </c>
      <c r="T27" s="27"/>
      <c r="U27" s="27"/>
    </row>
    <row r="28" spans="1:21" ht="13.2" customHeight="1" x14ac:dyDescent="0.3">
      <c r="A28" s="5">
        <v>973498256</v>
      </c>
      <c r="B28" s="5">
        <v>925029911485208</v>
      </c>
      <c r="C28" s="5" t="s">
        <v>11</v>
      </c>
      <c r="D28" s="5">
        <v>1245</v>
      </c>
      <c r="E28" s="5">
        <v>275</v>
      </c>
      <c r="F28" s="5" t="s">
        <v>8</v>
      </c>
      <c r="G28" s="6">
        <v>45885</v>
      </c>
      <c r="H28" s="31" t="str">
        <f t="shared" si="0"/>
        <v>-</v>
      </c>
      <c r="I28" s="31">
        <f t="shared" si="1"/>
        <v>275</v>
      </c>
      <c r="J28" s="5"/>
      <c r="K28" s="5" t="s">
        <v>17</v>
      </c>
      <c r="L28" s="5" t="s">
        <v>147</v>
      </c>
      <c r="M28" s="5" t="str">
        <f>_xlfn.XLOOKUP(J28,'Entity Risk Master'!$D$5:$D$8,'Entity Risk Master'!$F$5:$F$8,"-",0,1)</f>
        <v>-</v>
      </c>
      <c r="Q28" s="12"/>
      <c r="R28" s="11"/>
      <c r="T28" s="27"/>
      <c r="U28"/>
    </row>
    <row r="29" spans="1:21" ht="13.2" customHeight="1" x14ac:dyDescent="0.3">
      <c r="A29" s="5">
        <v>973498256</v>
      </c>
      <c r="B29" s="5">
        <v>925029911485208</v>
      </c>
      <c r="C29" s="5" t="s">
        <v>11</v>
      </c>
      <c r="D29" s="5">
        <v>1245</v>
      </c>
      <c r="E29" s="5">
        <v>100</v>
      </c>
      <c r="F29" s="5" t="s">
        <v>8</v>
      </c>
      <c r="G29" s="6">
        <v>45885</v>
      </c>
      <c r="H29" s="31" t="str">
        <f t="shared" si="0"/>
        <v>-</v>
      </c>
      <c r="I29" s="31">
        <f t="shared" si="1"/>
        <v>100</v>
      </c>
      <c r="J29" s="5"/>
      <c r="K29" s="5" t="s">
        <v>17</v>
      </c>
      <c r="L29" s="5" t="s">
        <v>147</v>
      </c>
      <c r="M29" s="5" t="str">
        <f>_xlfn.XLOOKUP(J29,'Entity Risk Master'!$D$5:$D$8,'Entity Risk Master'!$F$5:$F$8,"-",0,1)</f>
        <v>-</v>
      </c>
      <c r="Q29" s="12" t="s">
        <v>13</v>
      </c>
      <c r="R29" s="28">
        <f>SUMIF($K:$K,Q29,$I:$I)</f>
        <v>50000</v>
      </c>
      <c r="T29" s="27"/>
      <c r="U29"/>
    </row>
    <row r="30" spans="1:21" ht="13.2" customHeight="1" x14ac:dyDescent="0.3">
      <c r="A30" s="5">
        <v>973498256</v>
      </c>
      <c r="B30" s="5">
        <v>925029911485208</v>
      </c>
      <c r="C30" s="5" t="s">
        <v>11</v>
      </c>
      <c r="D30" s="5">
        <v>1245</v>
      </c>
      <c r="E30" s="5">
        <v>45612</v>
      </c>
      <c r="F30" s="5" t="s">
        <v>7</v>
      </c>
      <c r="G30" s="6">
        <v>45885</v>
      </c>
      <c r="H30" s="31">
        <f t="shared" si="0"/>
        <v>45612</v>
      </c>
      <c r="I30" s="31" t="str">
        <f t="shared" si="1"/>
        <v>-</v>
      </c>
      <c r="J30" s="5" t="str">
        <f t="shared" ref="J30:J32" si="2">IF(K30="INTERNAL_TRF_DEBIT","SQL LOGISTICS")</f>
        <v>SQL LOGISTICS</v>
      </c>
      <c r="K30" s="5" t="s">
        <v>19</v>
      </c>
      <c r="L30" s="5" t="str">
        <f>VLOOKUP(J30,'Entity Risk Master'!$D$4:$I$8,2,FALSE)</f>
        <v>MEDIUM</v>
      </c>
      <c r="M30" s="5" t="str">
        <f>_xlfn.XLOOKUP(J30,'Entity Risk Master'!$D$5:$D$8,'Entity Risk Master'!$F$5:$F$8,"-",0,1)</f>
        <v>MUMBAI</v>
      </c>
      <c r="Q30" s="12" t="s">
        <v>20</v>
      </c>
      <c r="R30" s="28">
        <f t="shared" ref="R30:R35" si="3">SUMIF($K:$K,Q30,$I:$I)</f>
        <v>730260</v>
      </c>
      <c r="T30" s="27"/>
      <c r="U30"/>
    </row>
    <row r="31" spans="1:21" ht="13.2" customHeight="1" x14ac:dyDescent="0.3">
      <c r="A31" s="5">
        <v>973498256</v>
      </c>
      <c r="B31" s="5">
        <v>925029911485208</v>
      </c>
      <c r="C31" s="5" t="s">
        <v>11</v>
      </c>
      <c r="D31" s="5">
        <v>1245</v>
      </c>
      <c r="E31" s="5">
        <v>21548</v>
      </c>
      <c r="F31" s="5" t="s">
        <v>7</v>
      </c>
      <c r="G31" s="6">
        <v>45885</v>
      </c>
      <c r="H31" s="31">
        <f t="shared" si="0"/>
        <v>21548</v>
      </c>
      <c r="I31" s="31" t="str">
        <f t="shared" si="1"/>
        <v>-</v>
      </c>
      <c r="J31" s="5" t="str">
        <f t="shared" si="2"/>
        <v>SQL LOGISTICS</v>
      </c>
      <c r="K31" s="5" t="s">
        <v>19</v>
      </c>
      <c r="L31" s="5" t="str">
        <f>VLOOKUP(J31,'Entity Risk Master'!$D$4:$I$8,2,FALSE)</f>
        <v>MEDIUM</v>
      </c>
      <c r="M31" s="5" t="str">
        <f>_xlfn.XLOOKUP(J31,'Entity Risk Master'!$D$5:$D$8,'Entity Risk Master'!$F$5:$F$8,"-",0,1)</f>
        <v>MUMBAI</v>
      </c>
      <c r="Q31" s="12" t="s">
        <v>16</v>
      </c>
      <c r="R31" s="28">
        <f t="shared" si="3"/>
        <v>300462</v>
      </c>
      <c r="T31" s="27"/>
      <c r="U31"/>
    </row>
    <row r="32" spans="1:21" ht="13.2" customHeight="1" x14ac:dyDescent="0.3">
      <c r="A32" s="5">
        <v>973498256</v>
      </c>
      <c r="B32" s="5">
        <v>925029911485208</v>
      </c>
      <c r="C32" s="5" t="s">
        <v>11</v>
      </c>
      <c r="D32" s="5">
        <v>1245</v>
      </c>
      <c r="E32" s="5">
        <v>258</v>
      </c>
      <c r="F32" s="5" t="s">
        <v>7</v>
      </c>
      <c r="G32" s="6">
        <v>45885</v>
      </c>
      <c r="H32" s="31">
        <f t="shared" si="0"/>
        <v>258</v>
      </c>
      <c r="I32" s="31" t="str">
        <f t="shared" si="1"/>
        <v>-</v>
      </c>
      <c r="J32" s="5" t="str">
        <f t="shared" si="2"/>
        <v>SQL LOGISTICS</v>
      </c>
      <c r="K32" s="5" t="s">
        <v>19</v>
      </c>
      <c r="L32" s="5" t="str">
        <f>VLOOKUP(J32,'Entity Risk Master'!$D$4:$I$8,2,FALSE)</f>
        <v>MEDIUM</v>
      </c>
      <c r="M32" s="5" t="str">
        <f>_xlfn.XLOOKUP(J32,'Entity Risk Master'!$D$5:$D$8,'Entity Risk Master'!$F$5:$F$8,"-",0,1)</f>
        <v>MUMBAI</v>
      </c>
      <c r="Q32" s="12" t="s">
        <v>17</v>
      </c>
      <c r="R32" s="28">
        <f t="shared" si="3"/>
        <v>38389</v>
      </c>
      <c r="T32" s="27"/>
      <c r="U32"/>
    </row>
    <row r="33" spans="1:21" ht="13.2" customHeight="1" x14ac:dyDescent="0.3">
      <c r="A33" s="5">
        <v>973498256</v>
      </c>
      <c r="B33" s="5">
        <v>925029911485208</v>
      </c>
      <c r="C33" s="5" t="s">
        <v>11</v>
      </c>
      <c r="D33" s="5">
        <v>1245</v>
      </c>
      <c r="E33" s="5">
        <v>21452</v>
      </c>
      <c r="F33" s="5" t="s">
        <v>7</v>
      </c>
      <c r="G33" s="6">
        <v>45887</v>
      </c>
      <c r="H33" s="31">
        <f t="shared" si="0"/>
        <v>21452</v>
      </c>
      <c r="I33" s="31" t="str">
        <f t="shared" si="1"/>
        <v>-</v>
      </c>
      <c r="J33" s="5"/>
      <c r="K33" s="5" t="s">
        <v>86</v>
      </c>
      <c r="L33" s="5" t="s">
        <v>147</v>
      </c>
      <c r="M33" s="5" t="str">
        <f>_xlfn.XLOOKUP(J33,'Entity Risk Master'!$D$5:$D$8,'Entity Risk Master'!$F$5:$F$8,"-",0,1)</f>
        <v>-</v>
      </c>
      <c r="Q33" s="12" t="s">
        <v>85</v>
      </c>
      <c r="R33" s="28">
        <f t="shared" si="3"/>
        <v>124198</v>
      </c>
      <c r="T33" s="27"/>
    </row>
    <row r="34" spans="1:21" ht="13.2" customHeight="1" x14ac:dyDescent="0.3">
      <c r="A34" s="5">
        <v>973498256</v>
      </c>
      <c r="B34" s="5">
        <v>925029911485208</v>
      </c>
      <c r="C34" s="5" t="s">
        <v>11</v>
      </c>
      <c r="D34" s="5">
        <v>1245</v>
      </c>
      <c r="E34" s="5">
        <v>8524</v>
      </c>
      <c r="F34" s="5" t="s">
        <v>7</v>
      </c>
      <c r="G34" s="6">
        <v>45887</v>
      </c>
      <c r="H34" s="31">
        <f t="shared" si="0"/>
        <v>8524</v>
      </c>
      <c r="I34" s="31" t="str">
        <f t="shared" si="1"/>
        <v>-</v>
      </c>
      <c r="J34" s="5"/>
      <c r="K34" s="5" t="s">
        <v>74</v>
      </c>
      <c r="L34" s="5" t="s">
        <v>147</v>
      </c>
      <c r="M34" s="5" t="str">
        <f>_xlfn.XLOOKUP(J34,'Entity Risk Master'!$D$5:$D$8,'Entity Risk Master'!$F$5:$F$8,"-",0,1)</f>
        <v>-</v>
      </c>
      <c r="Q34" s="12" t="s">
        <v>18</v>
      </c>
      <c r="R34" s="28">
        <f t="shared" si="3"/>
        <v>28265</v>
      </c>
      <c r="T34" s="27"/>
      <c r="U34"/>
    </row>
    <row r="35" spans="1:21" ht="13.2" customHeight="1" x14ac:dyDescent="0.3">
      <c r="A35" s="5">
        <v>973498256</v>
      </c>
      <c r="B35" s="5">
        <v>925029911485208</v>
      </c>
      <c r="C35" s="5" t="s">
        <v>11</v>
      </c>
      <c r="D35" s="5">
        <v>1245</v>
      </c>
      <c r="E35" s="5">
        <v>22674</v>
      </c>
      <c r="F35" s="5" t="s">
        <v>8</v>
      </c>
      <c r="G35" s="6">
        <v>45887</v>
      </c>
      <c r="H35" s="31" t="str">
        <f t="shared" si="0"/>
        <v>-</v>
      </c>
      <c r="I35" s="31">
        <f t="shared" si="1"/>
        <v>22674</v>
      </c>
      <c r="J35" s="5"/>
      <c r="K35" s="5" t="s">
        <v>21</v>
      </c>
      <c r="L35" s="5" t="s">
        <v>147</v>
      </c>
      <c r="M35" s="5" t="str">
        <f>_xlfn.XLOOKUP(J35,'Entity Risk Master'!$D$5:$D$8,'Entity Risk Master'!$F$5:$F$8,"-",0,1)</f>
        <v>-</v>
      </c>
      <c r="Q35" s="12" t="s">
        <v>21</v>
      </c>
      <c r="R35" s="28">
        <f t="shared" si="3"/>
        <v>474287</v>
      </c>
      <c r="T35" s="27"/>
      <c r="U35"/>
    </row>
    <row r="36" spans="1:21" ht="13.2" customHeight="1" x14ac:dyDescent="0.3">
      <c r="A36" s="5">
        <v>973498256</v>
      </c>
      <c r="B36" s="5">
        <v>925029911485208</v>
      </c>
      <c r="C36" s="5" t="s">
        <v>11</v>
      </c>
      <c r="D36" s="5">
        <v>1245</v>
      </c>
      <c r="E36" s="5">
        <v>1541</v>
      </c>
      <c r="F36" s="5" t="s">
        <v>7</v>
      </c>
      <c r="G36" s="6">
        <v>45887</v>
      </c>
      <c r="H36" s="31">
        <f t="shared" ref="H36:H67" si="4">IF(F36="DEBIT",E36,"-")</f>
        <v>1541</v>
      </c>
      <c r="I36" s="31" t="str">
        <f t="shared" si="1"/>
        <v>-</v>
      </c>
      <c r="J36" s="5" t="str">
        <f t="shared" ref="J36:J37" si="5">IF(K36="INTERNAL_TRF_DEBIT","SQL LOGISTICS")</f>
        <v>SQL LOGISTICS</v>
      </c>
      <c r="K36" s="5" t="s">
        <v>19</v>
      </c>
      <c r="L36" s="5" t="str">
        <f>VLOOKUP(J36,'Entity Risk Master'!$D$4:$I$8,2,FALSE)</f>
        <v>MEDIUM</v>
      </c>
      <c r="M36" s="5" t="str">
        <f>_xlfn.XLOOKUP(J36,'Entity Risk Master'!$D$5:$D$8,'Entity Risk Master'!$F$5:$F$8,"-",0,1)</f>
        <v>MUMBAI</v>
      </c>
      <c r="Q36" s="26" t="s">
        <v>82</v>
      </c>
      <c r="R36" s="29">
        <f>SUM(R29:R35)</f>
        <v>1745861</v>
      </c>
      <c r="T36" s="27"/>
      <c r="U36"/>
    </row>
    <row r="37" spans="1:21" ht="13.2" customHeight="1" x14ac:dyDescent="0.3">
      <c r="A37" s="5">
        <v>973498256</v>
      </c>
      <c r="B37" s="5">
        <v>925029911485208</v>
      </c>
      <c r="C37" s="5" t="s">
        <v>11</v>
      </c>
      <c r="D37" s="5">
        <v>1245</v>
      </c>
      <c r="E37" s="5">
        <v>8123</v>
      </c>
      <c r="F37" s="5" t="s">
        <v>7</v>
      </c>
      <c r="G37" s="6">
        <v>45887</v>
      </c>
      <c r="H37" s="31">
        <f t="shared" si="4"/>
        <v>8123</v>
      </c>
      <c r="I37" s="31" t="str">
        <f t="shared" ref="I37:I68" si="6">IF(F37="CREDIT",E37,"-")</f>
        <v>-</v>
      </c>
      <c r="J37" s="5" t="str">
        <f t="shared" si="5"/>
        <v>SQL LOGISTICS</v>
      </c>
      <c r="K37" s="5" t="s">
        <v>19</v>
      </c>
      <c r="L37" s="5" t="str">
        <f>VLOOKUP(J37,'Entity Risk Master'!$D$4:$I$8,2,FALSE)</f>
        <v>MEDIUM</v>
      </c>
      <c r="M37" s="5" t="str">
        <f>_xlfn.XLOOKUP(J37,'Entity Risk Master'!$D$5:$D$8,'Entity Risk Master'!$F$5:$F$8,"-",0,1)</f>
        <v>MUMBAI</v>
      </c>
      <c r="Q37" s="12"/>
      <c r="R37" s="28"/>
      <c r="T37" s="27"/>
      <c r="U37"/>
    </row>
    <row r="38" spans="1:21" ht="13.2" customHeight="1" x14ac:dyDescent="0.3">
      <c r="A38" s="5">
        <v>973498256</v>
      </c>
      <c r="B38" s="5">
        <v>925029911485208</v>
      </c>
      <c r="C38" s="5" t="s">
        <v>11</v>
      </c>
      <c r="D38" s="5">
        <v>1245</v>
      </c>
      <c r="E38" s="5">
        <f>23962+78467</f>
        <v>102429</v>
      </c>
      <c r="F38" s="5" t="s">
        <v>8</v>
      </c>
      <c r="G38" s="6">
        <v>45887</v>
      </c>
      <c r="H38" s="31" t="str">
        <f t="shared" si="4"/>
        <v>-</v>
      </c>
      <c r="I38" s="31">
        <f t="shared" si="6"/>
        <v>102429</v>
      </c>
      <c r="J38" s="5" t="str">
        <f>IF(K38="INTERNAL_TRF_CREDIT","RAMESH TRADING")</f>
        <v>RAMESH TRADING</v>
      </c>
      <c r="K38" s="5" t="s">
        <v>20</v>
      </c>
      <c r="L38" s="5" t="str">
        <f>VLOOKUP(J38,'Entity Risk Master'!$D$4:$I$8,2,FALSE)</f>
        <v>HIGH</v>
      </c>
      <c r="M38" s="5" t="str">
        <f>_xlfn.XLOOKUP(J38,'Entity Risk Master'!$D$5:$D$8,'Entity Risk Master'!$F$5:$F$8,"-",0,1)</f>
        <v>NAGERCOIL</v>
      </c>
      <c r="Q38" s="12" t="s">
        <v>14</v>
      </c>
      <c r="R38" s="28">
        <f t="shared" ref="R38:R44" si="7">SUMIF($K:$K,Q38,$H:$H)</f>
        <v>110567</v>
      </c>
      <c r="T38" s="27"/>
      <c r="U38"/>
    </row>
    <row r="39" spans="1:21" ht="13.2" customHeight="1" x14ac:dyDescent="0.3">
      <c r="A39" s="5">
        <v>973498256</v>
      </c>
      <c r="B39" s="5">
        <v>925029911485208</v>
      </c>
      <c r="C39" s="5" t="s">
        <v>11</v>
      </c>
      <c r="D39" s="5">
        <v>1245</v>
      </c>
      <c r="E39" s="5">
        <v>15219</v>
      </c>
      <c r="F39" s="5" t="s">
        <v>8</v>
      </c>
      <c r="G39" s="6">
        <v>45887</v>
      </c>
      <c r="H39" s="31" t="str">
        <f t="shared" si="4"/>
        <v>-</v>
      </c>
      <c r="I39" s="31">
        <f t="shared" si="6"/>
        <v>15219</v>
      </c>
      <c r="J39" s="5"/>
      <c r="K39" s="5" t="s">
        <v>17</v>
      </c>
      <c r="L39" s="5" t="s">
        <v>147</v>
      </c>
      <c r="M39" s="5" t="str">
        <f>_xlfn.XLOOKUP(J39,'Entity Risk Master'!$D$5:$D$8,'Entity Risk Master'!$F$5:$F$8,"-",0,1)</f>
        <v>-</v>
      </c>
      <c r="Q39" s="12" t="s">
        <v>19</v>
      </c>
      <c r="R39" s="28">
        <f t="shared" si="7"/>
        <v>657694</v>
      </c>
      <c r="T39" s="27"/>
      <c r="U39"/>
    </row>
    <row r="40" spans="1:21" ht="13.2" customHeight="1" x14ac:dyDescent="0.3">
      <c r="A40" s="5">
        <v>973498256</v>
      </c>
      <c r="B40" s="5">
        <v>925029911485208</v>
      </c>
      <c r="C40" s="5" t="s">
        <v>11</v>
      </c>
      <c r="D40" s="5">
        <v>1245</v>
      </c>
      <c r="E40" s="5">
        <v>5731</v>
      </c>
      <c r="F40" s="5" t="s">
        <v>8</v>
      </c>
      <c r="G40" s="6">
        <v>45887</v>
      </c>
      <c r="H40" s="31" t="str">
        <f t="shared" si="4"/>
        <v>-</v>
      </c>
      <c r="I40" s="31">
        <f t="shared" si="6"/>
        <v>5731</v>
      </c>
      <c r="J40" s="5"/>
      <c r="K40" s="5" t="s">
        <v>85</v>
      </c>
      <c r="L40" s="5" t="s">
        <v>147</v>
      </c>
      <c r="M40" s="5" t="str">
        <f>_xlfn.XLOOKUP(J40,'Entity Risk Master'!$D$5:$D$8,'Entity Risk Master'!$F$5:$F$8,"-",0,1)</f>
        <v>-</v>
      </c>
      <c r="Q40" s="12" t="s">
        <v>15</v>
      </c>
      <c r="R40" s="28">
        <f t="shared" si="7"/>
        <v>386376</v>
      </c>
      <c r="T40" s="27"/>
      <c r="U40"/>
    </row>
    <row r="41" spans="1:21" ht="13.2" customHeight="1" x14ac:dyDescent="0.3">
      <c r="A41" s="5">
        <v>973498256</v>
      </c>
      <c r="B41" s="5">
        <v>925029911485208</v>
      </c>
      <c r="C41" s="5" t="s">
        <v>11</v>
      </c>
      <c r="D41" s="5">
        <v>1245</v>
      </c>
      <c r="E41" s="5">
        <v>9605</v>
      </c>
      <c r="F41" s="5" t="s">
        <v>7</v>
      </c>
      <c r="G41" s="6">
        <v>45887</v>
      </c>
      <c r="H41" s="31">
        <f t="shared" si="4"/>
        <v>9605</v>
      </c>
      <c r="I41" s="31" t="str">
        <f t="shared" si="6"/>
        <v>-</v>
      </c>
      <c r="J41" s="5"/>
      <c r="K41" s="5" t="s">
        <v>14</v>
      </c>
      <c r="L41" s="5" t="s">
        <v>147</v>
      </c>
      <c r="M41" s="5" t="str">
        <f>_xlfn.XLOOKUP(J41,'Entity Risk Master'!$D$5:$D$8,'Entity Risk Master'!$F$5:$F$8,"-",0,1)</f>
        <v>-</v>
      </c>
      <c r="Q41" s="12" t="s">
        <v>22</v>
      </c>
      <c r="R41" s="28">
        <f t="shared" si="7"/>
        <v>127442</v>
      </c>
      <c r="T41" s="27"/>
      <c r="U41"/>
    </row>
    <row r="42" spans="1:21" ht="13.2" customHeight="1" x14ac:dyDescent="0.3">
      <c r="A42" s="5">
        <v>973498256</v>
      </c>
      <c r="B42" s="5">
        <v>925029911485208</v>
      </c>
      <c r="C42" s="5" t="s">
        <v>11</v>
      </c>
      <c r="D42" s="5">
        <v>1245</v>
      </c>
      <c r="E42" s="5">
        <v>3849</v>
      </c>
      <c r="F42" s="5" t="s">
        <v>7</v>
      </c>
      <c r="G42" s="6">
        <v>45887</v>
      </c>
      <c r="H42" s="31">
        <f t="shared" si="4"/>
        <v>3849</v>
      </c>
      <c r="I42" s="31" t="str">
        <f t="shared" si="6"/>
        <v>-</v>
      </c>
      <c r="J42" s="5"/>
      <c r="K42" s="5" t="s">
        <v>74</v>
      </c>
      <c r="L42" s="5" t="s">
        <v>147</v>
      </c>
      <c r="M42" s="5" t="str">
        <f>_xlfn.XLOOKUP(J42,'Entity Risk Master'!$D$5:$D$8,'Entity Risk Master'!$F$5:$F$8,"-",0,1)</f>
        <v>-</v>
      </c>
      <c r="Q42" s="12" t="s">
        <v>86</v>
      </c>
      <c r="R42" s="28">
        <f t="shared" si="7"/>
        <v>209789</v>
      </c>
      <c r="T42" s="27"/>
      <c r="U42"/>
    </row>
    <row r="43" spans="1:21" ht="13.2" customHeight="1" x14ac:dyDescent="0.3">
      <c r="A43" s="5">
        <v>973498256</v>
      </c>
      <c r="B43" s="5">
        <v>925029911485208</v>
      </c>
      <c r="C43" s="5" t="s">
        <v>11</v>
      </c>
      <c r="D43" s="5">
        <v>1245</v>
      </c>
      <c r="E43" s="5">
        <v>12263</v>
      </c>
      <c r="F43" s="5" t="s">
        <v>7</v>
      </c>
      <c r="G43" s="6">
        <v>45887</v>
      </c>
      <c r="H43" s="31">
        <f t="shared" si="4"/>
        <v>12263</v>
      </c>
      <c r="I43" s="31" t="str">
        <f t="shared" si="6"/>
        <v>-</v>
      </c>
      <c r="J43" s="5"/>
      <c r="K43" s="5" t="s">
        <v>15</v>
      </c>
      <c r="L43" s="5" t="s">
        <v>147</v>
      </c>
      <c r="M43" s="5" t="str">
        <f>_xlfn.XLOOKUP(J43,'Entity Risk Master'!$D$5:$D$8,'Entity Risk Master'!$F$5:$F$8,"-",0,1)</f>
        <v>-</v>
      </c>
      <c r="Q43" s="12" t="s">
        <v>74</v>
      </c>
      <c r="R43" s="28">
        <f t="shared" si="7"/>
        <v>59171</v>
      </c>
      <c r="T43" s="27"/>
      <c r="U43"/>
    </row>
    <row r="44" spans="1:21" ht="13.2" customHeight="1" x14ac:dyDescent="0.3">
      <c r="A44" s="5">
        <v>973498256</v>
      </c>
      <c r="B44" s="5">
        <v>925029911485208</v>
      </c>
      <c r="C44" s="5" t="s">
        <v>11</v>
      </c>
      <c r="D44" s="5">
        <v>1245</v>
      </c>
      <c r="E44" s="5">
        <v>24411</v>
      </c>
      <c r="F44" s="5" t="s">
        <v>7</v>
      </c>
      <c r="G44" s="6">
        <v>45887</v>
      </c>
      <c r="H44" s="31">
        <f t="shared" si="4"/>
        <v>24411</v>
      </c>
      <c r="I44" s="31" t="str">
        <f t="shared" si="6"/>
        <v>-</v>
      </c>
      <c r="J44" s="5"/>
      <c r="K44" s="5" t="s">
        <v>81</v>
      </c>
      <c r="L44" s="5" t="s">
        <v>147</v>
      </c>
      <c r="M44" s="5" t="str">
        <f>_xlfn.XLOOKUP(J44,'Entity Risk Master'!$D$5:$D$8,'Entity Risk Master'!$F$5:$F$8,"-",0,1)</f>
        <v>-</v>
      </c>
      <c r="Q44" s="12" t="s">
        <v>81</v>
      </c>
      <c r="R44" s="28">
        <f t="shared" si="7"/>
        <v>194822</v>
      </c>
      <c r="T44" s="27"/>
      <c r="U44"/>
    </row>
    <row r="45" spans="1:21" ht="13.2" customHeight="1" x14ac:dyDescent="0.3">
      <c r="A45" s="5">
        <v>973498256</v>
      </c>
      <c r="B45" s="5">
        <v>925029911485208</v>
      </c>
      <c r="C45" s="5" t="s">
        <v>11</v>
      </c>
      <c r="D45" s="5">
        <v>1245</v>
      </c>
      <c r="E45" s="5">
        <v>3082</v>
      </c>
      <c r="F45" s="5" t="s">
        <v>8</v>
      </c>
      <c r="G45" s="6">
        <v>45887</v>
      </c>
      <c r="H45" s="31" t="str">
        <f t="shared" si="4"/>
        <v>-</v>
      </c>
      <c r="I45" s="31">
        <f t="shared" si="6"/>
        <v>3082</v>
      </c>
      <c r="J45" s="5"/>
      <c r="K45" s="5" t="s">
        <v>85</v>
      </c>
      <c r="L45" s="5" t="s">
        <v>147</v>
      </c>
      <c r="M45" s="5" t="str">
        <f>_xlfn.XLOOKUP(J45,'Entity Risk Master'!$D$5:$D$8,'Entity Risk Master'!$F$5:$F$8,"-",0,1)</f>
        <v>-</v>
      </c>
      <c r="Q45" s="26" t="s">
        <v>84</v>
      </c>
      <c r="R45" s="29">
        <f>SUM(R38:R44)</f>
        <v>1745861</v>
      </c>
      <c r="T45" s="27"/>
      <c r="U45"/>
    </row>
    <row r="46" spans="1:21" ht="13.2" customHeight="1" x14ac:dyDescent="0.3">
      <c r="A46" s="5">
        <v>973498256</v>
      </c>
      <c r="B46" s="5">
        <v>925029911485208</v>
      </c>
      <c r="C46" s="5" t="s">
        <v>11</v>
      </c>
      <c r="D46" s="5">
        <v>1245</v>
      </c>
      <c r="E46" s="5">
        <v>19418</v>
      </c>
      <c r="F46" s="5" t="s">
        <v>7</v>
      </c>
      <c r="G46" s="6">
        <v>45887</v>
      </c>
      <c r="H46" s="31">
        <f t="shared" si="4"/>
        <v>19418</v>
      </c>
      <c r="I46" s="31" t="str">
        <f t="shared" si="6"/>
        <v>-</v>
      </c>
      <c r="J46" s="5"/>
      <c r="K46" s="5" t="s">
        <v>15</v>
      </c>
      <c r="L46" s="5" t="s">
        <v>147</v>
      </c>
      <c r="M46" s="5" t="str">
        <f>_xlfn.XLOOKUP(J46,'Entity Risk Master'!$D$5:$D$8,'Entity Risk Master'!$F$5:$F$8,"-",0,1)</f>
        <v>-</v>
      </c>
      <c r="T46" s="27"/>
      <c r="U46"/>
    </row>
    <row r="47" spans="1:21" ht="13.2" customHeight="1" x14ac:dyDescent="0.3">
      <c r="A47" s="5">
        <v>973498256</v>
      </c>
      <c r="B47" s="5">
        <v>925029911485208</v>
      </c>
      <c r="C47" s="5" t="s">
        <v>11</v>
      </c>
      <c r="D47" s="5">
        <v>1245</v>
      </c>
      <c r="E47" s="5">
        <v>22168</v>
      </c>
      <c r="F47" s="5" t="s">
        <v>7</v>
      </c>
      <c r="G47" s="6">
        <v>45887</v>
      </c>
      <c r="H47" s="31">
        <f t="shared" si="4"/>
        <v>22168</v>
      </c>
      <c r="I47" s="31" t="str">
        <f t="shared" si="6"/>
        <v>-</v>
      </c>
      <c r="J47" s="5"/>
      <c r="K47" s="5" t="s">
        <v>74</v>
      </c>
      <c r="L47" s="5" t="s">
        <v>147</v>
      </c>
      <c r="M47" s="5" t="str">
        <f>_xlfn.XLOOKUP(J47,'Entity Risk Master'!$D$5:$D$8,'Entity Risk Master'!$F$5:$F$8,"-",0,1)</f>
        <v>-</v>
      </c>
    </row>
    <row r="48" spans="1:21" ht="13.2" customHeight="1" x14ac:dyDescent="0.3">
      <c r="A48" s="5">
        <v>973498256</v>
      </c>
      <c r="B48" s="5">
        <v>925029911485208</v>
      </c>
      <c r="C48" s="5" t="s">
        <v>11</v>
      </c>
      <c r="D48" s="5">
        <v>1245</v>
      </c>
      <c r="E48" s="5">
        <v>8128</v>
      </c>
      <c r="F48" s="5" t="s">
        <v>7</v>
      </c>
      <c r="G48" s="6">
        <v>45887</v>
      </c>
      <c r="H48" s="31">
        <f t="shared" si="4"/>
        <v>8128</v>
      </c>
      <c r="I48" s="31" t="str">
        <f t="shared" si="6"/>
        <v>-</v>
      </c>
      <c r="J48" s="5"/>
      <c r="K48" s="5" t="s">
        <v>86</v>
      </c>
      <c r="L48" s="5" t="s">
        <v>147</v>
      </c>
      <c r="M48" s="5" t="str">
        <f>_xlfn.XLOOKUP(J48,'Entity Risk Master'!$D$5:$D$8,'Entity Risk Master'!$F$5:$F$8,"-",0,1)</f>
        <v>-</v>
      </c>
    </row>
    <row r="49" spans="1:13" ht="13.2" customHeight="1" x14ac:dyDescent="0.3">
      <c r="A49" s="5">
        <v>973498256</v>
      </c>
      <c r="B49" s="5">
        <v>925029911485208</v>
      </c>
      <c r="C49" s="5" t="s">
        <v>11</v>
      </c>
      <c r="D49" s="5">
        <v>1245</v>
      </c>
      <c r="E49" s="5">
        <f>15357+78467</f>
        <v>93824</v>
      </c>
      <c r="F49" s="5" t="s">
        <v>8</v>
      </c>
      <c r="G49" s="6">
        <v>45887</v>
      </c>
      <c r="H49" s="31" t="str">
        <f t="shared" si="4"/>
        <v>-</v>
      </c>
      <c r="I49" s="31">
        <f t="shared" si="6"/>
        <v>93824</v>
      </c>
      <c r="J49" s="5" t="str">
        <f>IF(K49="INTERNAL_TRF_CREDIT","RAMESH TRADING")</f>
        <v>RAMESH TRADING</v>
      </c>
      <c r="K49" s="5" t="s">
        <v>20</v>
      </c>
      <c r="L49" s="5" t="str">
        <f>VLOOKUP(J49,'Entity Risk Master'!$D$4:$I$8,2,FALSE)</f>
        <v>HIGH</v>
      </c>
      <c r="M49" s="5" t="str">
        <f>_xlfn.XLOOKUP(J49,'Entity Risk Master'!$D$5:$D$8,'Entity Risk Master'!$F$5:$F$8,"-",0,1)</f>
        <v>NAGERCOIL</v>
      </c>
    </row>
    <row r="50" spans="1:13" ht="13.2" customHeight="1" x14ac:dyDescent="0.3">
      <c r="A50" s="5">
        <v>973498256</v>
      </c>
      <c r="B50" s="5">
        <v>925029911485208</v>
      </c>
      <c r="C50" s="5" t="s">
        <v>11</v>
      </c>
      <c r="D50" s="5">
        <v>1245</v>
      </c>
      <c r="E50" s="5">
        <v>12630</v>
      </c>
      <c r="F50" s="5" t="s">
        <v>7</v>
      </c>
      <c r="G50" s="6">
        <v>45887</v>
      </c>
      <c r="H50" s="31">
        <f t="shared" si="4"/>
        <v>12630</v>
      </c>
      <c r="I50" s="31" t="str">
        <f t="shared" si="6"/>
        <v>-</v>
      </c>
      <c r="J50" s="5"/>
      <c r="K50" s="5" t="s">
        <v>86</v>
      </c>
      <c r="L50" s="5" t="s">
        <v>147</v>
      </c>
      <c r="M50" s="5" t="str">
        <f>_xlfn.XLOOKUP(J50,'Entity Risk Master'!$D$5:$D$8,'Entity Risk Master'!$F$5:$F$8,"-",0,1)</f>
        <v>-</v>
      </c>
    </row>
    <row r="51" spans="1:13" ht="13.2" customHeight="1" x14ac:dyDescent="0.3">
      <c r="A51" s="5">
        <v>973498256</v>
      </c>
      <c r="B51" s="5">
        <v>925029911485208</v>
      </c>
      <c r="C51" s="5" t="s">
        <v>11</v>
      </c>
      <c r="D51" s="5">
        <v>1245</v>
      </c>
      <c r="E51" s="5">
        <v>23497</v>
      </c>
      <c r="F51" s="5" t="s">
        <v>8</v>
      </c>
      <c r="G51" s="6">
        <v>45887</v>
      </c>
      <c r="H51" s="31" t="str">
        <f t="shared" si="4"/>
        <v>-</v>
      </c>
      <c r="I51" s="31">
        <f t="shared" si="6"/>
        <v>23497</v>
      </c>
      <c r="J51" s="5" t="str">
        <f t="shared" ref="J51:J52" si="8">IF(K51="INTERNAL_TRF_CREDIT","RAMESH TRADING")</f>
        <v>RAMESH TRADING</v>
      </c>
      <c r="K51" s="5" t="s">
        <v>20</v>
      </c>
      <c r="L51" s="5" t="str">
        <f>VLOOKUP(J51,'Entity Risk Master'!$D$4:$I$8,2,FALSE)</f>
        <v>HIGH</v>
      </c>
      <c r="M51" s="5" t="str">
        <f>_xlfn.XLOOKUP(J51,'Entity Risk Master'!$D$5:$D$8,'Entity Risk Master'!$F$5:$F$8,"-",0,1)</f>
        <v>NAGERCOIL</v>
      </c>
    </row>
    <row r="52" spans="1:13" ht="13.2" customHeight="1" x14ac:dyDescent="0.3">
      <c r="A52" s="5">
        <v>973498256</v>
      </c>
      <c r="B52" s="5">
        <v>925029911485208</v>
      </c>
      <c r="C52" s="5" t="s">
        <v>11</v>
      </c>
      <c r="D52" s="5">
        <v>1245</v>
      </c>
      <c r="E52" s="5">
        <f>18002+78467</f>
        <v>96469</v>
      </c>
      <c r="F52" s="5" t="s">
        <v>8</v>
      </c>
      <c r="G52" s="6">
        <v>45887</v>
      </c>
      <c r="H52" s="31" t="str">
        <f t="shared" si="4"/>
        <v>-</v>
      </c>
      <c r="I52" s="31">
        <f t="shared" si="6"/>
        <v>96469</v>
      </c>
      <c r="J52" s="5" t="str">
        <f t="shared" si="8"/>
        <v>RAMESH TRADING</v>
      </c>
      <c r="K52" s="5" t="s">
        <v>20</v>
      </c>
      <c r="L52" s="5" t="str">
        <f>VLOOKUP(J52,'Entity Risk Master'!$D$4:$I$8,2,FALSE)</f>
        <v>HIGH</v>
      </c>
      <c r="M52" s="5" t="str">
        <f>_xlfn.XLOOKUP(J52,'Entity Risk Master'!$D$5:$D$8,'Entity Risk Master'!$F$5:$F$8,"-",0,1)</f>
        <v>NAGERCOIL</v>
      </c>
    </row>
    <row r="53" spans="1:13" ht="13.2" customHeight="1" x14ac:dyDescent="0.3">
      <c r="A53" s="5">
        <v>973498256</v>
      </c>
      <c r="B53" s="5">
        <v>925029911485208</v>
      </c>
      <c r="C53" s="5" t="s">
        <v>11</v>
      </c>
      <c r="D53" s="5">
        <v>1245</v>
      </c>
      <c r="E53" s="5">
        <v>15647</v>
      </c>
      <c r="F53" s="5" t="s">
        <v>7</v>
      </c>
      <c r="G53" s="6">
        <v>45887</v>
      </c>
      <c r="H53" s="31">
        <f t="shared" si="4"/>
        <v>15647</v>
      </c>
      <c r="I53" s="31" t="str">
        <f t="shared" si="6"/>
        <v>-</v>
      </c>
      <c r="J53" s="5" t="str">
        <f t="shared" ref="J53:J54" si="9">IF(K53="INTERNAL_TRF_DEBIT","SQL LOGISTICS")</f>
        <v>SQL LOGISTICS</v>
      </c>
      <c r="K53" s="5" t="s">
        <v>19</v>
      </c>
      <c r="L53" s="5" t="str">
        <f>VLOOKUP(J53,'Entity Risk Master'!$D$4:$I$8,2,FALSE)</f>
        <v>MEDIUM</v>
      </c>
      <c r="M53" s="5" t="str">
        <f>_xlfn.XLOOKUP(J53,'Entity Risk Master'!$D$5:$D$8,'Entity Risk Master'!$F$5:$F$8,"-",0,1)</f>
        <v>MUMBAI</v>
      </c>
    </row>
    <row r="54" spans="1:13" ht="13.2" customHeight="1" x14ac:dyDescent="0.3">
      <c r="A54" s="5">
        <v>973498256</v>
      </c>
      <c r="B54" s="5">
        <v>925029911485208</v>
      </c>
      <c r="C54" s="5" t="s">
        <v>11</v>
      </c>
      <c r="D54" s="5">
        <v>1245</v>
      </c>
      <c r="E54" s="5">
        <v>22933</v>
      </c>
      <c r="F54" s="5" t="s">
        <v>7</v>
      </c>
      <c r="G54" s="6">
        <v>45887</v>
      </c>
      <c r="H54" s="31">
        <f t="shared" si="4"/>
        <v>22933</v>
      </c>
      <c r="I54" s="31" t="str">
        <f t="shared" si="6"/>
        <v>-</v>
      </c>
      <c r="J54" s="5" t="str">
        <f t="shared" si="9"/>
        <v>SQL LOGISTICS</v>
      </c>
      <c r="K54" s="5" t="s">
        <v>19</v>
      </c>
      <c r="L54" s="5" t="str">
        <f>VLOOKUP(J54,'Entity Risk Master'!$D$4:$I$8,2,FALSE)</f>
        <v>MEDIUM</v>
      </c>
      <c r="M54" s="5" t="str">
        <f>_xlfn.XLOOKUP(J54,'Entity Risk Master'!$D$5:$D$8,'Entity Risk Master'!$F$5:$F$8,"-",0,1)</f>
        <v>MUMBAI</v>
      </c>
    </row>
    <row r="55" spans="1:13" ht="13.2" customHeight="1" x14ac:dyDescent="0.3">
      <c r="A55" s="5">
        <v>973498256</v>
      </c>
      <c r="B55" s="5">
        <v>925029911485208</v>
      </c>
      <c r="C55" s="5" t="s">
        <v>11</v>
      </c>
      <c r="D55" s="5">
        <v>1245</v>
      </c>
      <c r="E55" s="5">
        <v>1551</v>
      </c>
      <c r="F55" s="5" t="s">
        <v>7</v>
      </c>
      <c r="G55" s="6">
        <v>45887</v>
      </c>
      <c r="H55" s="31">
        <f t="shared" si="4"/>
        <v>1551</v>
      </c>
      <c r="I55" s="31" t="str">
        <f t="shared" si="6"/>
        <v>-</v>
      </c>
      <c r="J55" s="5"/>
      <c r="K55" s="5" t="s">
        <v>86</v>
      </c>
      <c r="L55" s="5" t="s">
        <v>147</v>
      </c>
      <c r="M55" s="5" t="str">
        <f>_xlfn.XLOOKUP(J55,'Entity Risk Master'!$D$5:$D$8,'Entity Risk Master'!$F$5:$F$8,"-",0,1)</f>
        <v>-</v>
      </c>
    </row>
    <row r="56" spans="1:13" ht="13.2" customHeight="1" x14ac:dyDescent="0.3">
      <c r="A56" s="5">
        <v>973498256</v>
      </c>
      <c r="B56" s="5">
        <v>925029911485208</v>
      </c>
      <c r="C56" s="5" t="s">
        <v>11</v>
      </c>
      <c r="D56" s="5">
        <v>1245</v>
      </c>
      <c r="E56" s="5">
        <v>2668</v>
      </c>
      <c r="F56" s="5" t="s">
        <v>7</v>
      </c>
      <c r="G56" s="6">
        <v>45887</v>
      </c>
      <c r="H56" s="31">
        <f t="shared" si="4"/>
        <v>2668</v>
      </c>
      <c r="I56" s="31" t="str">
        <f t="shared" si="6"/>
        <v>-</v>
      </c>
      <c r="J56" s="5" t="str">
        <f>IF(K56="INTERNAL_TRF_DEBIT","SQL LOGISTICS")</f>
        <v>SQL LOGISTICS</v>
      </c>
      <c r="K56" s="5" t="s">
        <v>19</v>
      </c>
      <c r="L56" s="5" t="str">
        <f>VLOOKUP(J56,'Entity Risk Master'!$D$4:$I$8,2,FALSE)</f>
        <v>MEDIUM</v>
      </c>
      <c r="M56" s="5" t="str">
        <f>_xlfn.XLOOKUP(J56,'Entity Risk Master'!$D$5:$D$8,'Entity Risk Master'!$F$5:$F$8,"-",0,1)</f>
        <v>MUMBAI</v>
      </c>
    </row>
    <row r="57" spans="1:13" ht="13.2" customHeight="1" x14ac:dyDescent="0.3">
      <c r="A57" s="5">
        <v>973498256</v>
      </c>
      <c r="B57" s="5">
        <v>925029911485208</v>
      </c>
      <c r="C57" s="5" t="s">
        <v>11</v>
      </c>
      <c r="D57" s="5">
        <v>1245</v>
      </c>
      <c r="E57" s="5">
        <v>21977</v>
      </c>
      <c r="F57" s="5" t="s">
        <v>7</v>
      </c>
      <c r="G57" s="6">
        <v>45887</v>
      </c>
      <c r="H57" s="31">
        <f t="shared" si="4"/>
        <v>21977</v>
      </c>
      <c r="I57" s="31" t="str">
        <f t="shared" si="6"/>
        <v>-</v>
      </c>
      <c r="J57" s="5"/>
      <c r="K57" s="5" t="s">
        <v>81</v>
      </c>
      <c r="L57" s="5" t="s">
        <v>147</v>
      </c>
      <c r="M57" s="5" t="str">
        <f>_xlfn.XLOOKUP(J57,'Entity Risk Master'!$D$5:$D$8,'Entity Risk Master'!$F$5:$F$8,"-",0,1)</f>
        <v>-</v>
      </c>
    </row>
    <row r="58" spans="1:13" ht="13.2" customHeight="1" x14ac:dyDescent="0.3">
      <c r="A58" s="5">
        <v>973498256</v>
      </c>
      <c r="B58" s="5">
        <v>925029911485208</v>
      </c>
      <c r="C58" s="5" t="s">
        <v>11</v>
      </c>
      <c r="D58" s="5">
        <v>1245</v>
      </c>
      <c r="E58" s="5">
        <v>5181</v>
      </c>
      <c r="F58" s="5" t="s">
        <v>7</v>
      </c>
      <c r="G58" s="6">
        <v>45887</v>
      </c>
      <c r="H58" s="31">
        <f t="shared" si="4"/>
        <v>5181</v>
      </c>
      <c r="I58" s="31" t="str">
        <f t="shared" si="6"/>
        <v>-</v>
      </c>
      <c r="J58" s="5" t="str">
        <f>IF(K58="INTERNAL_TRF_DEBIT","SQL LOGISTICS")</f>
        <v>SQL LOGISTICS</v>
      </c>
      <c r="K58" s="5" t="s">
        <v>19</v>
      </c>
      <c r="L58" s="5" t="str">
        <f>VLOOKUP(J58,'Entity Risk Master'!$D$4:$I$8,2,FALSE)</f>
        <v>MEDIUM</v>
      </c>
      <c r="M58" s="5" t="str">
        <f>_xlfn.XLOOKUP(J58,'Entity Risk Master'!$D$5:$D$8,'Entity Risk Master'!$F$5:$F$8,"-",0,1)</f>
        <v>MUMBAI</v>
      </c>
    </row>
    <row r="59" spans="1:13" ht="13.2" customHeight="1" x14ac:dyDescent="0.3">
      <c r="A59" s="5">
        <v>973498256</v>
      </c>
      <c r="B59" s="5">
        <v>925029911485208</v>
      </c>
      <c r="C59" s="5" t="s">
        <v>11</v>
      </c>
      <c r="D59" s="5">
        <v>1245</v>
      </c>
      <c r="E59" s="5">
        <f>24911+78467</f>
        <v>103378</v>
      </c>
      <c r="F59" s="5" t="s">
        <v>8</v>
      </c>
      <c r="G59" s="6">
        <v>45887</v>
      </c>
      <c r="H59" s="31" t="str">
        <f t="shared" si="4"/>
        <v>-</v>
      </c>
      <c r="I59" s="31">
        <f t="shared" si="6"/>
        <v>103378</v>
      </c>
      <c r="J59" s="5"/>
      <c r="K59" s="5" t="s">
        <v>21</v>
      </c>
      <c r="L59" s="5" t="s">
        <v>147</v>
      </c>
      <c r="M59" s="5" t="str">
        <f>_xlfn.XLOOKUP(J59,'Entity Risk Master'!$D$5:$D$8,'Entity Risk Master'!$F$5:$F$8,"-",0,1)</f>
        <v>-</v>
      </c>
    </row>
    <row r="60" spans="1:13" ht="13.2" customHeight="1" x14ac:dyDescent="0.3">
      <c r="A60" s="5">
        <v>973498256</v>
      </c>
      <c r="B60" s="5">
        <v>925029911485208</v>
      </c>
      <c r="C60" s="5" t="s">
        <v>11</v>
      </c>
      <c r="D60" s="5">
        <v>1245</v>
      </c>
      <c r="E60" s="5">
        <v>19621</v>
      </c>
      <c r="F60" s="5" t="s">
        <v>7</v>
      </c>
      <c r="G60" s="6">
        <v>45887</v>
      </c>
      <c r="H60" s="31">
        <f t="shared" si="4"/>
        <v>19621</v>
      </c>
      <c r="I60" s="31" t="str">
        <f t="shared" si="6"/>
        <v>-</v>
      </c>
      <c r="J60" s="5" t="str">
        <f>IF(K60="INTERNAL_TRF_DEBIT","SQL LOGISTICS")</f>
        <v>SQL LOGISTICS</v>
      </c>
      <c r="K60" s="5" t="s">
        <v>19</v>
      </c>
      <c r="L60" s="5" t="str">
        <f>VLOOKUP(J60,'Entity Risk Master'!$D$4:$I$8,2,FALSE)</f>
        <v>MEDIUM</v>
      </c>
      <c r="M60" s="5" t="str">
        <f>_xlfn.XLOOKUP(J60,'Entity Risk Master'!$D$5:$D$8,'Entity Risk Master'!$F$5:$F$8,"-",0,1)</f>
        <v>MUMBAI</v>
      </c>
    </row>
    <row r="61" spans="1:13" ht="13.2" customHeight="1" x14ac:dyDescent="0.3">
      <c r="A61" s="5">
        <v>973498256</v>
      </c>
      <c r="B61" s="5">
        <v>925029911485208</v>
      </c>
      <c r="C61" s="5" t="s">
        <v>11</v>
      </c>
      <c r="D61" s="5">
        <v>1245</v>
      </c>
      <c r="E61" s="5">
        <v>5032</v>
      </c>
      <c r="F61" s="5" t="s">
        <v>8</v>
      </c>
      <c r="G61" s="6">
        <v>45887</v>
      </c>
      <c r="H61" s="31" t="str">
        <f t="shared" si="4"/>
        <v>-</v>
      </c>
      <c r="I61" s="31">
        <f t="shared" si="6"/>
        <v>5032</v>
      </c>
      <c r="J61" s="5"/>
      <c r="K61" s="5" t="s">
        <v>21</v>
      </c>
      <c r="L61" s="5" t="s">
        <v>147</v>
      </c>
      <c r="M61" s="5" t="str">
        <f>_xlfn.XLOOKUP(J61,'Entity Risk Master'!$D$5:$D$8,'Entity Risk Master'!$F$5:$F$8,"-",0,1)</f>
        <v>-</v>
      </c>
    </row>
    <row r="62" spans="1:13" ht="13.2" customHeight="1" x14ac:dyDescent="0.3">
      <c r="A62" s="5">
        <v>973498256</v>
      </c>
      <c r="B62" s="5">
        <v>925029911485208</v>
      </c>
      <c r="C62" s="5" t="s">
        <v>11</v>
      </c>
      <c r="D62" s="5">
        <v>1245</v>
      </c>
      <c r="E62" s="5">
        <v>2043</v>
      </c>
      <c r="F62" s="5" t="s">
        <v>7</v>
      </c>
      <c r="G62" s="6">
        <v>45887</v>
      </c>
      <c r="H62" s="31">
        <f t="shared" si="4"/>
        <v>2043</v>
      </c>
      <c r="I62" s="31" t="str">
        <f t="shared" si="6"/>
        <v>-</v>
      </c>
      <c r="J62" s="5" t="str">
        <f>IF(K62="INTERNAL_TRF_DEBIT","SQL LOGISTICS")</f>
        <v>SQL LOGISTICS</v>
      </c>
      <c r="K62" s="5" t="s">
        <v>19</v>
      </c>
      <c r="L62" s="5" t="str">
        <f>VLOOKUP(J62,'Entity Risk Master'!$D$4:$I$8,2,FALSE)</f>
        <v>MEDIUM</v>
      </c>
      <c r="M62" s="5" t="str">
        <f>_xlfn.XLOOKUP(J62,'Entity Risk Master'!$D$5:$D$8,'Entity Risk Master'!$F$5:$F$8,"-",0,1)</f>
        <v>MUMBAI</v>
      </c>
    </row>
    <row r="63" spans="1:13" ht="13.2" customHeight="1" x14ac:dyDescent="0.3">
      <c r="A63" s="5">
        <v>973498256</v>
      </c>
      <c r="B63" s="5">
        <v>925029911485208</v>
      </c>
      <c r="C63" s="5" t="s">
        <v>11</v>
      </c>
      <c r="D63" s="5">
        <v>1245</v>
      </c>
      <c r="E63" s="5">
        <v>22798</v>
      </c>
      <c r="F63" s="5" t="s">
        <v>7</v>
      </c>
      <c r="G63" s="6">
        <v>45887</v>
      </c>
      <c r="H63" s="31">
        <f t="shared" si="4"/>
        <v>22798</v>
      </c>
      <c r="I63" s="31" t="str">
        <f t="shared" si="6"/>
        <v>-</v>
      </c>
      <c r="J63" s="5"/>
      <c r="K63" s="5" t="s">
        <v>81</v>
      </c>
      <c r="L63" s="5" t="s">
        <v>147</v>
      </c>
      <c r="M63" s="5" t="str">
        <f>_xlfn.XLOOKUP(J63,'Entity Risk Master'!$D$5:$D$8,'Entity Risk Master'!$F$5:$F$8,"-",0,1)</f>
        <v>-</v>
      </c>
    </row>
    <row r="64" spans="1:13" ht="13.2" customHeight="1" x14ac:dyDescent="0.3">
      <c r="A64" s="5">
        <v>973498256</v>
      </c>
      <c r="B64" s="5">
        <v>925029911485208</v>
      </c>
      <c r="C64" s="5" t="s">
        <v>11</v>
      </c>
      <c r="D64" s="5">
        <v>1245</v>
      </c>
      <c r="E64" s="5">
        <v>13004</v>
      </c>
      <c r="F64" s="5" t="s">
        <v>8</v>
      </c>
      <c r="G64" s="6">
        <v>45887</v>
      </c>
      <c r="H64" s="31" t="str">
        <f t="shared" si="4"/>
        <v>-</v>
      </c>
      <c r="I64" s="31">
        <f t="shared" si="6"/>
        <v>13004</v>
      </c>
      <c r="J64" s="5"/>
      <c r="K64" s="5" t="s">
        <v>85</v>
      </c>
      <c r="L64" s="5" t="s">
        <v>147</v>
      </c>
      <c r="M64" s="5" t="str">
        <f>_xlfn.XLOOKUP(J64,'Entity Risk Master'!$D$5:$D$8,'Entity Risk Master'!$F$5:$F$8,"-",0,1)</f>
        <v>-</v>
      </c>
    </row>
    <row r="65" spans="1:13" ht="13.2" customHeight="1" x14ac:dyDescent="0.3">
      <c r="A65" s="5">
        <v>973498256</v>
      </c>
      <c r="B65" s="5">
        <v>925029911485208</v>
      </c>
      <c r="C65" s="5" t="s">
        <v>11</v>
      </c>
      <c r="D65" s="5">
        <v>1245</v>
      </c>
      <c r="E65" s="5">
        <v>18628</v>
      </c>
      <c r="F65" s="5" t="s">
        <v>7</v>
      </c>
      <c r="G65" s="6">
        <v>45887</v>
      </c>
      <c r="H65" s="31">
        <f t="shared" si="4"/>
        <v>18628</v>
      </c>
      <c r="I65" s="31" t="str">
        <f t="shared" si="6"/>
        <v>-</v>
      </c>
      <c r="J65" s="5"/>
      <c r="K65" s="5" t="s">
        <v>86</v>
      </c>
      <c r="L65" s="5" t="s">
        <v>147</v>
      </c>
      <c r="M65" s="5" t="str">
        <f>_xlfn.XLOOKUP(J65,'Entity Risk Master'!$D$5:$D$8,'Entity Risk Master'!$F$5:$F$8,"-",0,1)</f>
        <v>-</v>
      </c>
    </row>
    <row r="66" spans="1:13" ht="13.2" customHeight="1" x14ac:dyDescent="0.3">
      <c r="A66" s="5">
        <v>973498256</v>
      </c>
      <c r="B66" s="5">
        <v>925029911485208</v>
      </c>
      <c r="C66" s="5" t="s">
        <v>11</v>
      </c>
      <c r="D66" s="5">
        <v>1245</v>
      </c>
      <c r="E66" s="5">
        <v>21503</v>
      </c>
      <c r="F66" s="5" t="s">
        <v>7</v>
      </c>
      <c r="G66" s="6">
        <v>45887</v>
      </c>
      <c r="H66" s="31">
        <f t="shared" si="4"/>
        <v>21503</v>
      </c>
      <c r="I66" s="31" t="str">
        <f t="shared" si="6"/>
        <v>-</v>
      </c>
      <c r="J66" s="5"/>
      <c r="K66" s="5" t="s">
        <v>86</v>
      </c>
      <c r="L66" s="5" t="s">
        <v>147</v>
      </c>
      <c r="M66" s="5" t="str">
        <f>_xlfn.XLOOKUP(J66,'Entity Risk Master'!$D$5:$D$8,'Entity Risk Master'!$F$5:$F$8,"-",0,1)</f>
        <v>-</v>
      </c>
    </row>
    <row r="67" spans="1:13" ht="13.2" customHeight="1" x14ac:dyDescent="0.3">
      <c r="A67" s="5">
        <v>973498256</v>
      </c>
      <c r="B67" s="5">
        <v>925029911485208</v>
      </c>
      <c r="C67" s="5" t="s">
        <v>11</v>
      </c>
      <c r="D67" s="5">
        <v>1245</v>
      </c>
      <c r="E67" s="5">
        <v>14746</v>
      </c>
      <c r="F67" s="5" t="s">
        <v>7</v>
      </c>
      <c r="G67" s="6">
        <v>45887</v>
      </c>
      <c r="H67" s="31">
        <f t="shared" si="4"/>
        <v>14746</v>
      </c>
      <c r="I67" s="31" t="str">
        <f t="shared" si="6"/>
        <v>-</v>
      </c>
      <c r="J67" s="5"/>
      <c r="K67" s="5" t="s">
        <v>15</v>
      </c>
      <c r="L67" s="5" t="s">
        <v>147</v>
      </c>
      <c r="M67" s="5" t="str">
        <f>_xlfn.XLOOKUP(J67,'Entity Risk Master'!$D$5:$D$8,'Entity Risk Master'!$F$5:$F$8,"-",0,1)</f>
        <v>-</v>
      </c>
    </row>
    <row r="68" spans="1:13" ht="13.2" customHeight="1" x14ac:dyDescent="0.3">
      <c r="A68" s="5">
        <v>973498256</v>
      </c>
      <c r="B68" s="5">
        <v>925029911485208</v>
      </c>
      <c r="C68" s="5" t="s">
        <v>11</v>
      </c>
      <c r="D68" s="5">
        <v>1245</v>
      </c>
      <c r="E68" s="5">
        <v>24161</v>
      </c>
      <c r="F68" s="5" t="s">
        <v>8</v>
      </c>
      <c r="G68" s="6">
        <v>45887</v>
      </c>
      <c r="H68" s="31" t="str">
        <f t="shared" ref="H68:H99" si="10">IF(F68="DEBIT",E68,"-")</f>
        <v>-</v>
      </c>
      <c r="I68" s="31">
        <f t="shared" si="6"/>
        <v>24161</v>
      </c>
      <c r="J68" s="5" t="str">
        <f>IF(K68="INTERNAL_TRF_CREDIT","RAMESH TRADING")</f>
        <v>RAMESH TRADING</v>
      </c>
      <c r="K68" s="5" t="s">
        <v>20</v>
      </c>
      <c r="L68" s="5" t="str">
        <f>VLOOKUP(J68,'Entity Risk Master'!$D$4:$I$8,2,FALSE)</f>
        <v>HIGH</v>
      </c>
      <c r="M68" s="5" t="str">
        <f>_xlfn.XLOOKUP(J68,'Entity Risk Master'!$D$5:$D$8,'Entity Risk Master'!$F$5:$F$8,"-",0,1)</f>
        <v>NAGERCOIL</v>
      </c>
    </row>
    <row r="69" spans="1:13" ht="13.2" customHeight="1" x14ac:dyDescent="0.3">
      <c r="A69" s="5">
        <v>973498256</v>
      </c>
      <c r="B69" s="5">
        <v>925029911485208</v>
      </c>
      <c r="C69" s="5" t="s">
        <v>11</v>
      </c>
      <c r="D69" s="5">
        <v>1245</v>
      </c>
      <c r="E69" s="5">
        <v>17135</v>
      </c>
      <c r="F69" s="5" t="s">
        <v>7</v>
      </c>
      <c r="G69" s="6">
        <v>45887</v>
      </c>
      <c r="H69" s="31">
        <f t="shared" si="10"/>
        <v>17135</v>
      </c>
      <c r="I69" s="31" t="str">
        <f t="shared" ref="I69:I100" si="11">IF(F69="CREDIT",E69,"-")</f>
        <v>-</v>
      </c>
      <c r="J69" s="5" t="str">
        <f>IF(K69="INTERNAL_TRF_DEBIT","SQL LOGISTICS")</f>
        <v>SQL LOGISTICS</v>
      </c>
      <c r="K69" s="5" t="s">
        <v>19</v>
      </c>
      <c r="L69" s="5" t="str">
        <f>VLOOKUP(J69,'Entity Risk Master'!$D$4:$I$8,2,FALSE)</f>
        <v>MEDIUM</v>
      </c>
      <c r="M69" s="5" t="str">
        <f>_xlfn.XLOOKUP(J69,'Entity Risk Master'!$D$5:$D$8,'Entity Risk Master'!$F$5:$F$8,"-",0,1)</f>
        <v>MUMBAI</v>
      </c>
    </row>
    <row r="70" spans="1:13" ht="13.2" customHeight="1" x14ac:dyDescent="0.3">
      <c r="A70" s="5">
        <v>973498256</v>
      </c>
      <c r="B70" s="5">
        <v>925029911485208</v>
      </c>
      <c r="C70" s="5" t="s">
        <v>11</v>
      </c>
      <c r="D70" s="5">
        <v>1245</v>
      </c>
      <c r="E70" s="5">
        <v>5508</v>
      </c>
      <c r="F70" s="5" t="s">
        <v>7</v>
      </c>
      <c r="G70" s="6">
        <v>45887</v>
      </c>
      <c r="H70" s="31">
        <f t="shared" si="10"/>
        <v>5508</v>
      </c>
      <c r="I70" s="31" t="str">
        <f t="shared" si="11"/>
        <v>-</v>
      </c>
      <c r="J70" s="5"/>
      <c r="K70" s="5" t="s">
        <v>15</v>
      </c>
      <c r="L70" s="5" t="s">
        <v>147</v>
      </c>
      <c r="M70" s="5" t="str">
        <f>_xlfn.XLOOKUP(J70,'Entity Risk Master'!$D$5:$D$8,'Entity Risk Master'!$F$5:$F$8,"-",0,1)</f>
        <v>-</v>
      </c>
    </row>
    <row r="71" spans="1:13" ht="13.2" customHeight="1" x14ac:dyDescent="0.3">
      <c r="A71" s="5">
        <v>973498256</v>
      </c>
      <c r="B71" s="5">
        <v>925029911485208</v>
      </c>
      <c r="C71" s="5" t="s">
        <v>11</v>
      </c>
      <c r="D71" s="5">
        <v>1245</v>
      </c>
      <c r="E71" s="5">
        <v>20126</v>
      </c>
      <c r="F71" s="5" t="s">
        <v>7</v>
      </c>
      <c r="G71" s="6">
        <v>45887</v>
      </c>
      <c r="H71" s="31">
        <f t="shared" si="10"/>
        <v>20126</v>
      </c>
      <c r="I71" s="31" t="str">
        <f t="shared" si="11"/>
        <v>-</v>
      </c>
      <c r="J71" s="5"/>
      <c r="K71" s="5" t="s">
        <v>15</v>
      </c>
      <c r="L71" s="5" t="s">
        <v>147</v>
      </c>
      <c r="M71" s="5" t="str">
        <f>_xlfn.XLOOKUP(J71,'Entity Risk Master'!$D$5:$D$8,'Entity Risk Master'!$F$5:$F$8,"-",0,1)</f>
        <v>-</v>
      </c>
    </row>
    <row r="72" spans="1:13" ht="13.2" customHeight="1" x14ac:dyDescent="0.3">
      <c r="A72" s="5">
        <v>973498256</v>
      </c>
      <c r="B72" s="5">
        <v>925029911485208</v>
      </c>
      <c r="C72" s="5" t="s">
        <v>11</v>
      </c>
      <c r="D72" s="5">
        <v>1245</v>
      </c>
      <c r="E72" s="5">
        <v>4165</v>
      </c>
      <c r="F72" s="5" t="s">
        <v>7</v>
      </c>
      <c r="G72" s="6">
        <v>45887</v>
      </c>
      <c r="H72" s="31">
        <f t="shared" si="10"/>
        <v>4165</v>
      </c>
      <c r="I72" s="31" t="str">
        <f t="shared" si="11"/>
        <v>-</v>
      </c>
      <c r="J72" s="5" t="str">
        <f>IF(K72="INTERNAL_TRF_DEBIT","SQL LOGISTICS")</f>
        <v>SQL LOGISTICS</v>
      </c>
      <c r="K72" s="5" t="s">
        <v>19</v>
      </c>
      <c r="L72" s="5" t="str">
        <f>VLOOKUP(J72,'Entity Risk Master'!$D$4:$I$8,2,FALSE)</f>
        <v>MEDIUM</v>
      </c>
      <c r="M72" s="5" t="str">
        <f>_xlfn.XLOOKUP(J72,'Entity Risk Master'!$D$5:$D$8,'Entity Risk Master'!$F$5:$F$8,"-",0,1)</f>
        <v>MUMBAI</v>
      </c>
    </row>
    <row r="73" spans="1:13" ht="13.2" customHeight="1" x14ac:dyDescent="0.3">
      <c r="A73" s="5">
        <v>973498256</v>
      </c>
      <c r="B73" s="5">
        <v>925029911485208</v>
      </c>
      <c r="C73" s="5" t="s">
        <v>11</v>
      </c>
      <c r="D73" s="5">
        <v>1245</v>
      </c>
      <c r="E73" s="5">
        <v>2398</v>
      </c>
      <c r="F73" s="5" t="s">
        <v>7</v>
      </c>
      <c r="G73" s="6">
        <v>45887</v>
      </c>
      <c r="H73" s="31">
        <f t="shared" si="10"/>
        <v>2398</v>
      </c>
      <c r="I73" s="31" t="str">
        <f t="shared" si="11"/>
        <v>-</v>
      </c>
      <c r="J73" s="5"/>
      <c r="K73" s="5" t="s">
        <v>74</v>
      </c>
      <c r="L73" s="5" t="s">
        <v>147</v>
      </c>
      <c r="M73" s="5" t="str">
        <f>_xlfn.XLOOKUP(J73,'Entity Risk Master'!$D$5:$D$8,'Entity Risk Master'!$F$5:$F$8,"-",0,1)</f>
        <v>-</v>
      </c>
    </row>
    <row r="74" spans="1:13" ht="13.2" customHeight="1" x14ac:dyDescent="0.3">
      <c r="A74" s="5">
        <v>973498256</v>
      </c>
      <c r="B74" s="5">
        <v>925029911485208</v>
      </c>
      <c r="C74" s="5" t="s">
        <v>11</v>
      </c>
      <c r="D74" s="5">
        <v>1245</v>
      </c>
      <c r="E74" s="5">
        <v>24483</v>
      </c>
      <c r="F74" s="5" t="s">
        <v>7</v>
      </c>
      <c r="G74" s="6">
        <v>45887</v>
      </c>
      <c r="H74" s="31">
        <f t="shared" si="10"/>
        <v>24483</v>
      </c>
      <c r="I74" s="31" t="str">
        <f t="shared" si="11"/>
        <v>-</v>
      </c>
      <c r="J74" s="5" t="str">
        <f>IF(K74="INTERNAL_TRF_DEBIT","SQL LOGISTICS")</f>
        <v>SQL LOGISTICS</v>
      </c>
      <c r="K74" s="5" t="s">
        <v>19</v>
      </c>
      <c r="L74" s="5" t="str">
        <f>VLOOKUP(J74,'Entity Risk Master'!$D$4:$I$8,2,FALSE)</f>
        <v>MEDIUM</v>
      </c>
      <c r="M74" s="5" t="str">
        <f>_xlfn.XLOOKUP(J74,'Entity Risk Master'!$D$5:$D$8,'Entity Risk Master'!$F$5:$F$8,"-",0,1)</f>
        <v>MUMBAI</v>
      </c>
    </row>
    <row r="75" spans="1:13" ht="13.2" customHeight="1" x14ac:dyDescent="0.3">
      <c r="A75" s="5">
        <v>973498256</v>
      </c>
      <c r="B75" s="5">
        <v>925029911485208</v>
      </c>
      <c r="C75" s="5" t="s">
        <v>11</v>
      </c>
      <c r="D75" s="5">
        <v>1245</v>
      </c>
      <c r="E75" s="5">
        <v>4707</v>
      </c>
      <c r="F75" s="5" t="s">
        <v>8</v>
      </c>
      <c r="G75" s="6">
        <v>45887</v>
      </c>
      <c r="H75" s="31" t="str">
        <f t="shared" si="10"/>
        <v>-</v>
      </c>
      <c r="I75" s="31">
        <f t="shared" si="11"/>
        <v>4707</v>
      </c>
      <c r="J75" s="5" t="str">
        <f t="shared" ref="J75" si="12">IF(K75="INTERNAL_TRF_CREDIT","RAMESH TRADING")</f>
        <v>RAMESH TRADING</v>
      </c>
      <c r="K75" s="5" t="s">
        <v>20</v>
      </c>
      <c r="L75" s="5" t="str">
        <f>VLOOKUP(J75,'Entity Risk Master'!$D$4:$I$8,2,FALSE)</f>
        <v>HIGH</v>
      </c>
      <c r="M75" s="5" t="str">
        <f>_xlfn.XLOOKUP(J75,'Entity Risk Master'!$D$5:$D$8,'Entity Risk Master'!$F$5:$F$8,"-",0,1)</f>
        <v>NAGERCOIL</v>
      </c>
    </row>
    <row r="76" spans="1:13" ht="13.2" customHeight="1" x14ac:dyDescent="0.3">
      <c r="A76" s="5">
        <v>973498256</v>
      </c>
      <c r="B76" s="5">
        <v>925029911485208</v>
      </c>
      <c r="C76" s="5" t="s">
        <v>11</v>
      </c>
      <c r="D76" s="5">
        <v>1245</v>
      </c>
      <c r="E76" s="5">
        <v>9185</v>
      </c>
      <c r="F76" s="5" t="s">
        <v>8</v>
      </c>
      <c r="G76" s="6">
        <v>45887</v>
      </c>
      <c r="H76" s="31" t="str">
        <f t="shared" si="10"/>
        <v>-</v>
      </c>
      <c r="I76" s="31">
        <f t="shared" si="11"/>
        <v>9185</v>
      </c>
      <c r="J76" s="5" t="str">
        <f>IF(K76="INTERNAL_TRF_CREDIT","VIJAY SALES")</f>
        <v>VIJAY SALES</v>
      </c>
      <c r="K76" s="5" t="s">
        <v>20</v>
      </c>
      <c r="L76" s="5" t="str">
        <f>VLOOKUP(J76,'Entity Risk Master'!$D$4:$I$8,2,FALSE)</f>
        <v>LOW</v>
      </c>
      <c r="M76" s="5" t="str">
        <f>_xlfn.XLOOKUP(J76,'Entity Risk Master'!$D$5:$D$8,'Entity Risk Master'!$F$5:$F$8,"-",0,1)</f>
        <v>RAICHUR</v>
      </c>
    </row>
    <row r="77" spans="1:13" ht="13.2" customHeight="1" x14ac:dyDescent="0.3">
      <c r="A77" s="5">
        <v>973498256</v>
      </c>
      <c r="B77" s="5">
        <v>925029911485208</v>
      </c>
      <c r="C77" s="5" t="s">
        <v>11</v>
      </c>
      <c r="D77" s="5">
        <v>1245</v>
      </c>
      <c r="E77" s="5">
        <v>18171</v>
      </c>
      <c r="F77" s="5" t="s">
        <v>8</v>
      </c>
      <c r="G77" s="6">
        <v>45888</v>
      </c>
      <c r="H77" s="31" t="str">
        <f t="shared" si="10"/>
        <v>-</v>
      </c>
      <c r="I77" s="31">
        <f t="shared" si="11"/>
        <v>18171</v>
      </c>
      <c r="J77" s="5"/>
      <c r="K77" s="5" t="s">
        <v>85</v>
      </c>
      <c r="L77" s="5" t="s">
        <v>147</v>
      </c>
      <c r="M77" s="5" t="str">
        <f>_xlfn.XLOOKUP(J77,'Entity Risk Master'!$D$5:$D$8,'Entity Risk Master'!$F$5:$F$8,"-",0,1)</f>
        <v>-</v>
      </c>
    </row>
    <row r="78" spans="1:13" ht="13.2" customHeight="1" x14ac:dyDescent="0.3">
      <c r="A78" s="5">
        <v>973498256</v>
      </c>
      <c r="B78" s="5">
        <v>925029911485208</v>
      </c>
      <c r="C78" s="5" t="s">
        <v>11</v>
      </c>
      <c r="D78" s="5">
        <v>1245</v>
      </c>
      <c r="E78" s="5">
        <v>13574</v>
      </c>
      <c r="F78" s="5" t="s">
        <v>8</v>
      </c>
      <c r="G78" s="6">
        <v>45888</v>
      </c>
      <c r="H78" s="31" t="str">
        <f t="shared" si="10"/>
        <v>-</v>
      </c>
      <c r="I78" s="31">
        <f t="shared" si="11"/>
        <v>13574</v>
      </c>
      <c r="J78" s="5"/>
      <c r="K78" s="5" t="s">
        <v>18</v>
      </c>
      <c r="L78" s="5" t="s">
        <v>147</v>
      </c>
      <c r="M78" s="5" t="str">
        <f>_xlfn.XLOOKUP(J78,'Entity Risk Master'!$D$5:$D$8,'Entity Risk Master'!$F$5:$F$8,"-",0,1)</f>
        <v>-</v>
      </c>
    </row>
    <row r="79" spans="1:13" ht="13.2" customHeight="1" x14ac:dyDescent="0.3">
      <c r="A79" s="5">
        <v>973498256</v>
      </c>
      <c r="B79" s="5">
        <v>925029911485208</v>
      </c>
      <c r="C79" s="5" t="s">
        <v>11</v>
      </c>
      <c r="D79" s="5">
        <v>1245</v>
      </c>
      <c r="E79" s="5">
        <v>17459</v>
      </c>
      <c r="F79" s="5" t="s">
        <v>7</v>
      </c>
      <c r="G79" s="6">
        <v>45888</v>
      </c>
      <c r="H79" s="31">
        <f t="shared" si="10"/>
        <v>17459</v>
      </c>
      <c r="I79" s="31" t="str">
        <f t="shared" si="11"/>
        <v>-</v>
      </c>
      <c r="J79" s="5" t="str">
        <f>IF(K79="INTERNAL_TRF_DEBIT","AJAZ AGRO")</f>
        <v>AJAZ AGRO</v>
      </c>
      <c r="K79" s="5" t="s">
        <v>19</v>
      </c>
      <c r="L79" s="5" t="str">
        <f>VLOOKUP(J79,'Entity Risk Master'!$D$4:$I$8,2,FALSE)</f>
        <v>HIGH</v>
      </c>
      <c r="M79" s="5" t="str">
        <f>_xlfn.XLOOKUP(J79,'Entity Risk Master'!$D$5:$D$8,'Entity Risk Master'!$F$5:$F$8,"-",0,1)</f>
        <v>GUNTUR</v>
      </c>
    </row>
    <row r="80" spans="1:13" ht="13.2" customHeight="1" x14ac:dyDescent="0.3">
      <c r="A80" s="5">
        <v>973498256</v>
      </c>
      <c r="B80" s="5">
        <v>925029911485208</v>
      </c>
      <c r="C80" s="5" t="s">
        <v>11</v>
      </c>
      <c r="D80" s="5">
        <v>1245</v>
      </c>
      <c r="E80" s="5">
        <v>7862</v>
      </c>
      <c r="F80" s="5" t="s">
        <v>7</v>
      </c>
      <c r="G80" s="6">
        <v>45888</v>
      </c>
      <c r="H80" s="31">
        <f t="shared" si="10"/>
        <v>7862</v>
      </c>
      <c r="I80" s="31" t="str">
        <f t="shared" si="11"/>
        <v>-</v>
      </c>
      <c r="J80" s="5"/>
      <c r="K80" s="5" t="s">
        <v>15</v>
      </c>
      <c r="L80" s="5" t="s">
        <v>147</v>
      </c>
      <c r="M80" s="5" t="str">
        <f>_xlfn.XLOOKUP(J80,'Entity Risk Master'!$D$5:$D$8,'Entity Risk Master'!$F$5:$F$8,"-",0,1)</f>
        <v>-</v>
      </c>
    </row>
    <row r="81" spans="1:13" ht="13.2" customHeight="1" x14ac:dyDescent="0.3">
      <c r="A81" s="5">
        <v>973498256</v>
      </c>
      <c r="B81" s="5">
        <v>925029911485208</v>
      </c>
      <c r="C81" s="5" t="s">
        <v>11</v>
      </c>
      <c r="D81" s="5">
        <v>1245</v>
      </c>
      <c r="E81" s="5">
        <v>19777</v>
      </c>
      <c r="F81" s="5" t="s">
        <v>8</v>
      </c>
      <c r="G81" s="6">
        <v>45888</v>
      </c>
      <c r="H81" s="31" t="str">
        <f t="shared" si="10"/>
        <v>-</v>
      </c>
      <c r="I81" s="31">
        <f t="shared" si="11"/>
        <v>19777</v>
      </c>
      <c r="J81" s="5" t="str">
        <f>IF(K81="INTERNAL_TRF_CREDIT","VIJAY SALES")</f>
        <v>VIJAY SALES</v>
      </c>
      <c r="K81" s="5" t="s">
        <v>20</v>
      </c>
      <c r="L81" s="5" t="str">
        <f>VLOOKUP(J81,'Entity Risk Master'!$D$4:$I$8,2,FALSE)</f>
        <v>LOW</v>
      </c>
      <c r="M81" s="5" t="str">
        <f>_xlfn.XLOOKUP(J81,'Entity Risk Master'!$D$5:$D$8,'Entity Risk Master'!$F$5:$F$8,"-",0,1)</f>
        <v>RAICHUR</v>
      </c>
    </row>
    <row r="82" spans="1:13" ht="13.2" customHeight="1" x14ac:dyDescent="0.3">
      <c r="A82" s="5">
        <v>973498256</v>
      </c>
      <c r="B82" s="5">
        <v>925029911485208</v>
      </c>
      <c r="C82" s="5" t="s">
        <v>11</v>
      </c>
      <c r="D82" s="5">
        <v>1245</v>
      </c>
      <c r="E82" s="5">
        <v>735</v>
      </c>
      <c r="F82" s="5" t="s">
        <v>7</v>
      </c>
      <c r="G82" s="6">
        <v>45888</v>
      </c>
      <c r="H82" s="31">
        <f t="shared" si="10"/>
        <v>735</v>
      </c>
      <c r="I82" s="31" t="str">
        <f t="shared" si="11"/>
        <v>-</v>
      </c>
      <c r="J82" s="5" t="str">
        <f>IF(K82="INTERNAL_TRF_DEBIT","AJAZ AGRO")</f>
        <v>AJAZ AGRO</v>
      </c>
      <c r="K82" s="5" t="s">
        <v>19</v>
      </c>
      <c r="L82" s="5" t="str">
        <f>VLOOKUP(J82,'Entity Risk Master'!$D$4:$I$8,2,FALSE)</f>
        <v>HIGH</v>
      </c>
      <c r="M82" s="5" t="str">
        <f>_xlfn.XLOOKUP(J82,'Entity Risk Master'!$D$5:$D$8,'Entity Risk Master'!$F$5:$F$8,"-",0,1)</f>
        <v>GUNTUR</v>
      </c>
    </row>
    <row r="83" spans="1:13" ht="13.2" customHeight="1" x14ac:dyDescent="0.3">
      <c r="A83" s="5">
        <v>973498256</v>
      </c>
      <c r="B83" s="5">
        <v>925029911485208</v>
      </c>
      <c r="C83" s="5" t="s">
        <v>11</v>
      </c>
      <c r="D83" s="5">
        <v>1245</v>
      </c>
      <c r="E83" s="5">
        <v>2708</v>
      </c>
      <c r="F83" s="5" t="s">
        <v>7</v>
      </c>
      <c r="G83" s="6">
        <v>45888</v>
      </c>
      <c r="H83" s="31">
        <f t="shared" si="10"/>
        <v>2708</v>
      </c>
      <c r="I83" s="31" t="str">
        <f t="shared" si="11"/>
        <v>-</v>
      </c>
      <c r="J83" s="5"/>
      <c r="K83" s="5" t="s">
        <v>74</v>
      </c>
      <c r="L83" s="5" t="s">
        <v>147</v>
      </c>
      <c r="M83" s="5" t="str">
        <f>_xlfn.XLOOKUP(J83,'Entity Risk Master'!$D$5:$D$8,'Entity Risk Master'!$F$5:$F$8,"-",0,1)</f>
        <v>-</v>
      </c>
    </row>
    <row r="84" spans="1:13" ht="13.2" customHeight="1" x14ac:dyDescent="0.3">
      <c r="A84" s="5">
        <v>973498256</v>
      </c>
      <c r="B84" s="5">
        <v>925029911485208</v>
      </c>
      <c r="C84" s="5" t="s">
        <v>11</v>
      </c>
      <c r="D84" s="5">
        <v>1245</v>
      </c>
      <c r="E84" s="5">
        <v>17347</v>
      </c>
      <c r="F84" s="5" t="s">
        <v>7</v>
      </c>
      <c r="G84" s="6">
        <v>45888</v>
      </c>
      <c r="H84" s="31">
        <f t="shared" si="10"/>
        <v>17347</v>
      </c>
      <c r="I84" s="31" t="str">
        <f t="shared" si="11"/>
        <v>-</v>
      </c>
      <c r="J84" s="5"/>
      <c r="K84" s="5" t="s">
        <v>81</v>
      </c>
      <c r="L84" s="5" t="s">
        <v>147</v>
      </c>
      <c r="M84" s="5" t="str">
        <f>_xlfn.XLOOKUP(J84,'Entity Risk Master'!$D$5:$D$8,'Entity Risk Master'!$F$5:$F$8,"-",0,1)</f>
        <v>-</v>
      </c>
    </row>
    <row r="85" spans="1:13" ht="13.2" customHeight="1" x14ac:dyDescent="0.3">
      <c r="A85" s="5">
        <v>973498256</v>
      </c>
      <c r="B85" s="5">
        <v>925029911485208</v>
      </c>
      <c r="C85" s="5" t="s">
        <v>11</v>
      </c>
      <c r="D85" s="5">
        <v>1245</v>
      </c>
      <c r="E85" s="5">
        <v>7520</v>
      </c>
      <c r="F85" s="5" t="s">
        <v>8</v>
      </c>
      <c r="G85" s="6">
        <v>45888</v>
      </c>
      <c r="H85" s="31" t="str">
        <f t="shared" si="10"/>
        <v>-</v>
      </c>
      <c r="I85" s="31">
        <f t="shared" si="11"/>
        <v>7520</v>
      </c>
      <c r="J85" s="5"/>
      <c r="K85" s="5" t="s">
        <v>18</v>
      </c>
      <c r="L85" s="5" t="s">
        <v>147</v>
      </c>
      <c r="M85" s="5" t="str">
        <f>_xlfn.XLOOKUP(J85,'Entity Risk Master'!$D$5:$D$8,'Entity Risk Master'!$F$5:$F$8,"-",0,1)</f>
        <v>-</v>
      </c>
    </row>
    <row r="86" spans="1:13" ht="13.2" customHeight="1" x14ac:dyDescent="0.3">
      <c r="A86" s="5">
        <v>973498256</v>
      </c>
      <c r="B86" s="5">
        <v>925029911485208</v>
      </c>
      <c r="C86" s="5" t="s">
        <v>11</v>
      </c>
      <c r="D86" s="5">
        <v>1245</v>
      </c>
      <c r="E86" s="5">
        <v>8462</v>
      </c>
      <c r="F86" s="5" t="s">
        <v>7</v>
      </c>
      <c r="G86" s="6">
        <v>45888</v>
      </c>
      <c r="H86" s="31">
        <f t="shared" si="10"/>
        <v>8462</v>
      </c>
      <c r="I86" s="31" t="str">
        <f t="shared" si="11"/>
        <v>-</v>
      </c>
      <c r="J86" s="5" t="str">
        <f>IF(K86="INTERNAL_TRF_DEBIT","AJAZ AGRO")</f>
        <v>AJAZ AGRO</v>
      </c>
      <c r="K86" s="5" t="s">
        <v>19</v>
      </c>
      <c r="L86" s="5" t="str">
        <f>VLOOKUP(J86,'Entity Risk Master'!$D$4:$I$8,2,FALSE)</f>
        <v>HIGH</v>
      </c>
      <c r="M86" s="5" t="str">
        <f>_xlfn.XLOOKUP(J86,'Entity Risk Master'!$D$5:$D$8,'Entity Risk Master'!$F$5:$F$8,"-",0,1)</f>
        <v>GUNTUR</v>
      </c>
    </row>
    <row r="87" spans="1:13" ht="13.2" customHeight="1" x14ac:dyDescent="0.3">
      <c r="A87" s="5">
        <v>973498256</v>
      </c>
      <c r="B87" s="5">
        <v>925029911485208</v>
      </c>
      <c r="C87" s="5" t="s">
        <v>11</v>
      </c>
      <c r="D87" s="5">
        <v>1245</v>
      </c>
      <c r="E87" s="5">
        <v>3590</v>
      </c>
      <c r="F87" s="5" t="s">
        <v>7</v>
      </c>
      <c r="G87" s="6">
        <v>45888</v>
      </c>
      <c r="H87" s="31">
        <f t="shared" si="10"/>
        <v>3590</v>
      </c>
      <c r="I87" s="31" t="str">
        <f t="shared" si="11"/>
        <v>-</v>
      </c>
      <c r="J87" s="5"/>
      <c r="K87" s="5" t="s">
        <v>14</v>
      </c>
      <c r="L87" s="5" t="s">
        <v>147</v>
      </c>
      <c r="M87" s="5" t="str">
        <f>_xlfn.XLOOKUP(J87,'Entity Risk Master'!$D$5:$D$8,'Entity Risk Master'!$F$5:$F$8,"-",0,1)</f>
        <v>-</v>
      </c>
    </row>
    <row r="88" spans="1:13" ht="13.2" customHeight="1" x14ac:dyDescent="0.3">
      <c r="A88" s="5">
        <v>973498256</v>
      </c>
      <c r="B88" s="5">
        <v>925029911485208</v>
      </c>
      <c r="C88" s="5" t="s">
        <v>11</v>
      </c>
      <c r="D88" s="5">
        <v>1245</v>
      </c>
      <c r="E88" s="5">
        <v>14379</v>
      </c>
      <c r="F88" s="5" t="s">
        <v>7</v>
      </c>
      <c r="G88" s="6">
        <v>45888</v>
      </c>
      <c r="H88" s="31">
        <f t="shared" si="10"/>
        <v>14379</v>
      </c>
      <c r="I88" s="31" t="str">
        <f t="shared" si="11"/>
        <v>-</v>
      </c>
      <c r="J88" s="5"/>
      <c r="K88" s="5" t="s">
        <v>15</v>
      </c>
      <c r="L88" s="5" t="s">
        <v>147</v>
      </c>
      <c r="M88" s="5" t="str">
        <f>_xlfn.XLOOKUP(J88,'Entity Risk Master'!$D$5:$D$8,'Entity Risk Master'!$F$5:$F$8,"-",0,1)</f>
        <v>-</v>
      </c>
    </row>
    <row r="89" spans="1:13" ht="13.2" customHeight="1" x14ac:dyDescent="0.3">
      <c r="A89" s="5">
        <v>973498256</v>
      </c>
      <c r="B89" s="5">
        <v>925029911485208</v>
      </c>
      <c r="C89" s="5" t="s">
        <v>11</v>
      </c>
      <c r="D89" s="5">
        <v>1245</v>
      </c>
      <c r="E89" s="5">
        <v>22564</v>
      </c>
      <c r="F89" s="5" t="s">
        <v>8</v>
      </c>
      <c r="G89" s="6">
        <v>45888</v>
      </c>
      <c r="H89" s="31" t="str">
        <f t="shared" si="10"/>
        <v>-</v>
      </c>
      <c r="I89" s="31">
        <f t="shared" si="11"/>
        <v>22564</v>
      </c>
      <c r="J89" s="5"/>
      <c r="K89" s="5" t="s">
        <v>17</v>
      </c>
      <c r="L89" s="5" t="s">
        <v>147</v>
      </c>
      <c r="M89" s="5" t="str">
        <f>_xlfn.XLOOKUP(J89,'Entity Risk Master'!$D$5:$D$8,'Entity Risk Master'!$F$5:$F$8,"-",0,1)</f>
        <v>-</v>
      </c>
    </row>
    <row r="90" spans="1:13" ht="13.2" customHeight="1" x14ac:dyDescent="0.3">
      <c r="A90" s="5">
        <v>973498256</v>
      </c>
      <c r="B90" s="5">
        <v>925029911485208</v>
      </c>
      <c r="C90" s="5" t="s">
        <v>11</v>
      </c>
      <c r="D90" s="5">
        <v>1245</v>
      </c>
      <c r="E90" s="5">
        <v>13693</v>
      </c>
      <c r="F90" s="5" t="s">
        <v>8</v>
      </c>
      <c r="G90" s="6">
        <v>45888</v>
      </c>
      <c r="H90" s="31" t="str">
        <f t="shared" si="10"/>
        <v>-</v>
      </c>
      <c r="I90" s="31">
        <f t="shared" si="11"/>
        <v>13693</v>
      </c>
      <c r="J90" s="5"/>
      <c r="K90" s="5" t="s">
        <v>21</v>
      </c>
      <c r="L90" s="5" t="s">
        <v>147</v>
      </c>
      <c r="M90" s="5" t="str">
        <f>_xlfn.XLOOKUP(J90,'Entity Risk Master'!$D$5:$D$8,'Entity Risk Master'!$F$5:$F$8,"-",0,1)</f>
        <v>-</v>
      </c>
    </row>
    <row r="91" spans="1:13" ht="13.2" customHeight="1" x14ac:dyDescent="0.3">
      <c r="A91" s="5">
        <v>973498256</v>
      </c>
      <c r="B91" s="5">
        <v>925029911485208</v>
      </c>
      <c r="C91" s="5" t="s">
        <v>11</v>
      </c>
      <c r="D91" s="5">
        <v>1245</v>
      </c>
      <c r="E91" s="5">
        <v>8647</v>
      </c>
      <c r="F91" s="5" t="s">
        <v>7</v>
      </c>
      <c r="G91" s="6">
        <v>45888</v>
      </c>
      <c r="H91" s="31">
        <f t="shared" si="10"/>
        <v>8647</v>
      </c>
      <c r="I91" s="31" t="str">
        <f t="shared" si="11"/>
        <v>-</v>
      </c>
      <c r="J91" s="5"/>
      <c r="K91" s="5" t="s">
        <v>81</v>
      </c>
      <c r="L91" s="5" t="s">
        <v>147</v>
      </c>
      <c r="M91" s="5" t="str">
        <f>_xlfn.XLOOKUP(J91,'Entity Risk Master'!$D$5:$D$8,'Entity Risk Master'!$F$5:$F$8,"-",0,1)</f>
        <v>-</v>
      </c>
    </row>
    <row r="92" spans="1:13" ht="13.2" customHeight="1" x14ac:dyDescent="0.3">
      <c r="A92" s="5">
        <v>973498256</v>
      </c>
      <c r="B92" s="5">
        <v>925029911485208</v>
      </c>
      <c r="C92" s="5" t="s">
        <v>11</v>
      </c>
      <c r="D92" s="5">
        <v>1245</v>
      </c>
      <c r="E92" s="5">
        <v>5093</v>
      </c>
      <c r="F92" s="5" t="s">
        <v>7</v>
      </c>
      <c r="G92" s="6">
        <v>45888</v>
      </c>
      <c r="H92" s="31">
        <f t="shared" si="10"/>
        <v>5093</v>
      </c>
      <c r="I92" s="31" t="str">
        <f t="shared" si="11"/>
        <v>-</v>
      </c>
      <c r="J92" s="5"/>
      <c r="K92" s="5" t="s">
        <v>86</v>
      </c>
      <c r="L92" s="5" t="s">
        <v>147</v>
      </c>
      <c r="M92" s="5" t="str">
        <f>_xlfn.XLOOKUP(J92,'Entity Risk Master'!$D$5:$D$8,'Entity Risk Master'!$F$5:$F$8,"-",0,1)</f>
        <v>-</v>
      </c>
    </row>
    <row r="93" spans="1:13" ht="13.2" customHeight="1" x14ac:dyDescent="0.3">
      <c r="A93" s="5">
        <v>973498256</v>
      </c>
      <c r="B93" s="5">
        <v>925029911485208</v>
      </c>
      <c r="C93" s="5" t="s">
        <v>11</v>
      </c>
      <c r="D93" s="5">
        <v>1245</v>
      </c>
      <c r="E93" s="5">
        <v>15659</v>
      </c>
      <c r="F93" s="5" t="s">
        <v>7</v>
      </c>
      <c r="G93" s="6">
        <v>45888</v>
      </c>
      <c r="H93" s="31">
        <f t="shared" si="10"/>
        <v>15659</v>
      </c>
      <c r="I93" s="31" t="str">
        <f t="shared" si="11"/>
        <v>-</v>
      </c>
      <c r="J93" s="5"/>
      <c r="K93" s="5" t="s">
        <v>81</v>
      </c>
      <c r="L93" s="5" t="s">
        <v>147</v>
      </c>
      <c r="M93" s="5" t="str">
        <f>_xlfn.XLOOKUP(J93,'Entity Risk Master'!$D$5:$D$8,'Entity Risk Master'!$F$5:$F$8,"-",0,1)</f>
        <v>-</v>
      </c>
    </row>
    <row r="94" spans="1:13" ht="13.2" customHeight="1" x14ac:dyDescent="0.3">
      <c r="A94" s="5">
        <v>973498256</v>
      </c>
      <c r="B94" s="5">
        <v>925029911485208</v>
      </c>
      <c r="C94" s="5" t="s">
        <v>11</v>
      </c>
      <c r="D94" s="5">
        <v>1245</v>
      </c>
      <c r="E94" s="5">
        <v>18533</v>
      </c>
      <c r="F94" s="5" t="s">
        <v>7</v>
      </c>
      <c r="G94" s="6">
        <v>45888</v>
      </c>
      <c r="H94" s="31">
        <f t="shared" si="10"/>
        <v>18533</v>
      </c>
      <c r="I94" s="31" t="str">
        <f t="shared" si="11"/>
        <v>-</v>
      </c>
      <c r="J94" s="5"/>
      <c r="K94" s="5" t="s">
        <v>15</v>
      </c>
      <c r="L94" s="5" t="s">
        <v>147</v>
      </c>
      <c r="M94" s="5" t="str">
        <f>_xlfn.XLOOKUP(J94,'Entity Risk Master'!$D$5:$D$8,'Entity Risk Master'!$F$5:$F$8,"-",0,1)</f>
        <v>-</v>
      </c>
    </row>
    <row r="95" spans="1:13" ht="13.2" customHeight="1" x14ac:dyDescent="0.3">
      <c r="A95" s="5">
        <v>973498256</v>
      </c>
      <c r="B95" s="5">
        <v>925029911485208</v>
      </c>
      <c r="C95" s="5" t="s">
        <v>11</v>
      </c>
      <c r="D95" s="5">
        <v>1245</v>
      </c>
      <c r="E95" s="5">
        <v>3556</v>
      </c>
      <c r="F95" s="5" t="s">
        <v>8</v>
      </c>
      <c r="G95" s="6">
        <v>45888</v>
      </c>
      <c r="H95" s="31" t="str">
        <f t="shared" si="10"/>
        <v>-</v>
      </c>
      <c r="I95" s="31">
        <f t="shared" si="11"/>
        <v>3556</v>
      </c>
      <c r="J95" s="5" t="str">
        <f>IF(K95="INTERNAL_TRF_CREDIT","VIJAY SALES")</f>
        <v>VIJAY SALES</v>
      </c>
      <c r="K95" s="5" t="s">
        <v>20</v>
      </c>
      <c r="L95" s="5" t="str">
        <f>VLOOKUP(J95,'Entity Risk Master'!$D$4:$I$8,2,FALSE)</f>
        <v>LOW</v>
      </c>
      <c r="M95" s="5" t="str">
        <f>_xlfn.XLOOKUP(J95,'Entity Risk Master'!$D$5:$D$8,'Entity Risk Master'!$F$5:$F$8,"-",0,1)</f>
        <v>RAICHUR</v>
      </c>
    </row>
    <row r="96" spans="1:13" ht="13.2" customHeight="1" x14ac:dyDescent="0.3">
      <c r="A96" s="5">
        <v>973498256</v>
      </c>
      <c r="B96" s="5">
        <v>925029911485208</v>
      </c>
      <c r="C96" s="5" t="s">
        <v>11</v>
      </c>
      <c r="D96" s="5">
        <v>1245</v>
      </c>
      <c r="E96" s="5">
        <v>13817</v>
      </c>
      <c r="F96" s="5" t="s">
        <v>7</v>
      </c>
      <c r="G96" s="6">
        <v>45888</v>
      </c>
      <c r="H96" s="31">
        <f t="shared" si="10"/>
        <v>13817</v>
      </c>
      <c r="I96" s="31" t="str">
        <f t="shared" si="11"/>
        <v>-</v>
      </c>
      <c r="J96" s="5" t="str">
        <f>IF(K96="INTERNAL_TRF_DEBIT","AJAZ AGRO")</f>
        <v>AJAZ AGRO</v>
      </c>
      <c r="K96" s="5" t="s">
        <v>19</v>
      </c>
      <c r="L96" s="5" t="str">
        <f>VLOOKUP(J96,'Entity Risk Master'!$D$4:$I$8,2,FALSE)</f>
        <v>HIGH</v>
      </c>
      <c r="M96" s="5" t="str">
        <f>_xlfn.XLOOKUP(J96,'Entity Risk Master'!$D$5:$D$8,'Entity Risk Master'!$F$5:$F$8,"-",0,1)</f>
        <v>GUNTUR</v>
      </c>
    </row>
    <row r="97" spans="1:13" ht="13.2" customHeight="1" x14ac:dyDescent="0.3">
      <c r="A97" s="5">
        <v>973498256</v>
      </c>
      <c r="B97" s="5">
        <v>925029911485208</v>
      </c>
      <c r="C97" s="5" t="s">
        <v>11</v>
      </c>
      <c r="D97" s="5">
        <v>1245</v>
      </c>
      <c r="E97" s="5">
        <v>13641</v>
      </c>
      <c r="F97" s="5" t="s">
        <v>7</v>
      </c>
      <c r="G97" s="6">
        <v>45888</v>
      </c>
      <c r="H97" s="31">
        <f t="shared" si="10"/>
        <v>13641</v>
      </c>
      <c r="I97" s="31" t="str">
        <f t="shared" si="11"/>
        <v>-</v>
      </c>
      <c r="J97" s="5"/>
      <c r="K97" s="5" t="s">
        <v>81</v>
      </c>
      <c r="L97" s="5" t="s">
        <v>147</v>
      </c>
      <c r="M97" s="5" t="str">
        <f>_xlfn.XLOOKUP(J97,'Entity Risk Master'!$D$5:$D$8,'Entity Risk Master'!$F$5:$F$8,"-",0,1)</f>
        <v>-</v>
      </c>
    </row>
    <row r="98" spans="1:13" ht="13.2" customHeight="1" x14ac:dyDescent="0.3">
      <c r="A98" s="5">
        <v>973498256</v>
      </c>
      <c r="B98" s="5">
        <v>925029911485208</v>
      </c>
      <c r="C98" s="5" t="s">
        <v>11</v>
      </c>
      <c r="D98" s="5">
        <v>1245</v>
      </c>
      <c r="E98" s="5">
        <v>570</v>
      </c>
      <c r="F98" s="5" t="s">
        <v>7</v>
      </c>
      <c r="G98" s="6">
        <v>45888</v>
      </c>
      <c r="H98" s="31">
        <f t="shared" si="10"/>
        <v>570</v>
      </c>
      <c r="I98" s="31" t="str">
        <f t="shared" si="11"/>
        <v>-</v>
      </c>
      <c r="J98" s="5"/>
      <c r="K98" s="5" t="s">
        <v>81</v>
      </c>
      <c r="L98" s="5" t="s">
        <v>147</v>
      </c>
      <c r="M98" s="5" t="str">
        <f>_xlfn.XLOOKUP(J98,'Entity Risk Master'!$D$5:$D$8,'Entity Risk Master'!$F$5:$F$8,"-",0,1)</f>
        <v>-</v>
      </c>
    </row>
    <row r="99" spans="1:13" ht="13.2" customHeight="1" x14ac:dyDescent="0.3">
      <c r="A99" s="5">
        <v>973498256</v>
      </c>
      <c r="B99" s="5">
        <v>925029911485208</v>
      </c>
      <c r="C99" s="5" t="s">
        <v>11</v>
      </c>
      <c r="D99" s="5">
        <v>1245</v>
      </c>
      <c r="E99" s="5">
        <v>9847</v>
      </c>
      <c r="F99" s="5" t="s">
        <v>7</v>
      </c>
      <c r="G99" s="6">
        <v>45888</v>
      </c>
      <c r="H99" s="31">
        <f t="shared" si="10"/>
        <v>9847</v>
      </c>
      <c r="I99" s="31" t="str">
        <f t="shared" si="11"/>
        <v>-</v>
      </c>
      <c r="J99" s="5" t="str">
        <f>IF(K99="INTERNAL_TRF_DEBIT","AJAZ AGRO")</f>
        <v>AJAZ AGRO</v>
      </c>
      <c r="K99" s="5" t="s">
        <v>19</v>
      </c>
      <c r="L99" s="5" t="str">
        <f>VLOOKUP(J99,'Entity Risk Master'!$D$4:$I$8,2,FALSE)</f>
        <v>HIGH</v>
      </c>
      <c r="M99" s="5" t="str">
        <f>_xlfn.XLOOKUP(J99,'Entity Risk Master'!$D$5:$D$8,'Entity Risk Master'!$F$5:$F$8,"-",0,1)</f>
        <v>GUNTUR</v>
      </c>
    </row>
    <row r="100" spans="1:13" ht="13.2" customHeight="1" x14ac:dyDescent="0.3">
      <c r="A100" s="5">
        <v>973498256</v>
      </c>
      <c r="B100" s="5">
        <v>925029911485208</v>
      </c>
      <c r="C100" s="5" t="s">
        <v>11</v>
      </c>
      <c r="D100" s="5">
        <v>1245</v>
      </c>
      <c r="E100" s="5">
        <v>6722</v>
      </c>
      <c r="F100" s="5" t="s">
        <v>7</v>
      </c>
      <c r="G100" s="6">
        <v>45888</v>
      </c>
      <c r="H100" s="31">
        <f t="shared" ref="H100:H131" si="13">IF(F100="DEBIT",E100,"-")</f>
        <v>6722</v>
      </c>
      <c r="I100" s="31" t="str">
        <f t="shared" si="11"/>
        <v>-</v>
      </c>
      <c r="J100" s="5"/>
      <c r="K100" s="5" t="s">
        <v>15</v>
      </c>
      <c r="L100" s="5" t="s">
        <v>147</v>
      </c>
      <c r="M100" s="5" t="str">
        <f>_xlfn.XLOOKUP(J100,'Entity Risk Master'!$D$5:$D$8,'Entity Risk Master'!$F$5:$F$8,"-",0,1)</f>
        <v>-</v>
      </c>
    </row>
    <row r="101" spans="1:13" ht="13.2" customHeight="1" x14ac:dyDescent="0.3">
      <c r="A101" s="5">
        <v>973498256</v>
      </c>
      <c r="B101" s="5">
        <v>925029911485208</v>
      </c>
      <c r="C101" s="5" t="s">
        <v>11</v>
      </c>
      <c r="D101" s="5">
        <v>1245</v>
      </c>
      <c r="E101" s="5">
        <v>19478</v>
      </c>
      <c r="F101" s="5" t="s">
        <v>8</v>
      </c>
      <c r="G101" s="6">
        <v>45888</v>
      </c>
      <c r="H101" s="31" t="str">
        <f t="shared" si="13"/>
        <v>-</v>
      </c>
      <c r="I101" s="31">
        <f t="shared" ref="I101:I132" si="14">IF(F101="CREDIT",E101,"-")</f>
        <v>19478</v>
      </c>
      <c r="J101" s="5"/>
      <c r="K101" s="5" t="s">
        <v>85</v>
      </c>
      <c r="L101" s="5" t="s">
        <v>147</v>
      </c>
      <c r="M101" s="5" t="str">
        <f>_xlfn.XLOOKUP(J101,'Entity Risk Master'!$D$5:$D$8,'Entity Risk Master'!$F$5:$F$8,"-",0,1)</f>
        <v>-</v>
      </c>
    </row>
    <row r="102" spans="1:13" ht="13.2" customHeight="1" x14ac:dyDescent="0.3">
      <c r="A102" s="5">
        <v>973498256</v>
      </c>
      <c r="B102" s="5">
        <v>925029911485208</v>
      </c>
      <c r="C102" s="5" t="s">
        <v>11</v>
      </c>
      <c r="D102" s="5">
        <v>1245</v>
      </c>
      <c r="E102" s="5">
        <v>2373</v>
      </c>
      <c r="F102" s="5" t="s">
        <v>7</v>
      </c>
      <c r="G102" s="6">
        <v>45888</v>
      </c>
      <c r="H102" s="31">
        <f t="shared" si="13"/>
        <v>2373</v>
      </c>
      <c r="I102" s="31" t="str">
        <f t="shared" si="14"/>
        <v>-</v>
      </c>
      <c r="J102" s="5" t="str">
        <f>IF(K102="INTERNAL_TRF_DEBIT","AJAZ AGRO")</f>
        <v>AJAZ AGRO</v>
      </c>
      <c r="K102" s="5" t="s">
        <v>19</v>
      </c>
      <c r="L102" s="5" t="str">
        <f>VLOOKUP(J102,'Entity Risk Master'!$D$4:$I$8,2,FALSE)</f>
        <v>HIGH</v>
      </c>
      <c r="M102" s="5" t="str">
        <f>_xlfn.XLOOKUP(J102,'Entity Risk Master'!$D$5:$D$8,'Entity Risk Master'!$F$5:$F$8,"-",0,1)</f>
        <v>GUNTUR</v>
      </c>
    </row>
    <row r="103" spans="1:13" ht="13.2" customHeight="1" x14ac:dyDescent="0.3">
      <c r="A103" s="5">
        <v>973498256</v>
      </c>
      <c r="B103" s="5">
        <v>925029911485208</v>
      </c>
      <c r="C103" s="5" t="s">
        <v>11</v>
      </c>
      <c r="D103" s="5">
        <v>1245</v>
      </c>
      <c r="E103" s="5">
        <v>2363</v>
      </c>
      <c r="F103" s="5" t="s">
        <v>8</v>
      </c>
      <c r="G103" s="6">
        <v>45888</v>
      </c>
      <c r="H103" s="31" t="str">
        <f t="shared" si="13"/>
        <v>-</v>
      </c>
      <c r="I103" s="31">
        <f t="shared" si="14"/>
        <v>2363</v>
      </c>
      <c r="J103" s="5" t="str">
        <f t="shared" ref="J103:J104" si="15">IF(K103="INTERNAL_TRF_CREDIT","VIJAY SALES")</f>
        <v>VIJAY SALES</v>
      </c>
      <c r="K103" s="5" t="s">
        <v>20</v>
      </c>
      <c r="L103" s="5" t="str">
        <f>VLOOKUP(J103,'Entity Risk Master'!$D$4:$I$8,2,FALSE)</f>
        <v>LOW</v>
      </c>
      <c r="M103" s="5" t="str">
        <f>_xlfn.XLOOKUP(J103,'Entity Risk Master'!$D$5:$D$8,'Entity Risk Master'!$F$5:$F$8,"-",0,1)</f>
        <v>RAICHUR</v>
      </c>
    </row>
    <row r="104" spans="1:13" ht="13.2" customHeight="1" x14ac:dyDescent="0.3">
      <c r="A104" s="5">
        <v>973498256</v>
      </c>
      <c r="B104" s="5">
        <v>925029911485208</v>
      </c>
      <c r="C104" s="5" t="s">
        <v>11</v>
      </c>
      <c r="D104" s="5">
        <v>1245</v>
      </c>
      <c r="E104" s="5">
        <v>2745</v>
      </c>
      <c r="F104" s="5" t="s">
        <v>8</v>
      </c>
      <c r="G104" s="6">
        <v>45888</v>
      </c>
      <c r="H104" s="31" t="str">
        <f t="shared" si="13"/>
        <v>-</v>
      </c>
      <c r="I104" s="31">
        <f t="shared" si="14"/>
        <v>2745</v>
      </c>
      <c r="J104" s="5" t="str">
        <f t="shared" si="15"/>
        <v>VIJAY SALES</v>
      </c>
      <c r="K104" s="5" t="s">
        <v>20</v>
      </c>
      <c r="L104" s="5" t="str">
        <f>VLOOKUP(J104,'Entity Risk Master'!$D$4:$I$8,2,FALSE)</f>
        <v>LOW</v>
      </c>
      <c r="M104" s="5" t="str">
        <f>_xlfn.XLOOKUP(J104,'Entity Risk Master'!$D$5:$D$8,'Entity Risk Master'!$F$5:$F$8,"-",0,1)</f>
        <v>RAICHUR</v>
      </c>
    </row>
    <row r="105" spans="1:13" ht="13.2" customHeight="1" x14ac:dyDescent="0.3">
      <c r="A105" s="5">
        <v>973498256</v>
      </c>
      <c r="B105" s="5">
        <v>925029911485208</v>
      </c>
      <c r="C105" s="5" t="s">
        <v>11</v>
      </c>
      <c r="D105" s="5">
        <v>1245</v>
      </c>
      <c r="E105" s="5">
        <v>13730</v>
      </c>
      <c r="F105" s="5" t="s">
        <v>7</v>
      </c>
      <c r="G105" s="6">
        <v>45888</v>
      </c>
      <c r="H105" s="31">
        <f t="shared" si="13"/>
        <v>13730</v>
      </c>
      <c r="I105" s="31" t="str">
        <f t="shared" si="14"/>
        <v>-</v>
      </c>
      <c r="J105" s="5"/>
      <c r="K105" s="5" t="s">
        <v>15</v>
      </c>
      <c r="L105" s="5" t="s">
        <v>147</v>
      </c>
      <c r="M105" s="5" t="str">
        <f>_xlfn.XLOOKUP(J105,'Entity Risk Master'!$D$5:$D$8,'Entity Risk Master'!$F$5:$F$8,"-",0,1)</f>
        <v>-</v>
      </c>
    </row>
    <row r="106" spans="1:13" ht="13.2" customHeight="1" x14ac:dyDescent="0.3">
      <c r="A106" s="5">
        <v>973498256</v>
      </c>
      <c r="B106" s="5">
        <v>925029911485208</v>
      </c>
      <c r="C106" s="5" t="s">
        <v>11</v>
      </c>
      <c r="D106" s="5">
        <v>1245</v>
      </c>
      <c r="E106" s="5">
        <v>20795</v>
      </c>
      <c r="F106" s="5" t="s">
        <v>7</v>
      </c>
      <c r="G106" s="6">
        <v>45888</v>
      </c>
      <c r="H106" s="31">
        <f t="shared" si="13"/>
        <v>20795</v>
      </c>
      <c r="I106" s="31" t="str">
        <f t="shared" si="14"/>
        <v>-</v>
      </c>
      <c r="J106" s="5"/>
      <c r="K106" s="5" t="s">
        <v>14</v>
      </c>
      <c r="L106" s="5" t="s">
        <v>147</v>
      </c>
      <c r="M106" s="5" t="str">
        <f>_xlfn.XLOOKUP(J106,'Entity Risk Master'!$D$5:$D$8,'Entity Risk Master'!$F$5:$F$8,"-",0,1)</f>
        <v>-</v>
      </c>
    </row>
    <row r="107" spans="1:13" ht="13.2" customHeight="1" x14ac:dyDescent="0.3">
      <c r="A107" s="5">
        <v>973498256</v>
      </c>
      <c r="B107" s="5">
        <v>925029911485208</v>
      </c>
      <c r="C107" s="5" t="s">
        <v>11</v>
      </c>
      <c r="D107" s="5">
        <v>1245</v>
      </c>
      <c r="E107" s="5">
        <v>9044</v>
      </c>
      <c r="F107" s="5" t="s">
        <v>7</v>
      </c>
      <c r="G107" s="6">
        <v>45888</v>
      </c>
      <c r="H107" s="31">
        <f t="shared" si="13"/>
        <v>9044</v>
      </c>
      <c r="I107" s="31" t="str">
        <f t="shared" si="14"/>
        <v>-</v>
      </c>
      <c r="J107" s="5" t="str">
        <f>IF(K107="INTERNAL_TRF_DEBIT","AJAZ AGRO")</f>
        <v>AJAZ AGRO</v>
      </c>
      <c r="K107" s="5" t="s">
        <v>19</v>
      </c>
      <c r="L107" s="5" t="str">
        <f>VLOOKUP(J107,'Entity Risk Master'!$D$4:$I$8,2,FALSE)</f>
        <v>HIGH</v>
      </c>
      <c r="M107" s="5" t="str">
        <f>_xlfn.XLOOKUP(J107,'Entity Risk Master'!$D$5:$D$8,'Entity Risk Master'!$F$5:$F$8,"-",0,1)</f>
        <v>GUNTUR</v>
      </c>
    </row>
    <row r="108" spans="1:13" ht="13.2" customHeight="1" x14ac:dyDescent="0.3">
      <c r="A108" s="5">
        <v>973498256</v>
      </c>
      <c r="B108" s="5">
        <v>925029911485208</v>
      </c>
      <c r="C108" s="5" t="s">
        <v>11</v>
      </c>
      <c r="D108" s="5">
        <v>1245</v>
      </c>
      <c r="E108" s="5">
        <v>9203</v>
      </c>
      <c r="F108" s="5" t="s">
        <v>7</v>
      </c>
      <c r="G108" s="6">
        <v>45888</v>
      </c>
      <c r="H108" s="31">
        <f t="shared" si="13"/>
        <v>9203</v>
      </c>
      <c r="I108" s="31" t="str">
        <f t="shared" si="14"/>
        <v>-</v>
      </c>
      <c r="J108" s="5"/>
      <c r="K108" s="5" t="s">
        <v>86</v>
      </c>
      <c r="L108" s="5" t="s">
        <v>147</v>
      </c>
      <c r="M108" s="5" t="str">
        <f>_xlfn.XLOOKUP(J108,'Entity Risk Master'!$D$5:$D$8,'Entity Risk Master'!$F$5:$F$8,"-",0,1)</f>
        <v>-</v>
      </c>
    </row>
    <row r="109" spans="1:13" ht="13.2" customHeight="1" x14ac:dyDescent="0.3">
      <c r="A109" s="5">
        <v>973498256</v>
      </c>
      <c r="B109" s="5">
        <v>925029911485208</v>
      </c>
      <c r="C109" s="5" t="s">
        <v>11</v>
      </c>
      <c r="D109" s="5">
        <v>1245</v>
      </c>
      <c r="E109" s="5">
        <v>15482</v>
      </c>
      <c r="F109" s="5" t="s">
        <v>7</v>
      </c>
      <c r="G109" s="6">
        <v>45888</v>
      </c>
      <c r="H109" s="31">
        <f t="shared" si="13"/>
        <v>15482</v>
      </c>
      <c r="I109" s="31" t="str">
        <f t="shared" si="14"/>
        <v>-</v>
      </c>
      <c r="J109" s="5"/>
      <c r="K109" s="5" t="s">
        <v>15</v>
      </c>
      <c r="L109" s="5" t="s">
        <v>147</v>
      </c>
      <c r="M109" s="5" t="str">
        <f>_xlfn.XLOOKUP(J109,'Entity Risk Master'!$D$5:$D$8,'Entity Risk Master'!$F$5:$F$8,"-",0,1)</f>
        <v>-</v>
      </c>
    </row>
    <row r="110" spans="1:13" ht="13.2" customHeight="1" x14ac:dyDescent="0.3">
      <c r="A110" s="5">
        <v>973498256</v>
      </c>
      <c r="B110" s="5">
        <v>925029911485208</v>
      </c>
      <c r="C110" s="5" t="s">
        <v>11</v>
      </c>
      <c r="D110" s="5">
        <v>1245</v>
      </c>
      <c r="E110" s="5">
        <v>15517</v>
      </c>
      <c r="F110" s="5" t="s">
        <v>8</v>
      </c>
      <c r="G110" s="6">
        <v>45888</v>
      </c>
      <c r="H110" s="31" t="str">
        <f t="shared" si="13"/>
        <v>-</v>
      </c>
      <c r="I110" s="31">
        <f t="shared" si="14"/>
        <v>15517</v>
      </c>
      <c r="J110" s="5"/>
      <c r="K110" s="5" t="s">
        <v>21</v>
      </c>
      <c r="L110" s="5" t="s">
        <v>147</v>
      </c>
      <c r="M110" s="5" t="str">
        <f>_xlfn.XLOOKUP(J110,'Entity Risk Master'!$D$5:$D$8,'Entity Risk Master'!$F$5:$F$8,"-",0,1)</f>
        <v>-</v>
      </c>
    </row>
    <row r="111" spans="1:13" ht="13.2" customHeight="1" x14ac:dyDescent="0.3">
      <c r="A111" s="5">
        <v>973498256</v>
      </c>
      <c r="B111" s="5">
        <v>925029911485208</v>
      </c>
      <c r="C111" s="5" t="s">
        <v>11</v>
      </c>
      <c r="D111" s="5">
        <v>1245</v>
      </c>
      <c r="E111" s="5">
        <v>18117</v>
      </c>
      <c r="F111" s="5" t="s">
        <v>7</v>
      </c>
      <c r="G111" s="6">
        <v>45888</v>
      </c>
      <c r="H111" s="31">
        <f t="shared" si="13"/>
        <v>18117</v>
      </c>
      <c r="I111" s="31" t="str">
        <f t="shared" si="14"/>
        <v>-</v>
      </c>
      <c r="J111" s="5" t="str">
        <f>IF(K111="INTERNAL_TRF_DEBIT","AJAZ AGRO")</f>
        <v>AJAZ AGRO</v>
      </c>
      <c r="K111" s="5" t="s">
        <v>19</v>
      </c>
      <c r="L111" s="5" t="str">
        <f>VLOOKUP(J111,'Entity Risk Master'!$D$4:$I$8,2,FALSE)</f>
        <v>HIGH</v>
      </c>
      <c r="M111" s="5" t="str">
        <f>_xlfn.XLOOKUP(J111,'Entity Risk Master'!$D$5:$D$8,'Entity Risk Master'!$F$5:$F$8,"-",0,1)</f>
        <v>GUNTUR</v>
      </c>
    </row>
    <row r="112" spans="1:13" ht="13.2" customHeight="1" x14ac:dyDescent="0.3">
      <c r="A112" s="5">
        <v>973498256</v>
      </c>
      <c r="B112" s="5">
        <v>925029911485208</v>
      </c>
      <c r="C112" s="5" t="s">
        <v>11</v>
      </c>
      <c r="D112" s="5">
        <v>1245</v>
      </c>
      <c r="E112" s="5">
        <v>11936</v>
      </c>
      <c r="F112" s="5" t="s">
        <v>7</v>
      </c>
      <c r="G112" s="6">
        <v>45888</v>
      </c>
      <c r="H112" s="31">
        <f t="shared" si="13"/>
        <v>11936</v>
      </c>
      <c r="I112" s="31" t="str">
        <f t="shared" si="14"/>
        <v>-</v>
      </c>
      <c r="J112" s="5"/>
      <c r="K112" s="5" t="s">
        <v>14</v>
      </c>
      <c r="L112" s="5" t="s">
        <v>147</v>
      </c>
      <c r="M112" s="5" t="str">
        <f>_xlfn.XLOOKUP(J112,'Entity Risk Master'!$D$5:$D$8,'Entity Risk Master'!$F$5:$F$8,"-",0,1)</f>
        <v>-</v>
      </c>
    </row>
    <row r="113" spans="1:13" ht="13.2" customHeight="1" x14ac:dyDescent="0.3">
      <c r="A113" s="5">
        <v>973498256</v>
      </c>
      <c r="B113" s="5">
        <v>925029911485208</v>
      </c>
      <c r="C113" s="5" t="s">
        <v>11</v>
      </c>
      <c r="D113" s="5">
        <v>1245</v>
      </c>
      <c r="E113" s="5">
        <v>9838</v>
      </c>
      <c r="F113" s="5" t="s">
        <v>7</v>
      </c>
      <c r="G113" s="6">
        <v>45888</v>
      </c>
      <c r="H113" s="31">
        <f t="shared" si="13"/>
        <v>9838</v>
      </c>
      <c r="I113" s="31" t="str">
        <f t="shared" si="14"/>
        <v>-</v>
      </c>
      <c r="J113" s="5"/>
      <c r="K113" s="5" t="s">
        <v>86</v>
      </c>
      <c r="L113" s="5" t="s">
        <v>147</v>
      </c>
      <c r="M113" s="5" t="str">
        <f>_xlfn.XLOOKUP(J113,'Entity Risk Master'!$D$5:$D$8,'Entity Risk Master'!$F$5:$F$8,"-",0,1)</f>
        <v>-</v>
      </c>
    </row>
    <row r="114" spans="1:13" ht="13.2" customHeight="1" x14ac:dyDescent="0.3">
      <c r="A114" s="5">
        <v>973498256</v>
      </c>
      <c r="B114" s="5">
        <v>925029911485208</v>
      </c>
      <c r="C114" s="5" t="s">
        <v>11</v>
      </c>
      <c r="D114" s="5">
        <v>1245</v>
      </c>
      <c r="E114" s="5">
        <v>20543</v>
      </c>
      <c r="F114" s="5" t="s">
        <v>8</v>
      </c>
      <c r="G114" s="6">
        <v>45888</v>
      </c>
      <c r="H114" s="31" t="str">
        <f t="shared" si="13"/>
        <v>-</v>
      </c>
      <c r="I114" s="31">
        <f t="shared" si="14"/>
        <v>20543</v>
      </c>
      <c r="J114" s="5"/>
      <c r="K114" s="5" t="s">
        <v>85</v>
      </c>
      <c r="L114" s="5" t="s">
        <v>147</v>
      </c>
      <c r="M114" s="5" t="str">
        <f>_xlfn.XLOOKUP(J114,'Entity Risk Master'!$D$5:$D$8,'Entity Risk Master'!$F$5:$F$8,"-",0,1)</f>
        <v>-</v>
      </c>
    </row>
    <row r="115" spans="1:13" ht="13.2" customHeight="1" x14ac:dyDescent="0.3">
      <c r="A115" s="5">
        <v>973498256</v>
      </c>
      <c r="B115" s="5">
        <v>925029911485208</v>
      </c>
      <c r="C115" s="5" t="s">
        <v>11</v>
      </c>
      <c r="D115" s="5">
        <v>1245</v>
      </c>
      <c r="E115" s="5">
        <v>22237</v>
      </c>
      <c r="F115" s="5" t="s">
        <v>7</v>
      </c>
      <c r="G115" s="6">
        <v>45888</v>
      </c>
      <c r="H115" s="31">
        <f t="shared" si="13"/>
        <v>22237</v>
      </c>
      <c r="I115" s="31" t="str">
        <f t="shared" si="14"/>
        <v>-</v>
      </c>
      <c r="J115" s="5"/>
      <c r="K115" s="5" t="s">
        <v>86</v>
      </c>
      <c r="L115" s="5" t="s">
        <v>147</v>
      </c>
      <c r="M115" s="5" t="str">
        <f>_xlfn.XLOOKUP(J115,'Entity Risk Master'!$D$5:$D$8,'Entity Risk Master'!$F$5:$F$8,"-",0,1)</f>
        <v>-</v>
      </c>
    </row>
    <row r="116" spans="1:13" ht="13.2" customHeight="1" x14ac:dyDescent="0.3">
      <c r="A116" s="5">
        <v>973498256</v>
      </c>
      <c r="B116" s="5">
        <v>925029911485208</v>
      </c>
      <c r="C116" s="5" t="s">
        <v>11</v>
      </c>
      <c r="D116" s="5">
        <v>1245</v>
      </c>
      <c r="E116" s="5">
        <v>4282</v>
      </c>
      <c r="F116" s="5" t="s">
        <v>7</v>
      </c>
      <c r="G116" s="6">
        <v>45888</v>
      </c>
      <c r="H116" s="31">
        <f t="shared" si="13"/>
        <v>4282</v>
      </c>
      <c r="I116" s="31" t="str">
        <f t="shared" si="14"/>
        <v>-</v>
      </c>
      <c r="J116" s="5"/>
      <c r="K116" s="5" t="s">
        <v>86</v>
      </c>
      <c r="L116" s="5" t="s">
        <v>147</v>
      </c>
      <c r="M116" s="5" t="str">
        <f>_xlfn.XLOOKUP(J116,'Entity Risk Master'!$D$5:$D$8,'Entity Risk Master'!$F$5:$F$8,"-",0,1)</f>
        <v>-</v>
      </c>
    </row>
    <row r="117" spans="1:13" ht="13.2" customHeight="1" x14ac:dyDescent="0.3">
      <c r="A117" s="5">
        <v>973498256</v>
      </c>
      <c r="B117" s="5">
        <v>925029911485208</v>
      </c>
      <c r="C117" s="5" t="s">
        <v>11</v>
      </c>
      <c r="D117" s="5">
        <v>1245</v>
      </c>
      <c r="E117" s="5">
        <v>9732</v>
      </c>
      <c r="F117" s="5" t="s">
        <v>8</v>
      </c>
      <c r="G117" s="6">
        <v>45888</v>
      </c>
      <c r="H117" s="31" t="str">
        <f t="shared" si="13"/>
        <v>-</v>
      </c>
      <c r="I117" s="31">
        <f t="shared" si="14"/>
        <v>9732</v>
      </c>
      <c r="J117" s="5"/>
      <c r="K117" s="5" t="s">
        <v>85</v>
      </c>
      <c r="L117" s="5" t="s">
        <v>147</v>
      </c>
      <c r="M117" s="5" t="str">
        <f>_xlfn.XLOOKUP(J117,'Entity Risk Master'!$D$5:$D$8,'Entity Risk Master'!$F$5:$F$8,"-",0,1)</f>
        <v>-</v>
      </c>
    </row>
    <row r="118" spans="1:13" ht="13.2" customHeight="1" x14ac:dyDescent="0.3">
      <c r="A118" s="5">
        <v>973498256</v>
      </c>
      <c r="B118" s="5">
        <v>925029911485208</v>
      </c>
      <c r="C118" s="5" t="s">
        <v>11</v>
      </c>
      <c r="D118" s="5">
        <v>1245</v>
      </c>
      <c r="E118" s="5">
        <v>7171</v>
      </c>
      <c r="F118" s="5" t="s">
        <v>8</v>
      </c>
      <c r="G118" s="6">
        <v>45889</v>
      </c>
      <c r="H118" s="31" t="str">
        <f t="shared" si="13"/>
        <v>-</v>
      </c>
      <c r="I118" s="31">
        <f t="shared" si="14"/>
        <v>7171</v>
      </c>
      <c r="J118" s="5"/>
      <c r="K118" s="5" t="s">
        <v>18</v>
      </c>
      <c r="L118" s="5" t="s">
        <v>147</v>
      </c>
      <c r="M118" s="5" t="str">
        <f>_xlfn.XLOOKUP(J118,'Entity Risk Master'!$D$5:$D$8,'Entity Risk Master'!$F$5:$F$8,"-",0,1)</f>
        <v>-</v>
      </c>
    </row>
    <row r="119" spans="1:13" ht="13.2" customHeight="1" x14ac:dyDescent="0.3">
      <c r="A119" s="5">
        <v>973498256</v>
      </c>
      <c r="B119" s="5">
        <v>925029911485208</v>
      </c>
      <c r="C119" s="5" t="s">
        <v>11</v>
      </c>
      <c r="D119" s="5">
        <v>1245</v>
      </c>
      <c r="E119" s="5">
        <v>8728</v>
      </c>
      <c r="F119" s="5" t="s">
        <v>7</v>
      </c>
      <c r="G119" s="6">
        <v>45889</v>
      </c>
      <c r="H119" s="31">
        <f t="shared" si="13"/>
        <v>8728</v>
      </c>
      <c r="I119" s="31" t="str">
        <f t="shared" si="14"/>
        <v>-</v>
      </c>
      <c r="J119" s="5"/>
      <c r="K119" s="5" t="s">
        <v>81</v>
      </c>
      <c r="L119" s="5" t="s">
        <v>147</v>
      </c>
      <c r="M119" s="5" t="str">
        <f>_xlfn.XLOOKUP(J119,'Entity Risk Master'!$D$5:$D$8,'Entity Risk Master'!$F$5:$F$8,"-",0,1)</f>
        <v>-</v>
      </c>
    </row>
    <row r="120" spans="1:13" ht="13.2" customHeight="1" x14ac:dyDescent="0.3">
      <c r="A120" s="5">
        <v>973498256</v>
      </c>
      <c r="B120" s="5">
        <v>925029911485208</v>
      </c>
      <c r="C120" s="5" t="s">
        <v>11</v>
      </c>
      <c r="D120" s="5">
        <v>1245</v>
      </c>
      <c r="E120" s="5">
        <v>9566</v>
      </c>
      <c r="F120" s="5" t="s">
        <v>7</v>
      </c>
      <c r="G120" s="6">
        <v>45889</v>
      </c>
      <c r="H120" s="31">
        <f t="shared" si="13"/>
        <v>9566</v>
      </c>
      <c r="I120" s="31" t="str">
        <f t="shared" si="14"/>
        <v>-</v>
      </c>
      <c r="J120" s="5"/>
      <c r="K120" s="5" t="s">
        <v>14</v>
      </c>
      <c r="L120" s="5" t="s">
        <v>147</v>
      </c>
      <c r="M120" s="5" t="str">
        <f>_xlfn.XLOOKUP(J120,'Entity Risk Master'!$D$5:$D$8,'Entity Risk Master'!$F$5:$F$8,"-",0,1)</f>
        <v>-</v>
      </c>
    </row>
    <row r="121" spans="1:13" ht="13.2" customHeight="1" x14ac:dyDescent="0.3">
      <c r="A121" s="5">
        <v>973498256</v>
      </c>
      <c r="B121" s="5">
        <v>925029911485208</v>
      </c>
      <c r="C121" s="5" t="s">
        <v>11</v>
      </c>
      <c r="D121" s="5">
        <v>1245</v>
      </c>
      <c r="E121" s="5">
        <v>4786</v>
      </c>
      <c r="F121" s="5" t="s">
        <v>8</v>
      </c>
      <c r="G121" s="6">
        <v>45889</v>
      </c>
      <c r="H121" s="31" t="str">
        <f t="shared" si="13"/>
        <v>-</v>
      </c>
      <c r="I121" s="31">
        <f t="shared" si="14"/>
        <v>4786</v>
      </c>
      <c r="J121" s="5" t="str">
        <f>IF(K121="INTERNAL_TRF_CREDIT","VIJAY SALES")</f>
        <v>VIJAY SALES</v>
      </c>
      <c r="K121" s="5" t="s">
        <v>20</v>
      </c>
      <c r="L121" s="5" t="str">
        <f>VLOOKUP(J121,'Entity Risk Master'!$D$4:$I$8,2,FALSE)</f>
        <v>LOW</v>
      </c>
      <c r="M121" s="5" t="str">
        <f>_xlfn.XLOOKUP(J121,'Entity Risk Master'!$D$5:$D$8,'Entity Risk Master'!$F$5:$F$8,"-",0,1)</f>
        <v>RAICHUR</v>
      </c>
    </row>
    <row r="122" spans="1:13" ht="13.2" customHeight="1" x14ac:dyDescent="0.3">
      <c r="A122" s="5">
        <v>973498256</v>
      </c>
      <c r="B122" s="5">
        <v>925029911485208</v>
      </c>
      <c r="C122" s="5" t="s">
        <v>11</v>
      </c>
      <c r="D122" s="5">
        <v>1245</v>
      </c>
      <c r="E122" s="5">
        <v>24788</v>
      </c>
      <c r="F122" s="5" t="s">
        <v>7</v>
      </c>
      <c r="G122" s="6">
        <v>45889</v>
      </c>
      <c r="H122" s="31">
        <f t="shared" si="13"/>
        <v>24788</v>
      </c>
      <c r="I122" s="31" t="str">
        <f t="shared" si="14"/>
        <v>-</v>
      </c>
      <c r="J122" s="5"/>
      <c r="K122" s="5" t="s">
        <v>15</v>
      </c>
      <c r="L122" s="5" t="s">
        <v>147</v>
      </c>
      <c r="M122" s="5" t="str">
        <f>_xlfn.XLOOKUP(J122,'Entity Risk Master'!$D$5:$D$8,'Entity Risk Master'!$F$5:$F$8,"-",0,1)</f>
        <v>-</v>
      </c>
    </row>
    <row r="123" spans="1:13" ht="13.2" customHeight="1" x14ac:dyDescent="0.3">
      <c r="A123" s="5">
        <v>973498256</v>
      </c>
      <c r="B123" s="5">
        <v>925029911485208</v>
      </c>
      <c r="C123" s="5" t="s">
        <v>11</v>
      </c>
      <c r="D123" s="5">
        <v>1245</v>
      </c>
      <c r="E123" s="5">
        <v>4165</v>
      </c>
      <c r="F123" s="5" t="s">
        <v>7</v>
      </c>
      <c r="G123" s="6">
        <v>45889</v>
      </c>
      <c r="H123" s="31">
        <f t="shared" si="13"/>
        <v>4165</v>
      </c>
      <c r="I123" s="31" t="str">
        <f t="shared" si="14"/>
        <v>-</v>
      </c>
      <c r="J123" s="5"/>
      <c r="K123" s="5" t="s">
        <v>15</v>
      </c>
      <c r="L123" s="5" t="s">
        <v>147</v>
      </c>
      <c r="M123" s="5" t="str">
        <f>_xlfn.XLOOKUP(J123,'Entity Risk Master'!$D$5:$D$8,'Entity Risk Master'!$F$5:$F$8,"-",0,1)</f>
        <v>-</v>
      </c>
    </row>
    <row r="124" spans="1:13" ht="13.2" customHeight="1" x14ac:dyDescent="0.3">
      <c r="A124" s="5">
        <v>973498256</v>
      </c>
      <c r="B124" s="5">
        <v>925029911485208</v>
      </c>
      <c r="C124" s="5" t="s">
        <v>11</v>
      </c>
      <c r="D124" s="5">
        <v>1245</v>
      </c>
      <c r="E124" s="5">
        <v>12598</v>
      </c>
      <c r="F124" s="5" t="s">
        <v>8</v>
      </c>
      <c r="G124" s="6">
        <v>45889</v>
      </c>
      <c r="H124" s="31" t="str">
        <f t="shared" si="13"/>
        <v>-</v>
      </c>
      <c r="I124" s="31">
        <f t="shared" si="14"/>
        <v>12598</v>
      </c>
      <c r="J124" s="5"/>
      <c r="K124" s="5" t="s">
        <v>21</v>
      </c>
      <c r="L124" s="5" t="s">
        <v>147</v>
      </c>
      <c r="M124" s="5" t="str">
        <f>_xlfn.XLOOKUP(J124,'Entity Risk Master'!$D$5:$D$8,'Entity Risk Master'!$F$5:$F$8,"-",0,1)</f>
        <v>-</v>
      </c>
    </row>
    <row r="125" spans="1:13" ht="13.2" customHeight="1" x14ac:dyDescent="0.3">
      <c r="A125" s="5">
        <v>973498256</v>
      </c>
      <c r="B125" s="5">
        <v>925029911485208</v>
      </c>
      <c r="C125" s="5" t="s">
        <v>11</v>
      </c>
      <c r="D125" s="5">
        <v>1245</v>
      </c>
      <c r="E125" s="5">
        <v>4676</v>
      </c>
      <c r="F125" s="5" t="s">
        <v>7</v>
      </c>
      <c r="G125" s="6">
        <v>45889</v>
      </c>
      <c r="H125" s="31">
        <f t="shared" si="13"/>
        <v>4676</v>
      </c>
      <c r="I125" s="31" t="str">
        <f t="shared" si="14"/>
        <v>-</v>
      </c>
      <c r="J125" s="5"/>
      <c r="K125" s="5" t="s">
        <v>14</v>
      </c>
      <c r="L125" s="5" t="s">
        <v>147</v>
      </c>
      <c r="M125" s="5" t="str">
        <f>_xlfn.XLOOKUP(J125,'Entity Risk Master'!$D$5:$D$8,'Entity Risk Master'!$F$5:$F$8,"-",0,1)</f>
        <v>-</v>
      </c>
    </row>
    <row r="126" spans="1:13" ht="13.2" customHeight="1" x14ac:dyDescent="0.3">
      <c r="A126" s="5">
        <v>973498256</v>
      </c>
      <c r="B126" s="5">
        <v>925029911485208</v>
      </c>
      <c r="C126" s="5" t="s">
        <v>11</v>
      </c>
      <c r="D126" s="5">
        <v>1245</v>
      </c>
      <c r="E126" s="5">
        <v>1807</v>
      </c>
      <c r="F126" s="5" t="s">
        <v>7</v>
      </c>
      <c r="G126" s="6">
        <v>45890</v>
      </c>
      <c r="H126" s="31">
        <f t="shared" si="13"/>
        <v>1807</v>
      </c>
      <c r="I126" s="31" t="str">
        <f t="shared" si="14"/>
        <v>-</v>
      </c>
      <c r="J126" s="5" t="str">
        <f>IF(K126="INTERNAL_TRF_DEBIT","AJAZ AGRO")</f>
        <v>AJAZ AGRO</v>
      </c>
      <c r="K126" s="5" t="s">
        <v>19</v>
      </c>
      <c r="L126" s="5" t="str">
        <f>VLOOKUP(J126,'Entity Risk Master'!$D$4:$I$8,2,FALSE)</f>
        <v>HIGH</v>
      </c>
      <c r="M126" s="5" t="str">
        <f>_xlfn.XLOOKUP(J126,'Entity Risk Master'!$D$5:$D$8,'Entity Risk Master'!$F$5:$F$8,"-",0,1)</f>
        <v>GUNTUR</v>
      </c>
    </row>
    <row r="127" spans="1:13" ht="13.2" customHeight="1" x14ac:dyDescent="0.3">
      <c r="A127" s="5">
        <v>973498256</v>
      </c>
      <c r="B127" s="5">
        <v>925029911485208</v>
      </c>
      <c r="C127" s="5" t="s">
        <v>11</v>
      </c>
      <c r="D127" s="5">
        <v>1245</v>
      </c>
      <c r="E127" s="5">
        <v>22354</v>
      </c>
      <c r="F127" s="5" t="s">
        <v>7</v>
      </c>
      <c r="G127" s="6">
        <v>45890</v>
      </c>
      <c r="H127" s="31">
        <f t="shared" si="13"/>
        <v>22354</v>
      </c>
      <c r="I127" s="31" t="str">
        <f t="shared" si="14"/>
        <v>-</v>
      </c>
      <c r="J127" s="5"/>
      <c r="K127" s="5" t="s">
        <v>81</v>
      </c>
      <c r="L127" s="5" t="s">
        <v>147</v>
      </c>
      <c r="M127" s="5" t="str">
        <f>_xlfn.XLOOKUP(J127,'Entity Risk Master'!$D$5:$D$8,'Entity Risk Master'!$F$5:$F$8,"-",0,1)</f>
        <v>-</v>
      </c>
    </row>
    <row r="128" spans="1:13" ht="13.2" customHeight="1" x14ac:dyDescent="0.3">
      <c r="A128" s="5">
        <v>973498256</v>
      </c>
      <c r="B128" s="5">
        <v>925029911485208</v>
      </c>
      <c r="C128" s="5" t="s">
        <v>11</v>
      </c>
      <c r="D128" s="5">
        <v>1245</v>
      </c>
      <c r="E128" s="5">
        <v>20837</v>
      </c>
      <c r="F128" s="5" t="s">
        <v>8</v>
      </c>
      <c r="G128" s="6">
        <v>45890</v>
      </c>
      <c r="H128" s="31" t="str">
        <f t="shared" si="13"/>
        <v>-</v>
      </c>
      <c r="I128" s="31">
        <f t="shared" si="14"/>
        <v>20837</v>
      </c>
      <c r="J128" s="5" t="str">
        <f>IF(K128="INTERNAL_TRF_CREDIT","VIJAY SALES")</f>
        <v>VIJAY SALES</v>
      </c>
      <c r="K128" s="5" t="s">
        <v>20</v>
      </c>
      <c r="L128" s="5" t="str">
        <f>VLOOKUP(J128,'Entity Risk Master'!$D$4:$I$8,2,FALSE)</f>
        <v>LOW</v>
      </c>
      <c r="M128" s="5" t="str">
        <f>_xlfn.XLOOKUP(J128,'Entity Risk Master'!$D$5:$D$8,'Entity Risk Master'!$F$5:$F$8,"-",0,1)</f>
        <v>RAICHUR</v>
      </c>
    </row>
    <row r="129" spans="1:13" ht="13.2" customHeight="1" x14ac:dyDescent="0.3">
      <c r="A129" s="5">
        <v>973498256</v>
      </c>
      <c r="B129" s="5">
        <v>925029911485208</v>
      </c>
      <c r="C129" s="5" t="s">
        <v>11</v>
      </c>
      <c r="D129" s="5">
        <v>1245</v>
      </c>
      <c r="E129" s="5">
        <v>5824</v>
      </c>
      <c r="F129" s="5" t="s">
        <v>7</v>
      </c>
      <c r="G129" s="6">
        <v>45890</v>
      </c>
      <c r="H129" s="31">
        <f t="shared" si="13"/>
        <v>5824</v>
      </c>
      <c r="I129" s="31" t="str">
        <f t="shared" si="14"/>
        <v>-</v>
      </c>
      <c r="J129" s="5"/>
      <c r="K129" s="5" t="s">
        <v>15</v>
      </c>
      <c r="L129" s="5" t="s">
        <v>147</v>
      </c>
      <c r="M129" s="5" t="str">
        <f>_xlfn.XLOOKUP(J129,'Entity Risk Master'!$D$5:$D$8,'Entity Risk Master'!$F$5:$F$8,"-",0,1)</f>
        <v>-</v>
      </c>
    </row>
    <row r="130" spans="1:13" ht="13.2" customHeight="1" x14ac:dyDescent="0.3">
      <c r="A130" s="5">
        <v>973498256</v>
      </c>
      <c r="B130" s="5">
        <v>925029911485208</v>
      </c>
      <c r="C130" s="5" t="s">
        <v>11</v>
      </c>
      <c r="D130" s="5">
        <v>1245</v>
      </c>
      <c r="E130" s="5">
        <v>6377</v>
      </c>
      <c r="F130" s="5" t="s">
        <v>8</v>
      </c>
      <c r="G130" s="6">
        <v>45890</v>
      </c>
      <c r="H130" s="31" t="str">
        <f t="shared" si="13"/>
        <v>-</v>
      </c>
      <c r="I130" s="31">
        <f t="shared" si="14"/>
        <v>6377</v>
      </c>
      <c r="J130" s="5"/>
      <c r="K130" s="5" t="s">
        <v>21</v>
      </c>
      <c r="L130" s="5" t="s">
        <v>147</v>
      </c>
      <c r="M130" s="5" t="str">
        <f>_xlfn.XLOOKUP(J130,'Entity Risk Master'!$D$5:$D$8,'Entity Risk Master'!$F$5:$F$8,"-",0,1)</f>
        <v>-</v>
      </c>
    </row>
    <row r="131" spans="1:13" ht="13.2" customHeight="1" x14ac:dyDescent="0.3">
      <c r="A131" s="5">
        <v>973498256</v>
      </c>
      <c r="B131" s="5">
        <v>925029911485208</v>
      </c>
      <c r="C131" s="5" t="s">
        <v>11</v>
      </c>
      <c r="D131" s="5">
        <v>1245</v>
      </c>
      <c r="E131" s="5">
        <v>22451</v>
      </c>
      <c r="F131" s="5" t="s">
        <v>8</v>
      </c>
      <c r="G131" s="6">
        <v>45890</v>
      </c>
      <c r="H131" s="31" t="str">
        <f t="shared" si="13"/>
        <v>-</v>
      </c>
      <c r="I131" s="31">
        <f t="shared" si="14"/>
        <v>22451</v>
      </c>
      <c r="J131" s="5"/>
      <c r="K131" s="5" t="s">
        <v>85</v>
      </c>
      <c r="L131" s="5" t="s">
        <v>147</v>
      </c>
      <c r="M131" s="5" t="str">
        <f>_xlfn.XLOOKUP(J131,'Entity Risk Master'!$D$5:$D$8,'Entity Risk Master'!$F$5:$F$8,"-",0,1)</f>
        <v>-</v>
      </c>
    </row>
    <row r="132" spans="1:13" ht="13.2" customHeight="1" x14ac:dyDescent="0.3">
      <c r="A132" s="5">
        <v>973498256</v>
      </c>
      <c r="B132" s="5">
        <v>925029911485208</v>
      </c>
      <c r="C132" s="5" t="s">
        <v>11</v>
      </c>
      <c r="D132" s="5">
        <v>1245</v>
      </c>
      <c r="E132" s="5">
        <v>5716</v>
      </c>
      <c r="F132" s="5" t="s">
        <v>8</v>
      </c>
      <c r="G132" s="6">
        <v>45890</v>
      </c>
      <c r="H132" s="31" t="str">
        <f t="shared" ref="H132:H161" si="16">IF(F132="DEBIT",E132,"-")</f>
        <v>-</v>
      </c>
      <c r="I132" s="31">
        <f t="shared" si="14"/>
        <v>5716</v>
      </c>
      <c r="J132" s="5"/>
      <c r="K132" s="5" t="s">
        <v>21</v>
      </c>
      <c r="L132" s="5" t="s">
        <v>147</v>
      </c>
      <c r="M132" s="5" t="str">
        <f>_xlfn.XLOOKUP(J132,'Entity Risk Master'!$D$5:$D$8,'Entity Risk Master'!$F$5:$F$8,"-",0,1)</f>
        <v>-</v>
      </c>
    </row>
    <row r="133" spans="1:13" ht="13.2" customHeight="1" x14ac:dyDescent="0.3">
      <c r="A133" s="5">
        <v>973498256</v>
      </c>
      <c r="B133" s="5">
        <v>925029911485208</v>
      </c>
      <c r="C133" s="5" t="s">
        <v>11</v>
      </c>
      <c r="D133" s="5">
        <v>1245</v>
      </c>
      <c r="E133" s="5">
        <v>1768</v>
      </c>
      <c r="F133" s="5" t="s">
        <v>7</v>
      </c>
      <c r="G133" s="6">
        <v>45890</v>
      </c>
      <c r="H133" s="31">
        <f t="shared" si="16"/>
        <v>1768</v>
      </c>
      <c r="I133" s="31" t="str">
        <f t="shared" ref="I133:I161" si="17">IF(F133="CREDIT",E133,"-")</f>
        <v>-</v>
      </c>
      <c r="J133" s="5" t="str">
        <f t="shared" ref="J133:J134" si="18">IF(K133="INTERNAL_TRF_DEBIT","AJAZ AGRO")</f>
        <v>AJAZ AGRO</v>
      </c>
      <c r="K133" s="5" t="s">
        <v>19</v>
      </c>
      <c r="L133" s="5" t="str">
        <f>VLOOKUP(J133,'Entity Risk Master'!$D$4:$I$8,2,FALSE)</f>
        <v>HIGH</v>
      </c>
      <c r="M133" s="5" t="str">
        <f>_xlfn.XLOOKUP(J133,'Entity Risk Master'!$D$5:$D$8,'Entity Risk Master'!$F$5:$F$8,"-",0,1)</f>
        <v>GUNTUR</v>
      </c>
    </row>
    <row r="134" spans="1:13" ht="13.2" customHeight="1" x14ac:dyDescent="0.3">
      <c r="A134" s="5">
        <v>973498256</v>
      </c>
      <c r="B134" s="5">
        <v>925029911485208</v>
      </c>
      <c r="C134" s="5" t="s">
        <v>11</v>
      </c>
      <c r="D134" s="5">
        <v>1245</v>
      </c>
      <c r="E134" s="5">
        <v>15583</v>
      </c>
      <c r="F134" s="5" t="s">
        <v>7</v>
      </c>
      <c r="G134" s="6">
        <v>45890</v>
      </c>
      <c r="H134" s="31">
        <f t="shared" si="16"/>
        <v>15583</v>
      </c>
      <c r="I134" s="31" t="str">
        <f t="shared" si="17"/>
        <v>-</v>
      </c>
      <c r="J134" s="5" t="str">
        <f t="shared" si="18"/>
        <v>AJAZ AGRO</v>
      </c>
      <c r="K134" s="5" t="s">
        <v>19</v>
      </c>
      <c r="L134" s="5" t="str">
        <f>VLOOKUP(J134,'Entity Risk Master'!$D$4:$I$8,2,FALSE)</f>
        <v>HIGH</v>
      </c>
      <c r="M134" s="5" t="str">
        <f>_xlfn.XLOOKUP(J134,'Entity Risk Master'!$D$5:$D$8,'Entity Risk Master'!$F$5:$F$8,"-",0,1)</f>
        <v>GUNTUR</v>
      </c>
    </row>
    <row r="135" spans="1:13" ht="13.2" customHeight="1" x14ac:dyDescent="0.3">
      <c r="A135" s="5">
        <v>973498256</v>
      </c>
      <c r="B135" s="5">
        <v>925029911485208</v>
      </c>
      <c r="C135" s="5" t="s">
        <v>11</v>
      </c>
      <c r="D135" s="5">
        <v>1245</v>
      </c>
      <c r="E135" s="5">
        <v>7804</v>
      </c>
      <c r="F135" s="5" t="s">
        <v>7</v>
      </c>
      <c r="G135" s="6">
        <v>45890</v>
      </c>
      <c r="H135" s="31">
        <f t="shared" si="16"/>
        <v>7804</v>
      </c>
      <c r="I135" s="31" t="str">
        <f t="shared" si="17"/>
        <v>-</v>
      </c>
      <c r="J135" s="5"/>
      <c r="K135" s="5" t="s">
        <v>81</v>
      </c>
      <c r="L135" s="5" t="s">
        <v>147</v>
      </c>
      <c r="M135" s="5" t="str">
        <f>_xlfn.XLOOKUP(J135,'Entity Risk Master'!$D$5:$D$8,'Entity Risk Master'!$F$5:$F$8,"-",0,1)</f>
        <v>-</v>
      </c>
    </row>
    <row r="136" spans="1:13" ht="13.2" customHeight="1" x14ac:dyDescent="0.3">
      <c r="A136" s="5">
        <v>973498256</v>
      </c>
      <c r="B136" s="5">
        <v>925029911485208</v>
      </c>
      <c r="C136" s="5" t="s">
        <v>11</v>
      </c>
      <c r="D136" s="5">
        <v>1245</v>
      </c>
      <c r="E136" s="5">
        <v>11256</v>
      </c>
      <c r="F136" s="5" t="s">
        <v>7</v>
      </c>
      <c r="G136" s="6">
        <v>45890</v>
      </c>
      <c r="H136" s="31">
        <f t="shared" si="16"/>
        <v>11256</v>
      </c>
      <c r="I136" s="31" t="str">
        <f t="shared" si="17"/>
        <v>-</v>
      </c>
      <c r="J136" s="5"/>
      <c r="K136" s="5" t="s">
        <v>86</v>
      </c>
      <c r="L136" s="5" t="s">
        <v>147</v>
      </c>
      <c r="M136" s="5" t="str">
        <f>_xlfn.XLOOKUP(J136,'Entity Risk Master'!$D$5:$D$8,'Entity Risk Master'!$F$5:$F$8,"-",0,1)</f>
        <v>-</v>
      </c>
    </row>
    <row r="137" spans="1:13" ht="13.2" customHeight="1" x14ac:dyDescent="0.3">
      <c r="A137" s="5">
        <v>973498256</v>
      </c>
      <c r="B137" s="5">
        <v>925029911485208</v>
      </c>
      <c r="C137" s="5" t="s">
        <v>11</v>
      </c>
      <c r="D137" s="5">
        <v>1245</v>
      </c>
      <c r="E137" s="5">
        <v>12006</v>
      </c>
      <c r="F137" s="5" t="s">
        <v>8</v>
      </c>
      <c r="G137" s="6">
        <v>45890</v>
      </c>
      <c r="H137" s="31" t="str">
        <f t="shared" si="16"/>
        <v>-</v>
      </c>
      <c r="I137" s="31">
        <f t="shared" si="17"/>
        <v>12006</v>
      </c>
      <c r="J137" s="5"/>
      <c r="K137" s="5" t="s">
        <v>85</v>
      </c>
      <c r="L137" s="5" t="s">
        <v>147</v>
      </c>
      <c r="M137" s="5" t="str">
        <f>_xlfn.XLOOKUP(J137,'Entity Risk Master'!$D$5:$D$8,'Entity Risk Master'!$F$5:$F$8,"-",0,1)</f>
        <v>-</v>
      </c>
    </row>
    <row r="138" spans="1:13" ht="13.2" customHeight="1" x14ac:dyDescent="0.3">
      <c r="A138" s="5">
        <v>973498256</v>
      </c>
      <c r="B138" s="5">
        <v>925029911485208</v>
      </c>
      <c r="C138" s="5" t="s">
        <v>11</v>
      </c>
      <c r="D138" s="5">
        <v>1245</v>
      </c>
      <c r="E138" s="5">
        <v>1404</v>
      </c>
      <c r="F138" s="5" t="s">
        <v>7</v>
      </c>
      <c r="G138" s="6">
        <v>45890</v>
      </c>
      <c r="H138" s="31">
        <f t="shared" si="16"/>
        <v>1404</v>
      </c>
      <c r="I138" s="31" t="str">
        <f t="shared" si="17"/>
        <v>-</v>
      </c>
      <c r="J138" s="5" t="str">
        <f>IF(K138="INTERNAL_TRF_DEBIT","AJAZ AGRO")</f>
        <v>AJAZ AGRO</v>
      </c>
      <c r="K138" s="5" t="s">
        <v>19</v>
      </c>
      <c r="L138" s="5" t="str">
        <f>VLOOKUP(J138,'Entity Risk Master'!$D$4:$I$8,2,FALSE)</f>
        <v>HIGH</v>
      </c>
      <c r="M138" s="5" t="str">
        <f>_xlfn.XLOOKUP(J138,'Entity Risk Master'!$D$5:$D$8,'Entity Risk Master'!$F$5:$F$8,"-",0,1)</f>
        <v>GUNTUR</v>
      </c>
    </row>
    <row r="139" spans="1:13" ht="13.2" customHeight="1" x14ac:dyDescent="0.3">
      <c r="A139" s="5">
        <v>973498256</v>
      </c>
      <c r="B139" s="5">
        <v>925029911485208</v>
      </c>
      <c r="C139" s="5" t="s">
        <v>11</v>
      </c>
      <c r="D139" s="5">
        <v>1245</v>
      </c>
      <c r="E139" s="5">
        <v>19524</v>
      </c>
      <c r="F139" s="5" t="s">
        <v>7</v>
      </c>
      <c r="G139" s="6">
        <v>45890</v>
      </c>
      <c r="H139" s="31">
        <f t="shared" si="16"/>
        <v>19524</v>
      </c>
      <c r="I139" s="31" t="str">
        <f t="shared" si="17"/>
        <v>-</v>
      </c>
      <c r="J139" s="5"/>
      <c r="K139" s="5" t="s">
        <v>74</v>
      </c>
      <c r="L139" s="5" t="s">
        <v>147</v>
      </c>
      <c r="M139" s="5" t="str">
        <f>_xlfn.XLOOKUP(J139,'Entity Risk Master'!$D$5:$D$8,'Entity Risk Master'!$F$5:$F$8,"-",0,1)</f>
        <v>-</v>
      </c>
    </row>
    <row r="140" spans="1:13" ht="13.2" customHeight="1" x14ac:dyDescent="0.3">
      <c r="A140" s="5">
        <v>973498256</v>
      </c>
      <c r="B140" s="5">
        <v>925029911485208</v>
      </c>
      <c r="C140" s="5" t="s">
        <v>11</v>
      </c>
      <c r="D140" s="5">
        <v>1245</v>
      </c>
      <c r="E140" s="5">
        <v>20048</v>
      </c>
      <c r="F140" s="5" t="s">
        <v>7</v>
      </c>
      <c r="G140" s="6">
        <v>45890</v>
      </c>
      <c r="H140" s="31">
        <f t="shared" si="16"/>
        <v>20048</v>
      </c>
      <c r="I140" s="31" t="str">
        <f t="shared" si="17"/>
        <v>-</v>
      </c>
      <c r="J140" s="5"/>
      <c r="K140" s="5" t="s">
        <v>14</v>
      </c>
      <c r="L140" s="5" t="s">
        <v>147</v>
      </c>
      <c r="M140" s="5" t="str">
        <f>_xlfn.XLOOKUP(J140,'Entity Risk Master'!$D$5:$D$8,'Entity Risk Master'!$F$5:$F$8,"-",0,1)</f>
        <v>-</v>
      </c>
    </row>
    <row r="141" spans="1:13" ht="13.2" customHeight="1" x14ac:dyDescent="0.3">
      <c r="A141" s="5">
        <v>973498256</v>
      </c>
      <c r="B141" s="5">
        <v>925029911485208</v>
      </c>
      <c r="C141" s="5" t="s">
        <v>11</v>
      </c>
      <c r="D141" s="5">
        <v>1245</v>
      </c>
      <c r="E141" s="5">
        <v>14799</v>
      </c>
      <c r="F141" s="5" t="s">
        <v>8</v>
      </c>
      <c r="G141" s="6">
        <v>45890</v>
      </c>
      <c r="H141" s="31" t="str">
        <f t="shared" si="16"/>
        <v>-</v>
      </c>
      <c r="I141" s="31">
        <f t="shared" si="17"/>
        <v>14799</v>
      </c>
      <c r="J141" s="5"/>
      <c r="K141" s="5" t="s">
        <v>21</v>
      </c>
      <c r="L141" s="5" t="s">
        <v>147</v>
      </c>
      <c r="M141" s="5" t="str">
        <f>_xlfn.XLOOKUP(J141,'Entity Risk Master'!$D$5:$D$8,'Entity Risk Master'!$F$5:$F$8,"-",0,1)</f>
        <v>-</v>
      </c>
    </row>
    <row r="142" spans="1:13" ht="13.2" customHeight="1" x14ac:dyDescent="0.3">
      <c r="A142" s="5">
        <v>973498256</v>
      </c>
      <c r="B142" s="5">
        <v>925029911485208</v>
      </c>
      <c r="C142" s="5" t="s">
        <v>11</v>
      </c>
      <c r="D142" s="5">
        <v>1245</v>
      </c>
      <c r="E142" s="5">
        <v>19393</v>
      </c>
      <c r="F142" s="5" t="s">
        <v>7</v>
      </c>
      <c r="G142" s="6">
        <v>45890</v>
      </c>
      <c r="H142" s="31">
        <f t="shared" si="16"/>
        <v>19393</v>
      </c>
      <c r="I142" s="31" t="str">
        <f t="shared" si="17"/>
        <v>-</v>
      </c>
      <c r="J142" s="5"/>
      <c r="K142" s="5" t="s">
        <v>15</v>
      </c>
      <c r="L142" s="5" t="s">
        <v>147</v>
      </c>
      <c r="M142" s="5" t="str">
        <f>_xlfn.XLOOKUP(J142,'Entity Risk Master'!$D$5:$D$8,'Entity Risk Master'!$F$5:$F$8,"-",0,1)</f>
        <v>-</v>
      </c>
    </row>
    <row r="143" spans="1:13" ht="13.2" customHeight="1" x14ac:dyDescent="0.3">
      <c r="A143" s="5">
        <v>973498256</v>
      </c>
      <c r="B143" s="5">
        <v>925029911485208</v>
      </c>
      <c r="C143" s="5" t="s">
        <v>11</v>
      </c>
      <c r="D143" s="5">
        <v>1245</v>
      </c>
      <c r="E143" s="5">
        <v>23725</v>
      </c>
      <c r="F143" s="5" t="s">
        <v>7</v>
      </c>
      <c r="G143" s="6">
        <v>45890</v>
      </c>
      <c r="H143" s="31">
        <f t="shared" si="16"/>
        <v>23725</v>
      </c>
      <c r="I143" s="31" t="str">
        <f t="shared" si="17"/>
        <v>-</v>
      </c>
      <c r="J143" s="5" t="str">
        <f>IF(K143="INTERNAL_TRF_DEBIT","AJAZ AGRO")</f>
        <v>AJAZ AGRO</v>
      </c>
      <c r="K143" s="5" t="s">
        <v>19</v>
      </c>
      <c r="L143" s="5" t="str">
        <f>VLOOKUP(J143,'Entity Risk Master'!$D$4:$I$8,2,FALSE)</f>
        <v>HIGH</v>
      </c>
      <c r="M143" s="5" t="str">
        <f>_xlfn.XLOOKUP(J143,'Entity Risk Master'!$D$5:$D$8,'Entity Risk Master'!$F$5:$F$8,"-",0,1)</f>
        <v>GUNTUR</v>
      </c>
    </row>
    <row r="144" spans="1:13" ht="13.2" customHeight="1" x14ac:dyDescent="0.3">
      <c r="A144" s="5">
        <v>973498256</v>
      </c>
      <c r="B144" s="5">
        <v>925029911485208</v>
      </c>
      <c r="C144" s="5" t="s">
        <v>11</v>
      </c>
      <c r="D144" s="5">
        <v>1245</v>
      </c>
      <c r="E144" s="5">
        <v>12434</v>
      </c>
      <c r="F144" s="5" t="s">
        <v>7</v>
      </c>
      <c r="G144" s="6">
        <v>45890</v>
      </c>
      <c r="H144" s="31">
        <f t="shared" si="16"/>
        <v>12434</v>
      </c>
      <c r="I144" s="31" t="str">
        <f t="shared" si="17"/>
        <v>-</v>
      </c>
      <c r="J144" s="5"/>
      <c r="K144" s="5" t="s">
        <v>14</v>
      </c>
      <c r="L144" s="5" t="s">
        <v>147</v>
      </c>
      <c r="M144" s="5" t="str">
        <f>_xlfn.XLOOKUP(J144,'Entity Risk Master'!$D$5:$D$8,'Entity Risk Master'!$F$5:$F$8,"-",0,1)</f>
        <v>-</v>
      </c>
    </row>
    <row r="145" spans="1:13" ht="13.2" customHeight="1" x14ac:dyDescent="0.3">
      <c r="A145" s="5">
        <v>973498256</v>
      </c>
      <c r="B145" s="5">
        <v>925029911485208</v>
      </c>
      <c r="C145" s="5" t="s">
        <v>11</v>
      </c>
      <c r="D145" s="5">
        <v>1245</v>
      </c>
      <c r="E145" s="5">
        <v>20919</v>
      </c>
      <c r="F145" s="5" t="s">
        <v>7</v>
      </c>
      <c r="G145" s="6">
        <v>45890</v>
      </c>
      <c r="H145" s="31">
        <f t="shared" si="16"/>
        <v>20919</v>
      </c>
      <c r="I145" s="31" t="str">
        <f t="shared" si="17"/>
        <v>-</v>
      </c>
      <c r="J145" s="5"/>
      <c r="K145" s="5" t="s">
        <v>86</v>
      </c>
      <c r="L145" s="5" t="s">
        <v>147</v>
      </c>
      <c r="M145" s="5" t="str">
        <f>_xlfn.XLOOKUP(J145,'Entity Risk Master'!$D$5:$D$8,'Entity Risk Master'!$F$5:$F$8,"-",0,1)</f>
        <v>-</v>
      </c>
    </row>
    <row r="146" spans="1:13" ht="13.2" customHeight="1" x14ac:dyDescent="0.3">
      <c r="A146" s="5">
        <v>973498256</v>
      </c>
      <c r="B146" s="5">
        <v>925029911485208</v>
      </c>
      <c r="C146" s="5" t="s">
        <v>11</v>
      </c>
      <c r="D146" s="5">
        <v>1245</v>
      </c>
      <c r="E146" s="5">
        <v>17117</v>
      </c>
      <c r="F146" s="5" t="s">
        <v>7</v>
      </c>
      <c r="G146" s="6">
        <v>45890</v>
      </c>
      <c r="H146" s="31">
        <f t="shared" si="16"/>
        <v>17117</v>
      </c>
      <c r="I146" s="31" t="str">
        <f t="shared" si="17"/>
        <v>-</v>
      </c>
      <c r="J146" s="5"/>
      <c r="K146" s="5" t="s">
        <v>14</v>
      </c>
      <c r="L146" s="5" t="s">
        <v>147</v>
      </c>
      <c r="M146" s="5" t="str">
        <f>_xlfn.XLOOKUP(J146,'Entity Risk Master'!$D$5:$D$8,'Entity Risk Master'!$F$5:$F$8,"-",0,1)</f>
        <v>-</v>
      </c>
    </row>
    <row r="147" spans="1:13" ht="13.2" customHeight="1" x14ac:dyDescent="0.3">
      <c r="A147" s="5">
        <v>973498256</v>
      </c>
      <c r="B147" s="5">
        <v>925029911485208</v>
      </c>
      <c r="C147" s="5" t="s">
        <v>11</v>
      </c>
      <c r="D147" s="5">
        <v>1245</v>
      </c>
      <c r="E147" s="5">
        <v>13685</v>
      </c>
      <c r="F147" s="5" t="s">
        <v>8</v>
      </c>
      <c r="G147" s="6">
        <v>45890</v>
      </c>
      <c r="H147" s="31" t="str">
        <f t="shared" si="16"/>
        <v>-</v>
      </c>
      <c r="I147" s="31">
        <f t="shared" si="17"/>
        <v>13685</v>
      </c>
      <c r="J147" s="5" t="str">
        <f>IF(K147="INTERNAL_TRF_CREDIT","VIJAY SALES")</f>
        <v>VIJAY SALES</v>
      </c>
      <c r="K147" s="5" t="s">
        <v>20</v>
      </c>
      <c r="L147" s="5" t="str">
        <f>VLOOKUP(J147,'Entity Risk Master'!$D$4:$I$8,2,FALSE)</f>
        <v>LOW</v>
      </c>
      <c r="M147" s="5" t="str">
        <f>_xlfn.XLOOKUP(J147,'Entity Risk Master'!$D$5:$D$8,'Entity Risk Master'!$F$5:$F$8,"-",0,1)</f>
        <v>RAICHUR</v>
      </c>
    </row>
    <row r="148" spans="1:13" ht="13.2" customHeight="1" x14ac:dyDescent="0.3">
      <c r="A148" s="5">
        <v>973498256</v>
      </c>
      <c r="B148" s="5">
        <v>925029911485208</v>
      </c>
      <c r="C148" s="5" t="s">
        <v>11</v>
      </c>
      <c r="D148" s="5">
        <v>1245</v>
      </c>
      <c r="E148" s="5">
        <v>6786</v>
      </c>
      <c r="F148" s="5" t="s">
        <v>7</v>
      </c>
      <c r="G148" s="6">
        <v>45890</v>
      </c>
      <c r="H148" s="31">
        <f t="shared" si="16"/>
        <v>6786</v>
      </c>
      <c r="I148" s="31" t="str">
        <f t="shared" si="17"/>
        <v>-</v>
      </c>
      <c r="J148" s="5" t="str">
        <f>IF(K148="INTERNAL_TRF_DEBIT","AJAZ AGRO")</f>
        <v>AJAZ AGRO</v>
      </c>
      <c r="K148" s="5" t="s">
        <v>19</v>
      </c>
      <c r="L148" s="5" t="str">
        <f>VLOOKUP(J148,'Entity Risk Master'!$D$4:$I$8,2,FALSE)</f>
        <v>HIGH</v>
      </c>
      <c r="M148" s="5" t="str">
        <f>_xlfn.XLOOKUP(J148,'Entity Risk Master'!$D$5:$D$8,'Entity Risk Master'!$F$5:$F$8,"-",0,1)</f>
        <v>GUNTUR</v>
      </c>
    </row>
    <row r="149" spans="1:13" ht="13.2" customHeight="1" x14ac:dyDescent="0.3">
      <c r="A149" s="5">
        <v>973498256</v>
      </c>
      <c r="B149" s="5">
        <v>925029911485208</v>
      </c>
      <c r="C149" s="5" t="s">
        <v>11</v>
      </c>
      <c r="D149" s="5">
        <v>1245</v>
      </c>
      <c r="E149" s="5">
        <v>20669</v>
      </c>
      <c r="F149" s="5" t="s">
        <v>8</v>
      </c>
      <c r="G149" s="6">
        <v>45890</v>
      </c>
      <c r="H149" s="31" t="str">
        <f t="shared" si="16"/>
        <v>-</v>
      </c>
      <c r="I149" s="31">
        <f t="shared" si="17"/>
        <v>20669</v>
      </c>
      <c r="J149" s="5"/>
      <c r="K149" s="5" t="s">
        <v>21</v>
      </c>
      <c r="L149" s="5" t="s">
        <v>147</v>
      </c>
      <c r="M149" s="5" t="str">
        <f>_xlfn.XLOOKUP(J149,'Entity Risk Master'!$D$5:$D$8,'Entity Risk Master'!$F$5:$F$8,"-",0,1)</f>
        <v>-</v>
      </c>
    </row>
    <row r="150" spans="1:13" ht="13.2" customHeight="1" x14ac:dyDescent="0.3">
      <c r="A150" s="5">
        <v>973498256</v>
      </c>
      <c r="B150" s="5">
        <v>925029911485208</v>
      </c>
      <c r="C150" s="5" t="s">
        <v>11</v>
      </c>
      <c r="D150" s="5">
        <v>1245</v>
      </c>
      <c r="E150" s="5">
        <v>18454</v>
      </c>
      <c r="F150" s="5" t="s">
        <v>7</v>
      </c>
      <c r="G150" s="6">
        <v>45890</v>
      </c>
      <c r="H150" s="31">
        <f t="shared" si="16"/>
        <v>18454</v>
      </c>
      <c r="I150" s="31" t="str">
        <f t="shared" si="17"/>
        <v>-</v>
      </c>
      <c r="J150" s="5"/>
      <c r="K150" s="5" t="s">
        <v>86</v>
      </c>
      <c r="L150" s="5" t="s">
        <v>147</v>
      </c>
      <c r="M150" s="5" t="str">
        <f>_xlfn.XLOOKUP(J150,'Entity Risk Master'!$D$5:$D$8,'Entity Risk Master'!$F$5:$F$8,"-",0,1)</f>
        <v>-</v>
      </c>
    </row>
    <row r="151" spans="1:13" ht="13.2" customHeight="1" x14ac:dyDescent="0.3">
      <c r="A151" s="5">
        <v>973498256</v>
      </c>
      <c r="B151" s="5">
        <v>925029911485208</v>
      </c>
      <c r="C151" s="5" t="s">
        <v>11</v>
      </c>
      <c r="D151" s="5">
        <v>1245</v>
      </c>
      <c r="E151" s="5">
        <v>7387</v>
      </c>
      <c r="F151" s="5" t="s">
        <v>7</v>
      </c>
      <c r="G151" s="6">
        <v>45890</v>
      </c>
      <c r="H151" s="31">
        <f t="shared" si="16"/>
        <v>7387</v>
      </c>
      <c r="I151" s="31" t="str">
        <f t="shared" si="17"/>
        <v>-</v>
      </c>
      <c r="J151" s="5"/>
      <c r="K151" s="5" t="s">
        <v>81</v>
      </c>
      <c r="L151" s="5" t="s">
        <v>147</v>
      </c>
      <c r="M151" s="5" t="str">
        <f>_xlfn.XLOOKUP(J151,'Entity Risk Master'!$D$5:$D$8,'Entity Risk Master'!$F$5:$F$8,"-",0,1)</f>
        <v>-</v>
      </c>
    </row>
    <row r="152" spans="1:13" ht="13.2" customHeight="1" x14ac:dyDescent="0.3">
      <c r="A152" s="5">
        <v>973498256</v>
      </c>
      <c r="B152" s="5">
        <v>925029911485208</v>
      </c>
      <c r="C152" s="5" t="s">
        <v>11</v>
      </c>
      <c r="D152" s="5">
        <v>1245</v>
      </c>
      <c r="E152" s="5">
        <v>14976</v>
      </c>
      <c r="F152" s="5" t="s">
        <v>7</v>
      </c>
      <c r="G152" s="6">
        <v>45891</v>
      </c>
      <c r="H152" s="31">
        <f t="shared" si="16"/>
        <v>14976</v>
      </c>
      <c r="I152" s="31" t="str">
        <f t="shared" si="17"/>
        <v>-</v>
      </c>
      <c r="J152" s="5"/>
      <c r="K152" s="5" t="s">
        <v>81</v>
      </c>
      <c r="L152" s="5" t="s">
        <v>147</v>
      </c>
      <c r="M152" s="5" t="str">
        <f>_xlfn.XLOOKUP(J152,'Entity Risk Master'!$D$5:$D$8,'Entity Risk Master'!$F$5:$F$8,"-",0,1)</f>
        <v>-</v>
      </c>
    </row>
    <row r="153" spans="1:13" ht="13.2" customHeight="1" x14ac:dyDescent="0.3">
      <c r="A153" s="5">
        <v>973498256</v>
      </c>
      <c r="B153" s="5">
        <v>925029911485208</v>
      </c>
      <c r="C153" s="5" t="s">
        <v>11</v>
      </c>
      <c r="D153" s="5">
        <v>1245</v>
      </c>
      <c r="E153" s="5">
        <v>24615</v>
      </c>
      <c r="F153" s="5" t="s">
        <v>7</v>
      </c>
      <c r="G153" s="6">
        <v>45892</v>
      </c>
      <c r="H153" s="31">
        <f t="shared" si="16"/>
        <v>24615</v>
      </c>
      <c r="I153" s="31" t="str">
        <f t="shared" si="17"/>
        <v>-</v>
      </c>
      <c r="J153" s="5"/>
      <c r="K153" s="5" t="s">
        <v>86</v>
      </c>
      <c r="L153" s="5" t="s">
        <v>147</v>
      </c>
      <c r="M153" s="5" t="str">
        <f>_xlfn.XLOOKUP(J153,'Entity Risk Master'!$D$5:$D$8,'Entity Risk Master'!$F$5:$F$8,"-",0,1)</f>
        <v>-</v>
      </c>
    </row>
    <row r="154" spans="1:13" ht="13.2" customHeight="1" x14ac:dyDescent="0.3">
      <c r="A154" s="5">
        <v>973498256</v>
      </c>
      <c r="B154" s="5">
        <v>925029911485208</v>
      </c>
      <c r="C154" s="5" t="s">
        <v>11</v>
      </c>
      <c r="D154" s="5">
        <v>1245</v>
      </c>
      <c r="E154" s="5">
        <v>17390</v>
      </c>
      <c r="F154" s="5" t="s">
        <v>8</v>
      </c>
      <c r="G154" s="6">
        <v>45892</v>
      </c>
      <c r="H154" s="31" t="str">
        <f t="shared" si="16"/>
        <v>-</v>
      </c>
      <c r="I154" s="31">
        <f t="shared" si="17"/>
        <v>17390</v>
      </c>
      <c r="J154" s="5"/>
      <c r="K154" s="5" t="s">
        <v>21</v>
      </c>
      <c r="L154" s="5" t="s">
        <v>147</v>
      </c>
      <c r="M154" s="5" t="str">
        <f>_xlfn.XLOOKUP(J154,'Entity Risk Master'!$D$5:$D$8,'Entity Risk Master'!$F$5:$F$8,"-",0,1)</f>
        <v>-</v>
      </c>
    </row>
    <row r="155" spans="1:13" ht="13.2" customHeight="1" x14ac:dyDescent="0.3">
      <c r="A155" s="5">
        <v>973498256</v>
      </c>
      <c r="B155" s="5">
        <v>925029911485208</v>
      </c>
      <c r="C155" s="5" t="s">
        <v>11</v>
      </c>
      <c r="D155" s="5">
        <v>1245</v>
      </c>
      <c r="E155" s="5">
        <v>8196</v>
      </c>
      <c r="F155" s="5" t="s">
        <v>8</v>
      </c>
      <c r="G155" s="6">
        <v>45892</v>
      </c>
      <c r="H155" s="31" t="str">
        <f t="shared" si="16"/>
        <v>-</v>
      </c>
      <c r="I155" s="31">
        <f t="shared" si="17"/>
        <v>8196</v>
      </c>
      <c r="J155" s="5" t="str">
        <f>IF(K155="INTERNAL_TRF_CREDIT","VIJAY SALES")</f>
        <v>VIJAY SALES</v>
      </c>
      <c r="K155" s="5" t="s">
        <v>20</v>
      </c>
      <c r="L155" s="5" t="str">
        <f>VLOOKUP(J155,'Entity Risk Master'!$D$4:$I$8,2,FALSE)</f>
        <v>LOW</v>
      </c>
      <c r="M155" s="5" t="str">
        <f>_xlfn.XLOOKUP(J155,'Entity Risk Master'!$D$5:$D$8,'Entity Risk Master'!$F$5:$F$8,"-",0,1)</f>
        <v>RAICHUR</v>
      </c>
    </row>
    <row r="156" spans="1:13" ht="13.2" customHeight="1" x14ac:dyDescent="0.3">
      <c r="A156" s="5">
        <v>973498256</v>
      </c>
      <c r="B156" s="5">
        <v>925029911485208</v>
      </c>
      <c r="C156" s="5" t="s">
        <v>11</v>
      </c>
      <c r="D156" s="5">
        <v>1245</v>
      </c>
      <c r="E156" s="5">
        <v>7025</v>
      </c>
      <c r="F156" s="5" t="s">
        <v>7</v>
      </c>
      <c r="G156" s="6">
        <v>45893</v>
      </c>
      <c r="H156" s="31">
        <f t="shared" si="16"/>
        <v>7025</v>
      </c>
      <c r="I156" s="31" t="str">
        <f t="shared" si="17"/>
        <v>-</v>
      </c>
      <c r="J156" s="5"/>
      <c r="K156" s="5" t="s">
        <v>15</v>
      </c>
      <c r="L156" s="5" t="s">
        <v>147</v>
      </c>
      <c r="M156" s="5" t="str">
        <f>_xlfn.XLOOKUP(J156,'Entity Risk Master'!$D$5:$D$8,'Entity Risk Master'!$F$5:$F$8,"-",0,1)</f>
        <v>-</v>
      </c>
    </row>
    <row r="157" spans="1:13" ht="13.2" customHeight="1" x14ac:dyDescent="0.3">
      <c r="A157" s="5">
        <v>973498256</v>
      </c>
      <c r="B157" s="5">
        <v>925029911485208</v>
      </c>
      <c r="C157" s="5" t="s">
        <v>11</v>
      </c>
      <c r="D157" s="5">
        <v>1245</v>
      </c>
      <c r="E157" s="5">
        <v>8523</v>
      </c>
      <c r="F157" s="5" t="s">
        <v>7</v>
      </c>
      <c r="G157" s="6">
        <v>45894</v>
      </c>
      <c r="H157" s="31">
        <f t="shared" si="16"/>
        <v>8523</v>
      </c>
      <c r="I157" s="31" t="str">
        <f t="shared" si="17"/>
        <v>-</v>
      </c>
      <c r="J157" s="5"/>
      <c r="K157" s="5" t="s">
        <v>81</v>
      </c>
      <c r="L157" s="5" t="s">
        <v>147</v>
      </c>
      <c r="M157" s="5" t="str">
        <f>_xlfn.XLOOKUP(J157,'Entity Risk Master'!$D$5:$D$8,'Entity Risk Master'!$F$5:$F$8,"-",0,1)</f>
        <v>-</v>
      </c>
    </row>
    <row r="158" spans="1:13" ht="13.2" customHeight="1" x14ac:dyDescent="0.3">
      <c r="A158" s="5">
        <v>973498256</v>
      </c>
      <c r="B158" s="5">
        <v>925029911485208</v>
      </c>
      <c r="C158" s="5" t="s">
        <v>11</v>
      </c>
      <c r="D158" s="5">
        <v>1245</v>
      </c>
      <c r="E158" s="5">
        <v>14080</v>
      </c>
      <c r="F158" s="5" t="s">
        <v>8</v>
      </c>
      <c r="G158" s="6">
        <v>45894</v>
      </c>
      <c r="H158" s="31" t="str">
        <f t="shared" si="16"/>
        <v>-</v>
      </c>
      <c r="I158" s="31">
        <f t="shared" si="17"/>
        <v>14080</v>
      </c>
      <c r="J158" s="5"/>
      <c r="K158" s="5" t="s">
        <v>21</v>
      </c>
      <c r="L158" s="5" t="s">
        <v>147</v>
      </c>
      <c r="M158" s="5" t="str">
        <f>_xlfn.XLOOKUP(J158,'Entity Risk Master'!$D$5:$D$8,'Entity Risk Master'!$F$5:$F$8,"-",0,1)</f>
        <v>-</v>
      </c>
    </row>
    <row r="159" spans="1:13" ht="13.2" customHeight="1" x14ac:dyDescent="0.3">
      <c r="A159" s="5">
        <v>973498256</v>
      </c>
      <c r="B159" s="5">
        <v>925029911485208</v>
      </c>
      <c r="C159" s="5" t="s">
        <v>11</v>
      </c>
      <c r="D159" s="5">
        <v>1245</v>
      </c>
      <c r="E159" s="5">
        <v>16699</v>
      </c>
      <c r="F159" s="5" t="s">
        <v>7</v>
      </c>
      <c r="G159" s="6">
        <v>45895</v>
      </c>
      <c r="H159" s="31">
        <f t="shared" si="16"/>
        <v>16699</v>
      </c>
      <c r="I159" s="31" t="str">
        <f t="shared" si="17"/>
        <v>-</v>
      </c>
      <c r="J159" s="5" t="str">
        <f>IF(K159="INTERNAL_TRF_DEBIT","AJAZ AGRO")</f>
        <v>AJAZ AGRO</v>
      </c>
      <c r="K159" s="5" t="s">
        <v>19</v>
      </c>
      <c r="L159" s="5" t="str">
        <f>VLOOKUP(J159,'Entity Risk Master'!$D$4:$I$8,2,FALSE)</f>
        <v>HIGH</v>
      </c>
      <c r="M159" s="5" t="str">
        <f>_xlfn.XLOOKUP(J159,'Entity Risk Master'!$D$5:$D$8,'Entity Risk Master'!$F$5:$F$8,"-",0,1)</f>
        <v>GUNTUR</v>
      </c>
    </row>
    <row r="160" spans="1:13" ht="13.2" customHeight="1" x14ac:dyDescent="0.3">
      <c r="A160" s="5">
        <v>973498256</v>
      </c>
      <c r="B160" s="5">
        <v>925029911485208</v>
      </c>
      <c r="C160" s="5" t="s">
        <v>11</v>
      </c>
      <c r="D160" s="5">
        <v>1245</v>
      </c>
      <c r="E160" s="5">
        <v>21997</v>
      </c>
      <c r="F160" s="5" t="s">
        <v>8</v>
      </c>
      <c r="G160" s="6">
        <v>45895</v>
      </c>
      <c r="H160" s="31" t="str">
        <f t="shared" si="16"/>
        <v>-</v>
      </c>
      <c r="I160" s="31">
        <f t="shared" si="17"/>
        <v>21997</v>
      </c>
      <c r="J160" s="5"/>
      <c r="K160" s="5" t="s">
        <v>21</v>
      </c>
      <c r="L160" s="5" t="s">
        <v>147</v>
      </c>
      <c r="M160" s="5" t="str">
        <f>_xlfn.XLOOKUP(J160,'Entity Risk Master'!$D$5:$D$8,'Entity Risk Master'!$F$5:$F$8,"-",0,1)</f>
        <v>-</v>
      </c>
    </row>
    <row r="161" spans="1:13" ht="13.2" customHeight="1" x14ac:dyDescent="0.3">
      <c r="A161" s="5">
        <v>973498256</v>
      </c>
      <c r="B161" s="5">
        <v>925029911485208</v>
      </c>
      <c r="C161" s="5" t="s">
        <v>11</v>
      </c>
      <c r="D161" s="5">
        <v>1245</v>
      </c>
      <c r="E161" s="5">
        <v>156934</v>
      </c>
      <c r="F161" s="5" t="s">
        <v>7</v>
      </c>
      <c r="G161" s="6">
        <v>45895</v>
      </c>
      <c r="H161" s="31">
        <f t="shared" si="16"/>
        <v>156934</v>
      </c>
      <c r="I161" s="31" t="str">
        <f t="shared" si="17"/>
        <v>-</v>
      </c>
      <c r="J161" s="5" t="str">
        <f>IF(K161="INTERNAL_TRF_DEBIT","AJAZ AGRO")</f>
        <v>AJAZ AGRO</v>
      </c>
      <c r="K161" s="5" t="s">
        <v>19</v>
      </c>
      <c r="L161" s="5" t="str">
        <f>VLOOKUP(J161,'Entity Risk Master'!$D$4:$I$8,2,FALSE)</f>
        <v>HIGH</v>
      </c>
      <c r="M161" s="5" t="str">
        <f>_xlfn.XLOOKUP(J161,'Entity Risk Master'!$D$5:$D$8,'Entity Risk Master'!$F$5:$F$8,"-",0,1)</f>
        <v>GUNTUR</v>
      </c>
    </row>
  </sheetData>
  <autoFilter ref="K3:K161" xr:uid="{00000000-0001-0000-0000-000000000000}"/>
  <conditionalFormatting sqref="H1:H1048576">
    <cfRule type="dataBar" priority="7">
      <dataBar>
        <cfvo type="min"/>
        <cfvo type="max"/>
        <color rgb="FFFFB628"/>
      </dataBar>
      <extLst>
        <ext xmlns:x14="http://schemas.microsoft.com/office/spreadsheetml/2009/9/main" uri="{B025F937-C7B1-47D3-B67F-A62EFF666E3E}">
          <x14:id>{09E4AF19-CBE3-4215-B5C8-FE940DBAAAA3}</x14:id>
        </ext>
      </extLst>
    </cfRule>
  </conditionalFormatting>
  <conditionalFormatting sqref="I1:I1048576">
    <cfRule type="dataBar" priority="6">
      <dataBar>
        <cfvo type="min"/>
        <cfvo type="max"/>
        <color rgb="FFFFB628"/>
      </dataBar>
      <extLst>
        <ext xmlns:x14="http://schemas.microsoft.com/office/spreadsheetml/2009/9/main" uri="{B025F937-C7B1-47D3-B67F-A62EFF666E3E}">
          <x14:id>{5D8EEA72-C11C-47C2-8470-5AED8EECBC45}</x14:id>
        </ext>
      </extLst>
    </cfRule>
  </conditionalFormatting>
  <conditionalFormatting sqref="L1:L1048576">
    <cfRule type="containsText" dxfId="4" priority="1" operator="containsText" text="MEDIUM">
      <formula>NOT(ISERROR(SEARCH("MEDIUM",L1)))</formula>
    </cfRule>
    <cfRule type="containsText" dxfId="3" priority="2" operator="containsText" text="LOW">
      <formula>NOT(ISERROR(SEARCH("LOW",L1)))</formula>
    </cfRule>
    <cfRule type="containsText" dxfId="2" priority="3" operator="containsText" text="HIGH">
      <formula>NOT(ISERROR(SEARCH("HIGH",L1)))</formula>
    </cfRule>
    <cfRule type="containsText" dxfId="1" priority="5" operator="containsText" text="&quot;HIGH&quot;">
      <formula>NOT(ISERROR(SEARCH("""HIGH""",L1)))</formula>
    </cfRule>
  </conditionalFormatting>
  <conditionalFormatting sqref="M3:N3">
    <cfRule type="containsText" dxfId="0" priority="4" operator="containsText" text="&quot;HIGH&quot;">
      <formula>NOT(ISERROR(SEARCH("""HIGH""",M3)))</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09E4AF19-CBE3-4215-B5C8-FE940DBAAAA3}">
            <x14:dataBar minLength="0" maxLength="100" gradient="0">
              <x14:cfvo type="autoMin"/>
              <x14:cfvo type="autoMax"/>
              <x14:negativeFillColor rgb="FFFF0000"/>
              <x14:axisColor rgb="FF000000"/>
            </x14:dataBar>
          </x14:cfRule>
          <xm:sqref>H1:H1048576</xm:sqref>
        </x14:conditionalFormatting>
        <x14:conditionalFormatting xmlns:xm="http://schemas.microsoft.com/office/excel/2006/main">
          <x14:cfRule type="dataBar" id="{5D8EEA72-C11C-47C2-8470-5AED8EECBC45}">
            <x14:dataBar minLength="0" maxLength="100" border="1" negativeBarBorderColorSameAsPositive="0">
              <x14:cfvo type="autoMin"/>
              <x14:cfvo type="autoMax"/>
              <x14:borderColor rgb="FFFFB628"/>
              <x14:negativeFillColor rgb="FFFF0000"/>
              <x14:negativeBorderColor rgb="FFFF0000"/>
              <x14:axisColor rgb="FF000000"/>
            </x14:dataBar>
          </x14:cfRule>
          <xm:sqref>I1:I1048576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0BEB-10D5-4DC1-AB88-33D008EC2028}">
  <sheetPr codeName="Sheet3"/>
  <dimension ref="A3:X22"/>
  <sheetViews>
    <sheetView tabSelected="1" topLeftCell="A12" workbookViewId="0">
      <selection activeCell="A3" sqref="A3:E12"/>
    </sheetView>
  </sheetViews>
  <sheetFormatPr defaultRowHeight="14.4" x14ac:dyDescent="0.3"/>
  <cols>
    <col min="1" max="1" width="16.109375" bestFit="1" customWidth="1"/>
    <col min="2" max="2" width="15.5546875" bestFit="1" customWidth="1"/>
    <col min="3" max="3" width="12.33203125" bestFit="1" customWidth="1"/>
    <col min="4" max="4" width="18.33203125" bestFit="1" customWidth="1"/>
    <col min="5" max="5" width="17.21875" bestFit="1" customWidth="1"/>
    <col min="6" max="6" width="18.33203125" bestFit="1" customWidth="1"/>
    <col min="7" max="7" width="17.21875" bestFit="1" customWidth="1"/>
    <col min="8" max="8" width="16.5546875" bestFit="1" customWidth="1"/>
    <col min="9" max="9" width="13.44140625" bestFit="1" customWidth="1"/>
    <col min="10" max="10" width="11.21875" bestFit="1" customWidth="1"/>
    <col min="11" max="11" width="7" bestFit="1" customWidth="1"/>
    <col min="12" max="12" width="18.33203125" bestFit="1" customWidth="1"/>
    <col min="13" max="13" width="17.21875" bestFit="1" customWidth="1"/>
    <col min="14" max="23" width="10.33203125" bestFit="1" customWidth="1"/>
    <col min="24" max="24" width="18.33203125" bestFit="1" customWidth="1"/>
    <col min="25" max="25" width="17.21875" bestFit="1" customWidth="1"/>
  </cols>
  <sheetData>
    <row r="3" spans="1:5" x14ac:dyDescent="0.3">
      <c r="B3" s="9" t="s">
        <v>25</v>
      </c>
    </row>
    <row r="4" spans="1:5" x14ac:dyDescent="0.3">
      <c r="B4" t="s">
        <v>148</v>
      </c>
      <c r="C4" t="s">
        <v>149</v>
      </c>
      <c r="D4" t="s">
        <v>26</v>
      </c>
      <c r="E4" t="s">
        <v>27</v>
      </c>
    </row>
    <row r="5" spans="1:5" x14ac:dyDescent="0.3">
      <c r="B5" t="s">
        <v>150</v>
      </c>
      <c r="C5" t="s">
        <v>150</v>
      </c>
    </row>
    <row r="6" spans="1:5" x14ac:dyDescent="0.3">
      <c r="A6" s="9" t="s">
        <v>23</v>
      </c>
    </row>
    <row r="7" spans="1:5" x14ac:dyDescent="0.3">
      <c r="A7" s="10" t="s">
        <v>33</v>
      </c>
      <c r="B7" s="97">
        <v>0</v>
      </c>
      <c r="C7" s="97">
        <v>304560</v>
      </c>
      <c r="D7" s="97">
        <v>0</v>
      </c>
      <c r="E7" s="97">
        <v>304560</v>
      </c>
    </row>
    <row r="8" spans="1:5" x14ac:dyDescent="0.3">
      <c r="A8" s="10" t="s">
        <v>12</v>
      </c>
      <c r="B8" s="97">
        <v>0</v>
      </c>
      <c r="C8" s="97">
        <v>800</v>
      </c>
      <c r="D8" s="97">
        <v>0</v>
      </c>
      <c r="E8" s="97">
        <v>800</v>
      </c>
    </row>
    <row r="9" spans="1:5" x14ac:dyDescent="0.3">
      <c r="A9" s="10" t="s">
        <v>28</v>
      </c>
      <c r="B9" s="97">
        <v>345087</v>
      </c>
      <c r="C9" s="97">
        <v>0</v>
      </c>
      <c r="D9" s="97">
        <v>345087</v>
      </c>
      <c r="E9" s="97">
        <v>0</v>
      </c>
    </row>
    <row r="10" spans="1:5" x14ac:dyDescent="0.3">
      <c r="A10" s="10" t="s">
        <v>31</v>
      </c>
      <c r="B10" s="97">
        <v>0</v>
      </c>
      <c r="C10" s="97">
        <v>353134</v>
      </c>
      <c r="D10" s="97">
        <v>0</v>
      </c>
      <c r="E10" s="97">
        <v>353134</v>
      </c>
    </row>
    <row r="11" spans="1:5" x14ac:dyDescent="0.3">
      <c r="A11" s="10" t="s">
        <v>32</v>
      </c>
      <c r="B11" s="97">
        <v>85130</v>
      </c>
      <c r="C11" s="97">
        <v>0</v>
      </c>
      <c r="D11" s="97">
        <v>85130</v>
      </c>
      <c r="E11" s="97">
        <v>0</v>
      </c>
    </row>
    <row r="12" spans="1:5" x14ac:dyDescent="0.3">
      <c r="A12" s="10" t="s">
        <v>151</v>
      </c>
      <c r="B12" s="97">
        <v>1265644</v>
      </c>
      <c r="C12" s="97">
        <v>1087367</v>
      </c>
      <c r="D12" s="97">
        <v>1265644</v>
      </c>
      <c r="E12" s="97">
        <v>1087367</v>
      </c>
    </row>
    <row r="13" spans="1:5" x14ac:dyDescent="0.3">
      <c r="A13" s="10" t="s">
        <v>24</v>
      </c>
      <c r="B13" s="97">
        <v>1695861</v>
      </c>
      <c r="C13" s="97">
        <v>1745861</v>
      </c>
      <c r="D13" s="97">
        <v>1695861</v>
      </c>
      <c r="E13" s="97">
        <v>1745861</v>
      </c>
    </row>
    <row r="21" spans="24:24" x14ac:dyDescent="0.3">
      <c r="X21">
        <f>GETPIVOTDATA("Sum of DEBIT",$A$3)-GETPIVOTDATA("Sum of CREDIT",$A$3)</f>
        <v>50000</v>
      </c>
    </row>
    <row r="22" spans="24:24" x14ac:dyDescent="0.3">
      <c r="X22">
        <f>X21/4</f>
        <v>12500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653AA-0A42-4D7D-BF35-057CE8FC2186}">
  <sheetPr codeName="Sheet4"/>
  <dimension ref="C4:J8"/>
  <sheetViews>
    <sheetView showGridLines="0" topLeftCell="C1" workbookViewId="0">
      <selection activeCell="H11" sqref="H11"/>
    </sheetView>
  </sheetViews>
  <sheetFormatPr defaultRowHeight="14.4" x14ac:dyDescent="0.3"/>
  <cols>
    <col min="3" max="3" width="18" bestFit="1" customWidth="1"/>
    <col min="4" max="4" width="16.109375" bestFit="1" customWidth="1"/>
    <col min="5" max="5" width="10.21875" bestFit="1" customWidth="1"/>
    <col min="6" max="6" width="10.6640625" bestFit="1" customWidth="1"/>
    <col min="7" max="7" width="16.21875" bestFit="1" customWidth="1"/>
    <col min="8" max="8" width="14.5546875" bestFit="1" customWidth="1"/>
    <col min="9" max="9" width="25.44140625" bestFit="1" customWidth="1"/>
    <col min="10" max="10" width="91.21875" bestFit="1" customWidth="1"/>
  </cols>
  <sheetData>
    <row r="4" spans="3:10" x14ac:dyDescent="0.3">
      <c r="C4" s="60" t="s">
        <v>5</v>
      </c>
      <c r="D4" s="60" t="s">
        <v>9</v>
      </c>
      <c r="E4" s="60" t="s">
        <v>29</v>
      </c>
      <c r="F4" s="60" t="s">
        <v>30</v>
      </c>
      <c r="G4" s="60" t="s">
        <v>45</v>
      </c>
      <c r="H4" s="60" t="s">
        <v>49</v>
      </c>
      <c r="I4" s="60" t="s">
        <v>61</v>
      </c>
      <c r="J4" s="60" t="s">
        <v>44</v>
      </c>
    </row>
    <row r="5" spans="3:10" ht="28.8" x14ac:dyDescent="0.3">
      <c r="C5" s="59" t="s">
        <v>71</v>
      </c>
      <c r="D5" s="59" t="s">
        <v>28</v>
      </c>
      <c r="E5" s="59" t="s">
        <v>34</v>
      </c>
      <c r="F5" s="59" t="s">
        <v>37</v>
      </c>
      <c r="G5" s="59" t="s">
        <v>46</v>
      </c>
      <c r="H5" s="59" t="s">
        <v>50</v>
      </c>
      <c r="I5" s="59" t="s">
        <v>40</v>
      </c>
      <c r="J5" s="13" t="s">
        <v>56</v>
      </c>
    </row>
    <row r="6" spans="3:10" ht="28.8" x14ac:dyDescent="0.3">
      <c r="C6" s="59" t="s">
        <v>72</v>
      </c>
      <c r="D6" s="59" t="s">
        <v>31</v>
      </c>
      <c r="E6" s="59" t="s">
        <v>35</v>
      </c>
      <c r="F6" s="59" t="s">
        <v>38</v>
      </c>
      <c r="G6" s="59" t="s">
        <v>47</v>
      </c>
      <c r="H6" s="59" t="s">
        <v>60</v>
      </c>
      <c r="I6" s="59" t="s">
        <v>41</v>
      </c>
      <c r="J6" s="13" t="s">
        <v>57</v>
      </c>
    </row>
    <row r="7" spans="3:10" ht="28.8" x14ac:dyDescent="0.3">
      <c r="C7" s="59" t="s">
        <v>71</v>
      </c>
      <c r="D7" s="59" t="s">
        <v>32</v>
      </c>
      <c r="E7" s="59" t="s">
        <v>36</v>
      </c>
      <c r="F7" s="59" t="s">
        <v>53</v>
      </c>
      <c r="G7" s="59" t="s">
        <v>54</v>
      </c>
      <c r="H7" s="59" t="s">
        <v>60</v>
      </c>
      <c r="I7" s="59" t="s">
        <v>42</v>
      </c>
      <c r="J7" s="13" t="s">
        <v>58</v>
      </c>
    </row>
    <row r="8" spans="3:10" ht="28.8" x14ac:dyDescent="0.3">
      <c r="C8" s="59" t="s">
        <v>72</v>
      </c>
      <c r="D8" s="59" t="s">
        <v>33</v>
      </c>
      <c r="E8" s="59" t="s">
        <v>34</v>
      </c>
      <c r="F8" s="59" t="s">
        <v>39</v>
      </c>
      <c r="G8" s="59" t="s">
        <v>48</v>
      </c>
      <c r="H8" s="59" t="s">
        <v>50</v>
      </c>
      <c r="I8" s="59" t="s">
        <v>43</v>
      </c>
      <c r="J8" s="13"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AB0C-1BB6-478D-8912-10A3102FD11D}">
  <sheetPr codeName="Sheet5"/>
  <dimension ref="C5:I26"/>
  <sheetViews>
    <sheetView showGridLines="0" workbookViewId="0">
      <selection activeCell="D10" sqref="D10"/>
    </sheetView>
  </sheetViews>
  <sheetFormatPr defaultRowHeight="14.4" x14ac:dyDescent="0.3"/>
  <cols>
    <col min="3" max="3" width="10.6640625" bestFit="1" customWidth="1"/>
    <col min="4" max="4" width="16.21875" bestFit="1" customWidth="1"/>
    <col min="5" max="5" width="10.44140625" bestFit="1" customWidth="1"/>
    <col min="6" max="6" width="27.6640625" bestFit="1" customWidth="1"/>
  </cols>
  <sheetData>
    <row r="5" spans="3:6" x14ac:dyDescent="0.3">
      <c r="C5" s="12" t="s">
        <v>30</v>
      </c>
      <c r="D5" s="12" t="s">
        <v>45</v>
      </c>
      <c r="E5" s="12" t="s">
        <v>52</v>
      </c>
      <c r="F5" s="12" t="s">
        <v>51</v>
      </c>
    </row>
    <row r="6" spans="3:6" x14ac:dyDescent="0.3">
      <c r="C6" s="11" t="s">
        <v>37</v>
      </c>
      <c r="D6" s="11" t="s">
        <v>46</v>
      </c>
      <c r="E6" s="11">
        <v>100</v>
      </c>
      <c r="F6" s="11" t="s">
        <v>28</v>
      </c>
    </row>
    <row r="7" spans="3:6" x14ac:dyDescent="0.3">
      <c r="C7" s="11" t="s">
        <v>38</v>
      </c>
      <c r="D7" s="11" t="s">
        <v>47</v>
      </c>
      <c r="E7" s="11">
        <v>80</v>
      </c>
      <c r="F7" s="11" t="s">
        <v>55</v>
      </c>
    </row>
    <row r="8" spans="3:6" x14ac:dyDescent="0.3">
      <c r="C8" s="11" t="s">
        <v>39</v>
      </c>
      <c r="D8" s="11" t="s">
        <v>48</v>
      </c>
      <c r="E8" s="11">
        <v>90</v>
      </c>
      <c r="F8" s="11" t="s">
        <v>33</v>
      </c>
    </row>
    <row r="9" spans="3:6" x14ac:dyDescent="0.3">
      <c r="C9" s="11" t="s">
        <v>53</v>
      </c>
      <c r="D9" s="11" t="s">
        <v>54</v>
      </c>
      <c r="E9" s="11">
        <v>80</v>
      </c>
      <c r="F9" s="11" t="s">
        <v>32</v>
      </c>
    </row>
    <row r="13" spans="3:6" x14ac:dyDescent="0.3">
      <c r="C13" s="79" t="s">
        <v>126</v>
      </c>
      <c r="D13" s="79"/>
      <c r="E13" s="79"/>
      <c r="F13" s="79"/>
    </row>
    <row r="14" spans="3:6" x14ac:dyDescent="0.3">
      <c r="C14" s="79"/>
      <c r="D14" s="79"/>
      <c r="E14" s="79"/>
      <c r="F14" s="79"/>
    </row>
    <row r="15" spans="3:6" x14ac:dyDescent="0.3">
      <c r="C15" s="79"/>
      <c r="D15" s="79"/>
      <c r="E15" s="79"/>
      <c r="F15" s="79"/>
    </row>
    <row r="16" spans="3:6" x14ac:dyDescent="0.3">
      <c r="C16" s="79"/>
      <c r="D16" s="79"/>
      <c r="E16" s="79"/>
      <c r="F16" s="79"/>
    </row>
    <row r="17" spans="3:9" x14ac:dyDescent="0.3">
      <c r="C17" s="79"/>
      <c r="D17" s="79"/>
      <c r="E17" s="79"/>
      <c r="F17" s="79"/>
    </row>
    <row r="19" spans="3:9" x14ac:dyDescent="0.3">
      <c r="C19" s="80" t="s">
        <v>127</v>
      </c>
      <c r="D19" s="79"/>
      <c r="E19" s="79"/>
      <c r="F19" s="79"/>
    </row>
    <row r="20" spans="3:9" x14ac:dyDescent="0.3">
      <c r="C20" s="79"/>
      <c r="D20" s="79"/>
      <c r="E20" s="79"/>
      <c r="F20" s="79"/>
    </row>
    <row r="21" spans="3:9" x14ac:dyDescent="0.3">
      <c r="C21" s="79"/>
      <c r="D21" s="79"/>
      <c r="E21" s="79"/>
      <c r="F21" s="79"/>
    </row>
    <row r="22" spans="3:9" x14ac:dyDescent="0.3">
      <c r="C22" s="79"/>
      <c r="D22" s="79"/>
      <c r="E22" s="79"/>
      <c r="F22" s="79"/>
    </row>
    <row r="23" spans="3:9" x14ac:dyDescent="0.3">
      <c r="C23" s="79"/>
      <c r="D23" s="79"/>
      <c r="E23" s="79"/>
      <c r="F23" s="79"/>
    </row>
    <row r="26" spans="3:9" x14ac:dyDescent="0.3">
      <c r="I26" s="14"/>
    </row>
  </sheetData>
  <mergeCells count="2">
    <mergeCell ref="C13:F17"/>
    <mergeCell ref="C19:F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C75C8-DC95-49B1-897D-CC15D8C550C3}">
  <dimension ref="A1:BO179"/>
  <sheetViews>
    <sheetView showRowColHeaders="0" topLeftCell="A2" zoomScale="34" workbookViewId="0">
      <selection activeCell="BE32" sqref="BE32"/>
    </sheetView>
  </sheetViews>
  <sheetFormatPr defaultRowHeight="14.4" x14ac:dyDescent="0.3"/>
  <cols>
    <col min="1" max="9" width="8.88671875" style="76"/>
  </cols>
  <sheetData>
    <row r="1" spans="10:67" x14ac:dyDescent="0.3">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row>
    <row r="2" spans="10:67" x14ac:dyDescent="0.3">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row>
    <row r="3" spans="10:67" x14ac:dyDescent="0.3">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row>
    <row r="4" spans="10:67" x14ac:dyDescent="0.3">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row>
    <row r="5" spans="10:67" x14ac:dyDescent="0.3">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c r="BL5" s="76"/>
      <c r="BM5" s="76"/>
      <c r="BN5" s="76"/>
      <c r="BO5" s="76"/>
    </row>
    <row r="6" spans="10:67" x14ac:dyDescent="0.3">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row>
    <row r="7" spans="10:67" x14ac:dyDescent="0.3">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6"/>
      <c r="BF7" s="76"/>
      <c r="BG7" s="76"/>
      <c r="BH7" s="76"/>
      <c r="BI7" s="76"/>
      <c r="BJ7" s="76"/>
      <c r="BK7" s="76"/>
      <c r="BL7" s="76"/>
      <c r="BM7" s="76"/>
      <c r="BN7" s="76"/>
      <c r="BO7" s="76"/>
    </row>
    <row r="8" spans="10:67" x14ac:dyDescent="0.3">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6"/>
      <c r="BK8" s="76"/>
      <c r="BL8" s="76"/>
      <c r="BM8" s="76"/>
      <c r="BN8" s="76"/>
      <c r="BO8" s="76"/>
    </row>
    <row r="9" spans="10:67" x14ac:dyDescent="0.3">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c r="BO9" s="76"/>
    </row>
    <row r="10" spans="10:67" x14ac:dyDescent="0.3">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c r="BL10" s="76"/>
      <c r="BM10" s="76"/>
      <c r="BN10" s="76"/>
      <c r="BO10" s="76"/>
    </row>
    <row r="11" spans="10:67" x14ac:dyDescent="0.3">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c r="BL11" s="76"/>
      <c r="BM11" s="76"/>
      <c r="BN11" s="76"/>
      <c r="BO11" s="76"/>
    </row>
    <row r="12" spans="10:67" x14ac:dyDescent="0.3">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row>
    <row r="13" spans="10:67" x14ac:dyDescent="0.3">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row>
    <row r="14" spans="10:67" x14ac:dyDescent="0.3">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row>
    <row r="15" spans="10:67" x14ac:dyDescent="0.3">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c r="BO15" s="76"/>
    </row>
    <row r="16" spans="10:67" x14ac:dyDescent="0.3">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c r="BL16" s="76"/>
      <c r="BM16" s="76"/>
      <c r="BN16" s="76"/>
      <c r="BO16" s="76"/>
    </row>
    <row r="17" spans="10:67" x14ac:dyDescent="0.3">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6"/>
      <c r="BN17" s="76"/>
      <c r="BO17" s="76"/>
    </row>
    <row r="18" spans="10:67" x14ac:dyDescent="0.3">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c r="BO18" s="76"/>
    </row>
    <row r="19" spans="10:67" x14ac:dyDescent="0.3">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c r="BO19" s="76"/>
    </row>
    <row r="20" spans="10:67" x14ac:dyDescent="0.3">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c r="BO20" s="76"/>
    </row>
    <row r="21" spans="10:67" x14ac:dyDescent="0.3">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c r="BO21" s="76"/>
    </row>
    <row r="22" spans="10:67" x14ac:dyDescent="0.3">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row>
    <row r="23" spans="10:67" x14ac:dyDescent="0.3">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row>
    <row r="24" spans="10:67" x14ac:dyDescent="0.3">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row>
    <row r="25" spans="10:67" x14ac:dyDescent="0.3">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row>
    <row r="26" spans="10:67" x14ac:dyDescent="0.3">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c r="BM26" s="76"/>
      <c r="BN26" s="76"/>
      <c r="BO26" s="76"/>
    </row>
    <row r="27" spans="10:67" x14ac:dyDescent="0.3">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76"/>
      <c r="BL27" s="76"/>
      <c r="BM27" s="76"/>
      <c r="BN27" s="76"/>
      <c r="BO27" s="76"/>
    </row>
    <row r="28" spans="10:67" x14ac:dyDescent="0.3">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c r="BL28" s="76"/>
      <c r="BM28" s="76"/>
      <c r="BN28" s="76"/>
      <c r="BO28" s="76"/>
    </row>
    <row r="29" spans="10:67" x14ac:dyDescent="0.3">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K29" s="76"/>
      <c r="BL29" s="76"/>
      <c r="BM29" s="76"/>
      <c r="BN29" s="76"/>
      <c r="BO29" s="76"/>
    </row>
    <row r="30" spans="10:67" x14ac:dyDescent="0.3">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c r="BL30" s="76"/>
      <c r="BM30" s="76"/>
      <c r="BN30" s="76"/>
      <c r="BO30" s="76"/>
    </row>
    <row r="31" spans="10:67" x14ac:dyDescent="0.3">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row>
    <row r="32" spans="10:67" x14ac:dyDescent="0.3">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row>
    <row r="33" spans="10:67" x14ac:dyDescent="0.3">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row>
    <row r="34" spans="10:67" x14ac:dyDescent="0.3">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row>
    <row r="35" spans="10:67" x14ac:dyDescent="0.3">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row>
    <row r="36" spans="10:67" x14ac:dyDescent="0.3">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row>
    <row r="37" spans="10:67" x14ac:dyDescent="0.3">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row>
    <row r="38" spans="10:67" x14ac:dyDescent="0.3">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c r="BL38" s="76"/>
      <c r="BM38" s="76"/>
      <c r="BN38" s="76"/>
      <c r="BO38" s="76"/>
    </row>
    <row r="39" spans="10:67" x14ac:dyDescent="0.3">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row>
    <row r="40" spans="10:67" x14ac:dyDescent="0.3">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row>
    <row r="41" spans="10:67" x14ac:dyDescent="0.3">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row>
    <row r="42" spans="10:67" ht="14.4" customHeight="1" x14ac:dyDescent="0.3">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row>
    <row r="43" spans="10:67" x14ac:dyDescent="0.3">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row>
    <row r="44" spans="10:67" x14ac:dyDescent="0.3">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row>
    <row r="45" spans="10:67" x14ac:dyDescent="0.3">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row>
    <row r="46" spans="10:67" x14ac:dyDescent="0.3">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row>
    <row r="47" spans="10:67" x14ac:dyDescent="0.3">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c r="BO47" s="76"/>
    </row>
    <row r="48" spans="10:67" x14ac:dyDescent="0.3">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6"/>
      <c r="BO48" s="76"/>
    </row>
    <row r="49" spans="10:67" x14ac:dyDescent="0.3">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row>
    <row r="50" spans="10:67" x14ac:dyDescent="0.3">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row>
    <row r="51" spans="10:67" x14ac:dyDescent="0.3">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row>
    <row r="52" spans="10:67" x14ac:dyDescent="0.3">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row>
    <row r="53" spans="10:67" x14ac:dyDescent="0.3">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row>
    <row r="54" spans="10:67" x14ac:dyDescent="0.3">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row>
    <row r="55" spans="10:67" x14ac:dyDescent="0.3">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row>
    <row r="56" spans="10:67" x14ac:dyDescent="0.3">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row>
    <row r="57" spans="10:67" x14ac:dyDescent="0.3">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row>
    <row r="58" spans="10:67" x14ac:dyDescent="0.3">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row>
    <row r="59" spans="10:67" x14ac:dyDescent="0.3">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row>
    <row r="60" spans="10:67" x14ac:dyDescent="0.3">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row>
    <row r="61" spans="10:67" x14ac:dyDescent="0.3">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row>
    <row r="62" spans="10:67" x14ac:dyDescent="0.3">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row>
    <row r="63" spans="10:67" x14ac:dyDescent="0.3">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row>
    <row r="64" spans="10:67" x14ac:dyDescent="0.3">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row>
    <row r="65" spans="10:67" x14ac:dyDescent="0.3">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row>
    <row r="66" spans="10:67" x14ac:dyDescent="0.3">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c r="BL66" s="76"/>
      <c r="BM66" s="76"/>
      <c r="BN66" s="76"/>
      <c r="BO66" s="76"/>
    </row>
    <row r="67" spans="10:67" x14ac:dyDescent="0.3">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row>
    <row r="68" spans="10:67" x14ac:dyDescent="0.3">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row>
    <row r="69" spans="10:67" x14ac:dyDescent="0.3">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row>
    <row r="70" spans="10:67" x14ac:dyDescent="0.3">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c r="BL70" s="76"/>
      <c r="BM70" s="76"/>
      <c r="BN70" s="76"/>
      <c r="BO70" s="76"/>
    </row>
    <row r="71" spans="10:67" x14ac:dyDescent="0.3">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row>
    <row r="72" spans="10:67" x14ac:dyDescent="0.3">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row>
    <row r="73" spans="10:67" x14ac:dyDescent="0.3">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6"/>
      <c r="BO73" s="76"/>
    </row>
    <row r="74" spans="10:67" x14ac:dyDescent="0.3">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c r="BL74" s="76"/>
      <c r="BM74" s="76"/>
      <c r="BN74" s="76"/>
      <c r="BO74" s="76"/>
    </row>
    <row r="75" spans="10:67" x14ac:dyDescent="0.3">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row>
    <row r="76" spans="10:67" x14ac:dyDescent="0.3">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row>
    <row r="77" spans="10:67" x14ac:dyDescent="0.3">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row>
    <row r="78" spans="10:67" x14ac:dyDescent="0.3">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row>
    <row r="79" spans="10:67" x14ac:dyDescent="0.3">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row>
    <row r="80" spans="10:67" x14ac:dyDescent="0.3">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row>
    <row r="81" spans="10:67" x14ac:dyDescent="0.3">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row>
    <row r="82" spans="10:67" x14ac:dyDescent="0.3">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row>
    <row r="83" spans="10:67" x14ac:dyDescent="0.3">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row>
    <row r="84" spans="10:67" x14ac:dyDescent="0.3">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row>
    <row r="85" spans="10:67" x14ac:dyDescent="0.3">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row>
    <row r="86" spans="10:67" x14ac:dyDescent="0.3">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row>
    <row r="87" spans="10:67" x14ac:dyDescent="0.3">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row>
    <row r="88" spans="10:67" x14ac:dyDescent="0.3">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row>
    <row r="89" spans="10:67" x14ac:dyDescent="0.3">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row>
    <row r="90" spans="10:67" x14ac:dyDescent="0.3">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row>
    <row r="91" spans="10:67" x14ac:dyDescent="0.3">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row>
    <row r="92" spans="10:67" x14ac:dyDescent="0.3">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row>
    <row r="93" spans="10:67" x14ac:dyDescent="0.3">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row>
    <row r="94" spans="10:67" x14ac:dyDescent="0.3">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row>
    <row r="95" spans="10:67" x14ac:dyDescent="0.3">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row>
    <row r="96" spans="10:67" x14ac:dyDescent="0.3">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row>
    <row r="97" spans="10:67" x14ac:dyDescent="0.3">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row>
    <row r="98" spans="10:67" x14ac:dyDescent="0.3">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row>
    <row r="99" spans="10:67" x14ac:dyDescent="0.3">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row>
    <row r="100" spans="10:67" x14ac:dyDescent="0.3">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row>
    <row r="101" spans="10:67" x14ac:dyDescent="0.3">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row>
    <row r="102" spans="10:67" x14ac:dyDescent="0.3">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row>
    <row r="103" spans="10:67" x14ac:dyDescent="0.3">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row>
    <row r="104" spans="10:67" x14ac:dyDescent="0.3">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row>
    <row r="105" spans="10:67" x14ac:dyDescent="0.3">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row>
    <row r="106" spans="10:67" x14ac:dyDescent="0.3">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row>
    <row r="107" spans="10:67" x14ac:dyDescent="0.3">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row>
    <row r="108" spans="10:67" x14ac:dyDescent="0.3">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row>
    <row r="109" spans="10:67" x14ac:dyDescent="0.3">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row>
    <row r="110" spans="10:67" x14ac:dyDescent="0.3">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row>
    <row r="111" spans="10:67" x14ac:dyDescent="0.3">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row>
    <row r="112" spans="10:67" x14ac:dyDescent="0.3">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row>
    <row r="113" spans="10:67" x14ac:dyDescent="0.3">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row>
    <row r="114" spans="10:67" x14ac:dyDescent="0.3">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row>
    <row r="115" spans="10:67" x14ac:dyDescent="0.3">
      <c r="J115" s="76"/>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c r="BE115" s="76"/>
      <c r="BF115" s="76"/>
      <c r="BG115" s="76"/>
      <c r="BH115" s="76"/>
      <c r="BI115" s="76"/>
      <c r="BJ115" s="76"/>
      <c r="BK115" s="76"/>
      <c r="BL115" s="76"/>
      <c r="BM115" s="76"/>
      <c r="BN115" s="76"/>
      <c r="BO115" s="76"/>
    </row>
    <row r="116" spans="10:67" x14ac:dyDescent="0.3">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6"/>
      <c r="BI116" s="76"/>
      <c r="BJ116" s="76"/>
      <c r="BK116" s="76"/>
      <c r="BL116" s="76"/>
      <c r="BM116" s="76"/>
      <c r="BN116" s="76"/>
      <c r="BO116" s="76"/>
    </row>
    <row r="117" spans="10:67" x14ac:dyDescent="0.3">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c r="BE117" s="76"/>
      <c r="BF117" s="76"/>
      <c r="BG117" s="76"/>
      <c r="BH117" s="76"/>
      <c r="BI117" s="76"/>
      <c r="BJ117" s="76"/>
      <c r="BK117" s="76"/>
      <c r="BL117" s="76"/>
      <c r="BM117" s="76"/>
      <c r="BN117" s="76"/>
      <c r="BO117" s="76"/>
    </row>
    <row r="118" spans="10:67" x14ac:dyDescent="0.3">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c r="BL118" s="76"/>
      <c r="BM118" s="76"/>
      <c r="BN118" s="76"/>
      <c r="BO118" s="76"/>
    </row>
    <row r="119" spans="10:67" x14ac:dyDescent="0.3">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c r="BM119" s="76"/>
      <c r="BN119" s="76"/>
      <c r="BO119" s="76"/>
    </row>
    <row r="120" spans="10:67" x14ac:dyDescent="0.3">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c r="BL120" s="76"/>
      <c r="BM120" s="76"/>
      <c r="BN120" s="76"/>
      <c r="BO120" s="76"/>
    </row>
    <row r="121" spans="10:67" x14ac:dyDescent="0.3">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row>
    <row r="122" spans="10:67" x14ac:dyDescent="0.3">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76"/>
      <c r="AW122" s="76"/>
      <c r="AX122" s="76"/>
      <c r="AY122" s="76"/>
      <c r="AZ122" s="76"/>
      <c r="BA122" s="76"/>
      <c r="BB122" s="76"/>
      <c r="BC122" s="76"/>
      <c r="BD122" s="76"/>
      <c r="BE122" s="76"/>
      <c r="BF122" s="76"/>
      <c r="BG122" s="76"/>
      <c r="BH122" s="76"/>
      <c r="BI122" s="76"/>
      <c r="BJ122" s="76"/>
      <c r="BK122" s="76"/>
      <c r="BL122" s="76"/>
      <c r="BM122" s="76"/>
      <c r="BN122" s="76"/>
      <c r="BO122" s="76"/>
    </row>
    <row r="123" spans="10:67" x14ac:dyDescent="0.3">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6"/>
      <c r="BA123" s="76"/>
      <c r="BB123" s="76"/>
      <c r="BC123" s="76"/>
      <c r="BD123" s="76"/>
      <c r="BE123" s="76"/>
      <c r="BF123" s="76"/>
      <c r="BG123" s="76"/>
      <c r="BH123" s="76"/>
      <c r="BI123" s="76"/>
      <c r="BJ123" s="76"/>
      <c r="BK123" s="76"/>
      <c r="BL123" s="76"/>
      <c r="BM123" s="76"/>
      <c r="BN123" s="76"/>
      <c r="BO123" s="76"/>
    </row>
    <row r="124" spans="10:67" x14ac:dyDescent="0.3">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row>
    <row r="125" spans="10:67" x14ac:dyDescent="0.3">
      <c r="J125" s="76"/>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6"/>
      <c r="BA125" s="76"/>
      <c r="BB125" s="76"/>
      <c r="BC125" s="76"/>
      <c r="BD125" s="76"/>
      <c r="BE125" s="76"/>
      <c r="BF125" s="76"/>
      <c r="BG125" s="76"/>
      <c r="BH125" s="76"/>
      <c r="BI125" s="76"/>
      <c r="BJ125" s="76"/>
      <c r="BK125" s="76"/>
      <c r="BL125" s="76"/>
      <c r="BM125" s="76"/>
      <c r="BN125" s="76"/>
      <c r="BO125" s="76"/>
    </row>
    <row r="126" spans="10:67" x14ac:dyDescent="0.3">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76"/>
      <c r="AX126" s="76"/>
      <c r="AY126" s="76"/>
      <c r="AZ126" s="76"/>
      <c r="BA126" s="76"/>
      <c r="BB126" s="76"/>
      <c r="BC126" s="76"/>
      <c r="BD126" s="76"/>
      <c r="BE126" s="76"/>
      <c r="BF126" s="76"/>
      <c r="BG126" s="76"/>
      <c r="BH126" s="76"/>
      <c r="BI126" s="76"/>
      <c r="BJ126" s="76"/>
      <c r="BK126" s="76"/>
      <c r="BL126" s="76"/>
      <c r="BM126" s="76"/>
      <c r="BN126" s="76"/>
      <c r="BO126" s="76"/>
    </row>
    <row r="127" spans="10:67" x14ac:dyDescent="0.3">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W127" s="76"/>
      <c r="AX127" s="76"/>
      <c r="AY127" s="76"/>
      <c r="AZ127" s="76"/>
      <c r="BA127" s="76"/>
      <c r="BB127" s="76"/>
      <c r="BC127" s="76"/>
      <c r="BD127" s="76"/>
      <c r="BE127" s="76"/>
      <c r="BF127" s="76"/>
      <c r="BG127" s="76"/>
      <c r="BH127" s="76"/>
      <c r="BI127" s="76"/>
      <c r="BJ127" s="76"/>
      <c r="BK127" s="76"/>
      <c r="BL127" s="76"/>
      <c r="BM127" s="76"/>
      <c r="BN127" s="76"/>
      <c r="BO127" s="76"/>
    </row>
    <row r="128" spans="10:67" x14ac:dyDescent="0.3">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c r="BE128" s="76"/>
      <c r="BF128" s="76"/>
      <c r="BG128" s="76"/>
      <c r="BH128" s="76"/>
      <c r="BI128" s="76"/>
      <c r="BJ128" s="76"/>
      <c r="BK128" s="76"/>
      <c r="BL128" s="76"/>
      <c r="BM128" s="76"/>
      <c r="BN128" s="76"/>
      <c r="BO128" s="76"/>
    </row>
    <row r="129" spans="10:67" x14ac:dyDescent="0.3">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c r="BL129" s="76"/>
      <c r="BM129" s="76"/>
      <c r="BN129" s="76"/>
      <c r="BO129" s="76"/>
    </row>
    <row r="130" spans="10:67" x14ac:dyDescent="0.3">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76"/>
      <c r="AX130" s="76"/>
      <c r="AY130" s="76"/>
      <c r="AZ130" s="76"/>
      <c r="BA130" s="76"/>
      <c r="BB130" s="76"/>
      <c r="BC130" s="76"/>
      <c r="BD130" s="76"/>
      <c r="BE130" s="76"/>
      <c r="BF130" s="76"/>
      <c r="BG130" s="76"/>
      <c r="BH130" s="76"/>
      <c r="BI130" s="76"/>
      <c r="BJ130" s="76"/>
      <c r="BK130" s="76"/>
      <c r="BL130" s="76"/>
      <c r="BM130" s="76"/>
      <c r="BN130" s="76"/>
      <c r="BO130" s="76"/>
    </row>
    <row r="131" spans="10:67" x14ac:dyDescent="0.3">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6"/>
      <c r="BA131" s="76"/>
      <c r="BB131" s="76"/>
      <c r="BC131" s="76"/>
      <c r="BD131" s="76"/>
      <c r="BE131" s="76"/>
      <c r="BF131" s="76"/>
      <c r="BG131" s="76"/>
      <c r="BH131" s="76"/>
      <c r="BI131" s="76"/>
      <c r="BJ131" s="76"/>
      <c r="BK131" s="76"/>
      <c r="BL131" s="76"/>
      <c r="BM131" s="76"/>
      <c r="BN131" s="76"/>
      <c r="BO131" s="76"/>
    </row>
    <row r="132" spans="10:67" x14ac:dyDescent="0.3">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c r="AY132" s="76"/>
      <c r="AZ132" s="76"/>
      <c r="BA132" s="76"/>
      <c r="BB132" s="76"/>
      <c r="BC132" s="76"/>
      <c r="BD132" s="76"/>
      <c r="BE132" s="76"/>
      <c r="BF132" s="76"/>
      <c r="BG132" s="76"/>
      <c r="BH132" s="76"/>
      <c r="BI132" s="76"/>
      <c r="BJ132" s="76"/>
      <c r="BK132" s="76"/>
      <c r="BL132" s="76"/>
      <c r="BM132" s="76"/>
      <c r="BN132" s="76"/>
      <c r="BO132" s="76"/>
    </row>
    <row r="133" spans="10:67" x14ac:dyDescent="0.3">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W133" s="76"/>
      <c r="AX133" s="76"/>
      <c r="AY133" s="76"/>
      <c r="AZ133" s="76"/>
      <c r="BA133" s="76"/>
      <c r="BB133" s="76"/>
      <c r="BC133" s="76"/>
      <c r="BD133" s="76"/>
      <c r="BE133" s="76"/>
      <c r="BF133" s="76"/>
      <c r="BG133" s="76"/>
      <c r="BH133" s="76"/>
      <c r="BI133" s="76"/>
      <c r="BJ133" s="76"/>
      <c r="BK133" s="76"/>
      <c r="BL133" s="76"/>
      <c r="BM133" s="76"/>
      <c r="BN133" s="76"/>
      <c r="BO133" s="76"/>
    </row>
    <row r="134" spans="10:67" x14ac:dyDescent="0.3">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W134" s="76"/>
      <c r="AX134" s="76"/>
      <c r="AY134" s="76"/>
      <c r="AZ134" s="76"/>
      <c r="BA134" s="76"/>
      <c r="BB134" s="76"/>
      <c r="BC134" s="76"/>
      <c r="BD134" s="76"/>
      <c r="BE134" s="76"/>
      <c r="BF134" s="76"/>
      <c r="BG134" s="76"/>
      <c r="BH134" s="76"/>
      <c r="BI134" s="76"/>
      <c r="BJ134" s="76"/>
      <c r="BK134" s="76"/>
      <c r="BL134" s="76"/>
      <c r="BM134" s="76"/>
      <c r="BN134" s="76"/>
      <c r="BO134" s="76"/>
    </row>
    <row r="135" spans="10:67" x14ac:dyDescent="0.3">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W135" s="76"/>
      <c r="AX135" s="76"/>
      <c r="AY135" s="76"/>
      <c r="AZ135" s="76"/>
      <c r="BA135" s="76"/>
      <c r="BB135" s="76"/>
      <c r="BC135" s="76"/>
      <c r="BD135" s="76"/>
      <c r="BE135" s="76"/>
      <c r="BF135" s="76"/>
      <c r="BG135" s="76"/>
      <c r="BH135" s="76"/>
      <c r="BI135" s="76"/>
      <c r="BJ135" s="76"/>
      <c r="BK135" s="76"/>
      <c r="BL135" s="76"/>
      <c r="BM135" s="76"/>
      <c r="BN135" s="76"/>
      <c r="BO135" s="76"/>
    </row>
    <row r="136" spans="10:67" x14ac:dyDescent="0.3">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76"/>
      <c r="AX136" s="76"/>
      <c r="AY136" s="76"/>
      <c r="AZ136" s="76"/>
      <c r="BA136" s="76"/>
      <c r="BB136" s="76"/>
      <c r="BC136" s="76"/>
      <c r="BD136" s="76"/>
      <c r="BE136" s="76"/>
      <c r="BF136" s="76"/>
      <c r="BG136" s="76"/>
      <c r="BH136" s="76"/>
      <c r="BI136" s="76"/>
      <c r="BJ136" s="76"/>
      <c r="BK136" s="76"/>
      <c r="BL136" s="76"/>
      <c r="BM136" s="76"/>
      <c r="BN136" s="76"/>
      <c r="BO136" s="76"/>
    </row>
    <row r="137" spans="10:67" x14ac:dyDescent="0.3">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6"/>
      <c r="AY137" s="76"/>
      <c r="AZ137" s="76"/>
      <c r="BA137" s="76"/>
      <c r="BB137" s="76"/>
      <c r="BC137" s="76"/>
      <c r="BD137" s="76"/>
      <c r="BE137" s="76"/>
      <c r="BF137" s="76"/>
      <c r="BG137" s="76"/>
      <c r="BH137" s="76"/>
      <c r="BI137" s="76"/>
      <c r="BJ137" s="76"/>
      <c r="BK137" s="76"/>
      <c r="BL137" s="76"/>
      <c r="BM137" s="76"/>
      <c r="BN137" s="76"/>
      <c r="BO137" s="76"/>
    </row>
    <row r="138" spans="10:67" x14ac:dyDescent="0.3">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W138" s="76"/>
      <c r="AX138" s="76"/>
      <c r="AY138" s="76"/>
      <c r="AZ138" s="76"/>
      <c r="BA138" s="76"/>
      <c r="BB138" s="76"/>
      <c r="BC138" s="76"/>
      <c r="BD138" s="76"/>
      <c r="BE138" s="76"/>
      <c r="BF138" s="76"/>
      <c r="BG138" s="76"/>
      <c r="BH138" s="76"/>
      <c r="BI138" s="76"/>
      <c r="BJ138" s="76"/>
      <c r="BK138" s="76"/>
      <c r="BL138" s="76"/>
      <c r="BM138" s="76"/>
      <c r="BN138" s="76"/>
      <c r="BO138" s="76"/>
    </row>
    <row r="139" spans="10:67" x14ac:dyDescent="0.3">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row>
    <row r="140" spans="10:67" x14ac:dyDescent="0.3">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W140" s="76"/>
      <c r="AX140" s="76"/>
      <c r="AY140" s="76"/>
      <c r="AZ140" s="76"/>
      <c r="BA140" s="76"/>
      <c r="BB140" s="76"/>
      <c r="BC140" s="76"/>
      <c r="BD140" s="76"/>
      <c r="BE140" s="76"/>
      <c r="BF140" s="76"/>
      <c r="BG140" s="76"/>
      <c r="BH140" s="76"/>
      <c r="BI140" s="76"/>
      <c r="BJ140" s="76"/>
      <c r="BK140" s="76"/>
      <c r="BL140" s="76"/>
      <c r="BM140" s="76"/>
      <c r="BN140" s="76"/>
      <c r="BO140" s="76"/>
    </row>
    <row r="141" spans="10:67" x14ac:dyDescent="0.3">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W141" s="76"/>
      <c r="AX141" s="76"/>
      <c r="AY141" s="76"/>
      <c r="AZ141" s="76"/>
      <c r="BA141" s="76"/>
      <c r="BB141" s="76"/>
      <c r="BC141" s="76"/>
      <c r="BD141" s="76"/>
      <c r="BE141" s="76"/>
      <c r="BF141" s="76"/>
      <c r="BG141" s="76"/>
      <c r="BH141" s="76"/>
      <c r="BI141" s="76"/>
      <c r="BJ141" s="76"/>
      <c r="BK141" s="76"/>
      <c r="BL141" s="76"/>
      <c r="BM141" s="76"/>
      <c r="BN141" s="76"/>
      <c r="BO141" s="76"/>
    </row>
    <row r="142" spans="10:67" x14ac:dyDescent="0.3">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6"/>
      <c r="BB142" s="76"/>
      <c r="BC142" s="76"/>
      <c r="BD142" s="76"/>
      <c r="BE142" s="76"/>
      <c r="BF142" s="76"/>
      <c r="BG142" s="76"/>
      <c r="BH142" s="76"/>
      <c r="BI142" s="76"/>
      <c r="BJ142" s="76"/>
      <c r="BK142" s="76"/>
      <c r="BL142" s="76"/>
      <c r="BM142" s="76"/>
      <c r="BN142" s="76"/>
      <c r="BO142" s="76"/>
    </row>
    <row r="143" spans="10:67" x14ac:dyDescent="0.3">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row>
    <row r="144" spans="10:67" x14ac:dyDescent="0.3">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row>
    <row r="145" spans="10:67" x14ac:dyDescent="0.3">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c r="BE145" s="76"/>
      <c r="BF145" s="76"/>
      <c r="BG145" s="76"/>
      <c r="BH145" s="76"/>
      <c r="BI145" s="76"/>
      <c r="BJ145" s="76"/>
      <c r="BK145" s="76"/>
      <c r="BL145" s="76"/>
      <c r="BM145" s="76"/>
      <c r="BN145" s="76"/>
      <c r="BO145" s="76"/>
    </row>
    <row r="146" spans="10:67" x14ac:dyDescent="0.3">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c r="BL146" s="76"/>
      <c r="BM146" s="76"/>
      <c r="BN146" s="76"/>
      <c r="BO146" s="76"/>
    </row>
    <row r="147" spans="10:67" x14ac:dyDescent="0.3">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W147" s="76"/>
      <c r="AX147" s="76"/>
      <c r="AY147" s="76"/>
      <c r="AZ147" s="76"/>
      <c r="BA147" s="76"/>
      <c r="BB147" s="76"/>
      <c r="BC147" s="76"/>
      <c r="BD147" s="76"/>
      <c r="BE147" s="76"/>
      <c r="BF147" s="76"/>
      <c r="BG147" s="76"/>
      <c r="BH147" s="76"/>
      <c r="BI147" s="76"/>
      <c r="BJ147" s="76"/>
      <c r="BK147" s="76"/>
      <c r="BL147" s="76"/>
      <c r="BM147" s="76"/>
      <c r="BN147" s="76"/>
      <c r="BO147" s="76"/>
    </row>
    <row r="148" spans="10:67" x14ac:dyDescent="0.3">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W148" s="76"/>
      <c r="AX148" s="76"/>
      <c r="AY148" s="76"/>
      <c r="AZ148" s="76"/>
      <c r="BA148" s="76"/>
      <c r="BB148" s="76"/>
      <c r="BC148" s="76"/>
      <c r="BD148" s="76"/>
      <c r="BE148" s="76"/>
      <c r="BF148" s="76"/>
      <c r="BG148" s="76"/>
      <c r="BH148" s="76"/>
      <c r="BI148" s="76"/>
      <c r="BJ148" s="76"/>
      <c r="BK148" s="76"/>
      <c r="BL148" s="76"/>
      <c r="BM148" s="76"/>
      <c r="BN148" s="76"/>
      <c r="BO148" s="76"/>
    </row>
    <row r="149" spans="10:67" x14ac:dyDescent="0.3">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c r="BE149" s="76"/>
      <c r="BF149" s="76"/>
      <c r="BG149" s="76"/>
      <c r="BH149" s="76"/>
      <c r="BI149" s="76"/>
      <c r="BJ149" s="76"/>
      <c r="BK149" s="76"/>
      <c r="BL149" s="76"/>
      <c r="BM149" s="76"/>
      <c r="BN149" s="76"/>
      <c r="BO149" s="76"/>
    </row>
    <row r="150" spans="10:67" x14ac:dyDescent="0.3">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c r="BE150" s="76"/>
      <c r="BF150" s="76"/>
      <c r="BG150" s="76"/>
      <c r="BH150" s="76"/>
      <c r="BI150" s="76"/>
      <c r="BJ150" s="76"/>
      <c r="BK150" s="76"/>
      <c r="BL150" s="76"/>
      <c r="BM150" s="76"/>
      <c r="BN150" s="76"/>
      <c r="BO150" s="76"/>
    </row>
    <row r="151" spans="10:67" x14ac:dyDescent="0.3">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76"/>
      <c r="AZ151" s="76"/>
      <c r="BA151" s="76"/>
      <c r="BB151" s="76"/>
      <c r="BC151" s="76"/>
      <c r="BD151" s="76"/>
      <c r="BE151" s="76"/>
      <c r="BF151" s="76"/>
      <c r="BG151" s="76"/>
      <c r="BH151" s="76"/>
      <c r="BI151" s="76"/>
      <c r="BJ151" s="76"/>
      <c r="BK151" s="76"/>
      <c r="BL151" s="76"/>
      <c r="BM151" s="76"/>
      <c r="BN151" s="76"/>
      <c r="BO151" s="76"/>
    </row>
    <row r="152" spans="10:67" x14ac:dyDescent="0.3">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76"/>
      <c r="AZ152" s="76"/>
      <c r="BA152" s="76"/>
      <c r="BB152" s="76"/>
      <c r="BC152" s="76"/>
      <c r="BD152" s="76"/>
      <c r="BE152" s="76"/>
      <c r="BF152" s="76"/>
      <c r="BG152" s="76"/>
      <c r="BH152" s="76"/>
      <c r="BI152" s="76"/>
      <c r="BJ152" s="76"/>
      <c r="BK152" s="76"/>
      <c r="BL152" s="76"/>
      <c r="BM152" s="76"/>
      <c r="BN152" s="76"/>
      <c r="BO152" s="76"/>
    </row>
    <row r="153" spans="10:67" x14ac:dyDescent="0.3">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c r="BE153" s="76"/>
      <c r="BF153" s="76"/>
      <c r="BG153" s="76"/>
      <c r="BH153" s="76"/>
      <c r="BI153" s="76"/>
      <c r="BJ153" s="76"/>
      <c r="BK153" s="76"/>
      <c r="BL153" s="76"/>
      <c r="BM153" s="76"/>
      <c r="BN153" s="76"/>
      <c r="BO153" s="76"/>
    </row>
    <row r="154" spans="10:67" x14ac:dyDescent="0.3">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c r="BE154" s="76"/>
      <c r="BF154" s="76"/>
      <c r="BG154" s="76"/>
      <c r="BH154" s="76"/>
      <c r="BI154" s="76"/>
      <c r="BJ154" s="76"/>
      <c r="BK154" s="76"/>
      <c r="BL154" s="76"/>
      <c r="BM154" s="76"/>
      <c r="BN154" s="76"/>
      <c r="BO154" s="76"/>
    </row>
    <row r="155" spans="10:67" x14ac:dyDescent="0.3">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76"/>
      <c r="AZ155" s="76"/>
      <c r="BA155" s="76"/>
      <c r="BB155" s="76"/>
      <c r="BC155" s="76"/>
      <c r="BD155" s="76"/>
      <c r="BE155" s="76"/>
      <c r="BF155" s="76"/>
      <c r="BG155" s="76"/>
      <c r="BH155" s="76"/>
      <c r="BI155" s="76"/>
      <c r="BJ155" s="76"/>
      <c r="BK155" s="76"/>
      <c r="BL155" s="76"/>
      <c r="BM155" s="76"/>
      <c r="BN155" s="76"/>
      <c r="BO155" s="76"/>
    </row>
    <row r="156" spans="10:67" x14ac:dyDescent="0.3">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c r="BL156" s="76"/>
      <c r="BM156" s="76"/>
      <c r="BN156" s="76"/>
      <c r="BO156" s="76"/>
    </row>
    <row r="157" spans="10:67" x14ac:dyDescent="0.3">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c r="BE157" s="76"/>
      <c r="BF157" s="76"/>
      <c r="BG157" s="76"/>
      <c r="BH157" s="76"/>
      <c r="BI157" s="76"/>
      <c r="BJ157" s="76"/>
      <c r="BK157" s="76"/>
      <c r="BL157" s="76"/>
      <c r="BM157" s="76"/>
      <c r="BN157" s="76"/>
      <c r="BO157" s="76"/>
    </row>
    <row r="158" spans="10:67" x14ac:dyDescent="0.3">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c r="BL158" s="76"/>
      <c r="BM158" s="76"/>
      <c r="BN158" s="76"/>
      <c r="BO158" s="76"/>
    </row>
    <row r="159" spans="10:67" x14ac:dyDescent="0.3">
      <c r="J159" s="76"/>
      <c r="K159" s="76"/>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c r="BL159" s="76"/>
      <c r="BM159" s="76"/>
      <c r="BN159" s="76"/>
      <c r="BO159" s="76"/>
    </row>
    <row r="160" spans="10:67" x14ac:dyDescent="0.3">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row>
    <row r="161" spans="10:67" x14ac:dyDescent="0.3">
      <c r="J161" s="76"/>
      <c r="K161" s="76"/>
      <c r="L161" s="76"/>
      <c r="M161" s="76"/>
      <c r="N161" s="76"/>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c r="BL161" s="76"/>
      <c r="BM161" s="76"/>
      <c r="BN161" s="76"/>
      <c r="BO161" s="76"/>
    </row>
    <row r="162" spans="10:67" x14ac:dyDescent="0.3">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c r="BE162" s="76"/>
      <c r="BF162" s="76"/>
      <c r="BG162" s="76"/>
      <c r="BH162" s="76"/>
      <c r="BI162" s="76"/>
      <c r="BJ162" s="76"/>
      <c r="BK162" s="76"/>
      <c r="BL162" s="76"/>
      <c r="BM162" s="76"/>
      <c r="BN162" s="76"/>
      <c r="BO162" s="76"/>
    </row>
    <row r="163" spans="10:67" x14ac:dyDescent="0.3">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c r="AP163" s="76"/>
      <c r="AQ163" s="76"/>
      <c r="AR163" s="76"/>
      <c r="AS163" s="76"/>
      <c r="AT163" s="76"/>
      <c r="AU163" s="76"/>
      <c r="AV163" s="76"/>
      <c r="AW163" s="76"/>
      <c r="AX163" s="76"/>
      <c r="AY163" s="76"/>
      <c r="AZ163" s="76"/>
      <c r="BA163" s="76"/>
      <c r="BB163" s="76"/>
      <c r="BC163" s="76"/>
      <c r="BD163" s="76"/>
      <c r="BE163" s="76"/>
      <c r="BF163" s="76"/>
      <c r="BG163" s="76"/>
      <c r="BH163" s="76"/>
      <c r="BI163" s="76"/>
      <c r="BJ163" s="76"/>
      <c r="BK163" s="76"/>
      <c r="BL163" s="76"/>
      <c r="BM163" s="76"/>
      <c r="BN163" s="76"/>
      <c r="BO163" s="76"/>
    </row>
    <row r="164" spans="10:67" x14ac:dyDescent="0.3">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c r="AP164" s="76"/>
      <c r="AQ164" s="76"/>
    </row>
    <row r="165" spans="10:67" x14ac:dyDescent="0.3">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c r="AP165" s="76"/>
      <c r="AQ165" s="76"/>
    </row>
    <row r="166" spans="10:67" x14ac:dyDescent="0.3">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76"/>
      <c r="AQ166" s="76"/>
    </row>
    <row r="167" spans="10:67" x14ac:dyDescent="0.3">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row>
    <row r="168" spans="10:67" x14ac:dyDescent="0.3">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c r="AP168" s="76"/>
      <c r="AQ168" s="76"/>
    </row>
    <row r="169" spans="10:67" x14ac:dyDescent="0.3">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c r="AP169" s="76"/>
      <c r="AQ169" s="76"/>
    </row>
    <row r="170" spans="10:67" x14ac:dyDescent="0.3">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row>
    <row r="171" spans="10:67" x14ac:dyDescent="0.3">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c r="AP171" s="76"/>
      <c r="AQ171" s="76"/>
    </row>
    <row r="172" spans="10:67" x14ac:dyDescent="0.3">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row>
    <row r="173" spans="10:67" x14ac:dyDescent="0.3">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c r="AP173" s="76"/>
      <c r="AQ173" s="76"/>
    </row>
    <row r="174" spans="10:67" x14ac:dyDescent="0.3">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row>
    <row r="175" spans="10:67" x14ac:dyDescent="0.3">
      <c r="J175" s="76"/>
      <c r="K175" s="76"/>
      <c r="L175" s="76"/>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c r="AP175" s="76"/>
      <c r="AQ175" s="76"/>
    </row>
    <row r="176" spans="10:67" x14ac:dyDescent="0.3">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row>
    <row r="177" spans="10:43" x14ac:dyDescent="0.3">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c r="AP177" s="76"/>
      <c r="AQ177" s="76"/>
    </row>
    <row r="178" spans="10:43" x14ac:dyDescent="0.3">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76"/>
      <c r="AQ178" s="76"/>
    </row>
    <row r="179" spans="10:43" x14ac:dyDescent="0.3">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3DA8-52FB-4410-ACA9-A7CF3DC07896}">
  <sheetPr codeName="Sheet7"/>
  <dimension ref="B4:XFB11"/>
  <sheetViews>
    <sheetView showGridLines="0" topLeftCell="A6" workbookViewId="0">
      <selection activeCell="E5" sqref="E5"/>
    </sheetView>
  </sheetViews>
  <sheetFormatPr defaultRowHeight="14.4" x14ac:dyDescent="0.3"/>
  <cols>
    <col min="1" max="1" width="8.88671875" style="47"/>
    <col min="2" max="2" width="46.33203125" style="47" bestFit="1" customWidth="1"/>
    <col min="3" max="3" width="31.88671875" style="47" customWidth="1"/>
    <col min="4" max="4" width="40" style="47" customWidth="1"/>
    <col min="5" max="5" width="35.5546875" style="47" bestFit="1" customWidth="1"/>
    <col min="6" max="16384" width="8.88671875" style="47"/>
  </cols>
  <sheetData>
    <row r="4" spans="2:1022 1026:2046 2050:3070 3074:4094 4098:5118 5122:6142 6146:7166 7170:8190 8194:9214 9218:10238 10242:11262 11266:12286 12290:13310 13314:14334 14338:15358 15362:16382" ht="23.4" x14ac:dyDescent="0.3">
      <c r="B4" s="63" t="s">
        <v>129</v>
      </c>
      <c r="C4" s="63" t="s">
        <v>130</v>
      </c>
      <c r="D4" s="63" t="s">
        <v>131</v>
      </c>
      <c r="E4" s="63" t="s">
        <v>132</v>
      </c>
    </row>
    <row r="5" spans="2:1022 1026:2046 2050:3070 3074:4094 4098:5118 5122:6142 6146:7166 7170:8190 8194:9214 9218:10238 10242:11262 11266:12286 12290:13310 13314:14334 14338:15358 15362:16382" ht="115.2" x14ac:dyDescent="0.3">
      <c r="B5" s="60" t="s">
        <v>133</v>
      </c>
      <c r="C5" s="62" t="s">
        <v>143</v>
      </c>
      <c r="D5" s="59"/>
      <c r="E5" s="59"/>
    </row>
    <row r="6" spans="2:1022 1026:2046 2050:3070 3074:4094 4098:5118 5122:6142 6146:7166 7170:8190 8194:9214 9218:10238 10242:11262 11266:12286 12290:13310 13314:14334 14338:15358 15362:16382" ht="244.8" x14ac:dyDescent="0.3">
      <c r="B6" s="60" t="s">
        <v>134</v>
      </c>
      <c r="C6" s="62" t="s">
        <v>138</v>
      </c>
      <c r="D6" s="59"/>
      <c r="E6" s="59"/>
      <c r="F6" s="61"/>
      <c r="J6" s="61"/>
      <c r="N6" s="61"/>
      <c r="R6" s="61"/>
      <c r="V6" s="61"/>
      <c r="Z6" s="61"/>
      <c r="AD6" s="61"/>
      <c r="AH6" s="61"/>
      <c r="AL6" s="61"/>
      <c r="AP6" s="61"/>
      <c r="AT6" s="61"/>
      <c r="AX6" s="61"/>
      <c r="BB6" s="61"/>
      <c r="BF6" s="61"/>
      <c r="BJ6" s="61"/>
      <c r="BN6" s="61"/>
      <c r="BR6" s="61"/>
      <c r="BV6" s="61"/>
      <c r="BZ6" s="61"/>
      <c r="CD6" s="61"/>
      <c r="CH6" s="61"/>
      <c r="CL6" s="61"/>
      <c r="CP6" s="61"/>
      <c r="CT6" s="61"/>
      <c r="CX6" s="61"/>
      <c r="DB6" s="61"/>
      <c r="DF6" s="61"/>
      <c r="DJ6" s="61"/>
      <c r="DN6" s="61"/>
      <c r="DR6" s="61"/>
      <c r="DV6" s="61"/>
      <c r="DZ6" s="61"/>
      <c r="ED6" s="61"/>
      <c r="EH6" s="61"/>
      <c r="EL6" s="61"/>
      <c r="EP6" s="61"/>
      <c r="ET6" s="61"/>
      <c r="EX6" s="61"/>
      <c r="FB6" s="61"/>
      <c r="FF6" s="61"/>
      <c r="FJ6" s="61"/>
      <c r="FN6" s="61"/>
      <c r="FR6" s="61"/>
      <c r="FV6" s="61"/>
      <c r="FZ6" s="61"/>
      <c r="GD6" s="61"/>
      <c r="GH6" s="61"/>
      <c r="GL6" s="61"/>
      <c r="GP6" s="61"/>
      <c r="GT6" s="61"/>
      <c r="GX6" s="61"/>
      <c r="HB6" s="61"/>
      <c r="HF6" s="61"/>
      <c r="HJ6" s="61"/>
      <c r="HN6" s="61"/>
      <c r="HR6" s="61"/>
      <c r="HV6" s="61"/>
      <c r="HZ6" s="61"/>
      <c r="ID6" s="61"/>
      <c r="IH6" s="61"/>
      <c r="IL6" s="61"/>
      <c r="IP6" s="61"/>
      <c r="IT6" s="61"/>
      <c r="IX6" s="61"/>
      <c r="JB6" s="61"/>
      <c r="JF6" s="61"/>
      <c r="JJ6" s="61"/>
      <c r="JN6" s="61"/>
      <c r="JR6" s="61"/>
      <c r="JV6" s="61"/>
      <c r="JZ6" s="61"/>
      <c r="KD6" s="61"/>
      <c r="KH6" s="61"/>
      <c r="KL6" s="61"/>
      <c r="KP6" s="61"/>
      <c r="KT6" s="61"/>
      <c r="KX6" s="61"/>
      <c r="LB6" s="61"/>
      <c r="LF6" s="61"/>
      <c r="LJ6" s="61"/>
      <c r="LN6" s="61"/>
      <c r="LR6" s="61"/>
      <c r="LV6" s="61"/>
      <c r="LZ6" s="61"/>
      <c r="MD6" s="61"/>
      <c r="MH6" s="61"/>
      <c r="ML6" s="61"/>
      <c r="MP6" s="61"/>
      <c r="MT6" s="61"/>
      <c r="MX6" s="61"/>
      <c r="NB6" s="61"/>
      <c r="NF6" s="61"/>
      <c r="NJ6" s="61"/>
      <c r="NN6" s="61"/>
      <c r="NR6" s="61"/>
      <c r="NV6" s="61"/>
      <c r="NZ6" s="61"/>
      <c r="OD6" s="61"/>
      <c r="OH6" s="61"/>
      <c r="OL6" s="61"/>
      <c r="OP6" s="61"/>
      <c r="OT6" s="61"/>
      <c r="OX6" s="61"/>
      <c r="PB6" s="61"/>
      <c r="PF6" s="61"/>
      <c r="PJ6" s="61"/>
      <c r="PN6" s="61"/>
      <c r="PR6" s="61"/>
      <c r="PV6" s="61"/>
      <c r="PZ6" s="61"/>
      <c r="QD6" s="61"/>
      <c r="QH6" s="61"/>
      <c r="QL6" s="61"/>
      <c r="QP6" s="61"/>
      <c r="QT6" s="61"/>
      <c r="QX6" s="61"/>
      <c r="RB6" s="61"/>
      <c r="RF6" s="61"/>
      <c r="RJ6" s="61"/>
      <c r="RN6" s="61"/>
      <c r="RR6" s="61"/>
      <c r="RV6" s="61"/>
      <c r="RZ6" s="61"/>
      <c r="SD6" s="61"/>
      <c r="SH6" s="61"/>
      <c r="SL6" s="61"/>
      <c r="SP6" s="61"/>
      <c r="ST6" s="61"/>
      <c r="SX6" s="61"/>
      <c r="TB6" s="61"/>
      <c r="TF6" s="61"/>
      <c r="TJ6" s="61"/>
      <c r="TN6" s="61"/>
      <c r="TR6" s="61"/>
      <c r="TV6" s="61"/>
      <c r="TZ6" s="61"/>
      <c r="UD6" s="61"/>
      <c r="UH6" s="61"/>
      <c r="UL6" s="61"/>
      <c r="UP6" s="61"/>
      <c r="UT6" s="61"/>
      <c r="UX6" s="61"/>
      <c r="VB6" s="61"/>
      <c r="VF6" s="61"/>
      <c r="VJ6" s="61"/>
      <c r="VN6" s="61"/>
      <c r="VR6" s="61"/>
      <c r="VV6" s="61"/>
      <c r="VZ6" s="61"/>
      <c r="WD6" s="61"/>
      <c r="WH6" s="61"/>
      <c r="WL6" s="61"/>
      <c r="WP6" s="61"/>
      <c r="WT6" s="61"/>
      <c r="WX6" s="61"/>
      <c r="XB6" s="61"/>
      <c r="XF6" s="61"/>
      <c r="XJ6" s="61"/>
      <c r="XN6" s="61"/>
      <c r="XR6" s="61"/>
      <c r="XV6" s="61"/>
      <c r="XZ6" s="61"/>
      <c r="YD6" s="61"/>
      <c r="YH6" s="61"/>
      <c r="YL6" s="61"/>
      <c r="YP6" s="61"/>
      <c r="YT6" s="61"/>
      <c r="YX6" s="61"/>
      <c r="ZB6" s="61"/>
      <c r="ZF6" s="61"/>
      <c r="ZJ6" s="61"/>
      <c r="ZN6" s="61"/>
      <c r="ZR6" s="61"/>
      <c r="ZV6" s="61"/>
      <c r="ZZ6" s="61"/>
      <c r="AAD6" s="61"/>
      <c r="AAH6" s="61"/>
      <c r="AAL6" s="61"/>
      <c r="AAP6" s="61"/>
      <c r="AAT6" s="61"/>
      <c r="AAX6" s="61"/>
      <c r="ABB6" s="61"/>
      <c r="ABF6" s="61"/>
      <c r="ABJ6" s="61"/>
      <c r="ABN6" s="61"/>
      <c r="ABR6" s="61"/>
      <c r="ABV6" s="61"/>
      <c r="ABZ6" s="61"/>
      <c r="ACD6" s="61"/>
      <c r="ACH6" s="61"/>
      <c r="ACL6" s="61"/>
      <c r="ACP6" s="61"/>
      <c r="ACT6" s="61"/>
      <c r="ACX6" s="61"/>
      <c r="ADB6" s="61"/>
      <c r="ADF6" s="61"/>
      <c r="ADJ6" s="61"/>
      <c r="ADN6" s="61"/>
      <c r="ADR6" s="61"/>
      <c r="ADV6" s="61"/>
      <c r="ADZ6" s="61"/>
      <c r="AED6" s="61"/>
      <c r="AEH6" s="61"/>
      <c r="AEL6" s="61"/>
      <c r="AEP6" s="61"/>
      <c r="AET6" s="61"/>
      <c r="AEX6" s="61"/>
      <c r="AFB6" s="61"/>
      <c r="AFF6" s="61"/>
      <c r="AFJ6" s="61"/>
      <c r="AFN6" s="61"/>
      <c r="AFR6" s="61"/>
      <c r="AFV6" s="61"/>
      <c r="AFZ6" s="61"/>
      <c r="AGD6" s="61"/>
      <c r="AGH6" s="61"/>
      <c r="AGL6" s="61"/>
      <c r="AGP6" s="61"/>
      <c r="AGT6" s="61"/>
      <c r="AGX6" s="61"/>
      <c r="AHB6" s="61"/>
      <c r="AHF6" s="61"/>
      <c r="AHJ6" s="61"/>
      <c r="AHN6" s="61"/>
      <c r="AHR6" s="61"/>
      <c r="AHV6" s="61"/>
      <c r="AHZ6" s="61"/>
      <c r="AID6" s="61"/>
      <c r="AIH6" s="61"/>
      <c r="AIL6" s="61"/>
      <c r="AIP6" s="61"/>
      <c r="AIT6" s="61"/>
      <c r="AIX6" s="61"/>
      <c r="AJB6" s="61"/>
      <c r="AJF6" s="61"/>
      <c r="AJJ6" s="61"/>
      <c r="AJN6" s="61"/>
      <c r="AJR6" s="61"/>
      <c r="AJV6" s="61"/>
      <c r="AJZ6" s="61"/>
      <c r="AKD6" s="61"/>
      <c r="AKH6" s="61"/>
      <c r="AKL6" s="61"/>
      <c r="AKP6" s="61"/>
      <c r="AKT6" s="61"/>
      <c r="AKX6" s="61"/>
      <c r="ALB6" s="61"/>
      <c r="ALF6" s="61"/>
      <c r="ALJ6" s="61"/>
      <c r="ALN6" s="61"/>
      <c r="ALR6" s="61"/>
      <c r="ALV6" s="61"/>
      <c r="ALZ6" s="61"/>
      <c r="AMD6" s="61"/>
      <c r="AMH6" s="61"/>
      <c r="AML6" s="61"/>
      <c r="AMP6" s="61"/>
      <c r="AMT6" s="61"/>
      <c r="AMX6" s="61"/>
      <c r="ANB6" s="61"/>
      <c r="ANF6" s="61"/>
      <c r="ANJ6" s="61"/>
      <c r="ANN6" s="61"/>
      <c r="ANR6" s="61"/>
      <c r="ANV6" s="61"/>
      <c r="ANZ6" s="61"/>
      <c r="AOD6" s="61"/>
      <c r="AOH6" s="61"/>
      <c r="AOL6" s="61"/>
      <c r="AOP6" s="61"/>
      <c r="AOT6" s="61"/>
      <c r="AOX6" s="61"/>
      <c r="APB6" s="61"/>
      <c r="APF6" s="61"/>
      <c r="APJ6" s="61"/>
      <c r="APN6" s="61"/>
      <c r="APR6" s="61"/>
      <c r="APV6" s="61"/>
      <c r="APZ6" s="61"/>
      <c r="AQD6" s="61"/>
      <c r="AQH6" s="61"/>
      <c r="AQL6" s="61"/>
      <c r="AQP6" s="61"/>
      <c r="AQT6" s="61"/>
      <c r="AQX6" s="61"/>
      <c r="ARB6" s="61"/>
      <c r="ARF6" s="61"/>
      <c r="ARJ6" s="61"/>
      <c r="ARN6" s="61"/>
      <c r="ARR6" s="61"/>
      <c r="ARV6" s="61"/>
      <c r="ARZ6" s="61"/>
      <c r="ASD6" s="61"/>
      <c r="ASH6" s="61"/>
      <c r="ASL6" s="61"/>
      <c r="ASP6" s="61"/>
      <c r="AST6" s="61"/>
      <c r="ASX6" s="61"/>
      <c r="ATB6" s="61"/>
      <c r="ATF6" s="61"/>
      <c r="ATJ6" s="61"/>
      <c r="ATN6" s="61"/>
      <c r="ATR6" s="61"/>
      <c r="ATV6" s="61"/>
      <c r="ATZ6" s="61"/>
      <c r="AUD6" s="61"/>
      <c r="AUH6" s="61"/>
      <c r="AUL6" s="61"/>
      <c r="AUP6" s="61"/>
      <c r="AUT6" s="61"/>
      <c r="AUX6" s="61"/>
      <c r="AVB6" s="61"/>
      <c r="AVF6" s="61"/>
      <c r="AVJ6" s="61"/>
      <c r="AVN6" s="61"/>
      <c r="AVR6" s="61"/>
      <c r="AVV6" s="61"/>
      <c r="AVZ6" s="61"/>
      <c r="AWD6" s="61"/>
      <c r="AWH6" s="61"/>
      <c r="AWL6" s="61"/>
      <c r="AWP6" s="61"/>
      <c r="AWT6" s="61"/>
      <c r="AWX6" s="61"/>
      <c r="AXB6" s="61"/>
      <c r="AXF6" s="61"/>
      <c r="AXJ6" s="61"/>
      <c r="AXN6" s="61"/>
      <c r="AXR6" s="61"/>
      <c r="AXV6" s="61"/>
      <c r="AXZ6" s="61"/>
      <c r="AYD6" s="61"/>
      <c r="AYH6" s="61"/>
      <c r="AYL6" s="61"/>
      <c r="AYP6" s="61"/>
      <c r="AYT6" s="61"/>
      <c r="AYX6" s="61"/>
      <c r="AZB6" s="61"/>
      <c r="AZF6" s="61"/>
      <c r="AZJ6" s="61"/>
      <c r="AZN6" s="61"/>
      <c r="AZR6" s="61"/>
      <c r="AZV6" s="61"/>
      <c r="AZZ6" s="61"/>
      <c r="BAD6" s="61"/>
      <c r="BAH6" s="61"/>
      <c r="BAL6" s="61"/>
      <c r="BAP6" s="61"/>
      <c r="BAT6" s="61"/>
      <c r="BAX6" s="61"/>
      <c r="BBB6" s="61"/>
      <c r="BBF6" s="61"/>
      <c r="BBJ6" s="61"/>
      <c r="BBN6" s="61"/>
      <c r="BBR6" s="61"/>
      <c r="BBV6" s="61"/>
      <c r="BBZ6" s="61"/>
      <c r="BCD6" s="61"/>
      <c r="BCH6" s="61"/>
      <c r="BCL6" s="61"/>
      <c r="BCP6" s="61"/>
      <c r="BCT6" s="61"/>
      <c r="BCX6" s="61"/>
      <c r="BDB6" s="61"/>
      <c r="BDF6" s="61"/>
      <c r="BDJ6" s="61"/>
      <c r="BDN6" s="61"/>
      <c r="BDR6" s="61"/>
      <c r="BDV6" s="61"/>
      <c r="BDZ6" s="61"/>
      <c r="BED6" s="61"/>
      <c r="BEH6" s="61"/>
      <c r="BEL6" s="61"/>
      <c r="BEP6" s="61"/>
      <c r="BET6" s="61"/>
      <c r="BEX6" s="61"/>
      <c r="BFB6" s="61"/>
      <c r="BFF6" s="61"/>
      <c r="BFJ6" s="61"/>
      <c r="BFN6" s="61"/>
      <c r="BFR6" s="61"/>
      <c r="BFV6" s="61"/>
      <c r="BFZ6" s="61"/>
      <c r="BGD6" s="61"/>
      <c r="BGH6" s="61"/>
      <c r="BGL6" s="61"/>
      <c r="BGP6" s="61"/>
      <c r="BGT6" s="61"/>
      <c r="BGX6" s="61"/>
      <c r="BHB6" s="61"/>
      <c r="BHF6" s="61"/>
      <c r="BHJ6" s="61"/>
      <c r="BHN6" s="61"/>
      <c r="BHR6" s="61"/>
      <c r="BHV6" s="61"/>
      <c r="BHZ6" s="61"/>
      <c r="BID6" s="61"/>
      <c r="BIH6" s="61"/>
      <c r="BIL6" s="61"/>
      <c r="BIP6" s="61"/>
      <c r="BIT6" s="61"/>
      <c r="BIX6" s="61"/>
      <c r="BJB6" s="61"/>
      <c r="BJF6" s="61"/>
      <c r="BJJ6" s="61"/>
      <c r="BJN6" s="61"/>
      <c r="BJR6" s="61"/>
      <c r="BJV6" s="61"/>
      <c r="BJZ6" s="61"/>
      <c r="BKD6" s="61"/>
      <c r="BKH6" s="61"/>
      <c r="BKL6" s="61"/>
      <c r="BKP6" s="61"/>
      <c r="BKT6" s="61"/>
      <c r="BKX6" s="61"/>
      <c r="BLB6" s="61"/>
      <c r="BLF6" s="61"/>
      <c r="BLJ6" s="61"/>
      <c r="BLN6" s="61"/>
      <c r="BLR6" s="61"/>
      <c r="BLV6" s="61"/>
      <c r="BLZ6" s="61"/>
      <c r="BMD6" s="61"/>
      <c r="BMH6" s="61"/>
      <c r="BML6" s="61"/>
      <c r="BMP6" s="61"/>
      <c r="BMT6" s="61"/>
      <c r="BMX6" s="61"/>
      <c r="BNB6" s="61"/>
      <c r="BNF6" s="61"/>
      <c r="BNJ6" s="61"/>
      <c r="BNN6" s="61"/>
      <c r="BNR6" s="61"/>
      <c r="BNV6" s="61"/>
      <c r="BNZ6" s="61"/>
      <c r="BOD6" s="61"/>
      <c r="BOH6" s="61"/>
      <c r="BOL6" s="61"/>
      <c r="BOP6" s="61"/>
      <c r="BOT6" s="61"/>
      <c r="BOX6" s="61"/>
      <c r="BPB6" s="61"/>
      <c r="BPF6" s="61"/>
      <c r="BPJ6" s="61"/>
      <c r="BPN6" s="61"/>
      <c r="BPR6" s="61"/>
      <c r="BPV6" s="61"/>
      <c r="BPZ6" s="61"/>
      <c r="BQD6" s="61"/>
      <c r="BQH6" s="61"/>
      <c r="BQL6" s="61"/>
      <c r="BQP6" s="61"/>
      <c r="BQT6" s="61"/>
      <c r="BQX6" s="61"/>
      <c r="BRB6" s="61"/>
      <c r="BRF6" s="61"/>
      <c r="BRJ6" s="61"/>
      <c r="BRN6" s="61"/>
      <c r="BRR6" s="61"/>
      <c r="BRV6" s="61"/>
      <c r="BRZ6" s="61"/>
      <c r="BSD6" s="61"/>
      <c r="BSH6" s="61"/>
      <c r="BSL6" s="61"/>
      <c r="BSP6" s="61"/>
      <c r="BST6" s="61"/>
      <c r="BSX6" s="61"/>
      <c r="BTB6" s="61"/>
      <c r="BTF6" s="61"/>
      <c r="BTJ6" s="61"/>
      <c r="BTN6" s="61"/>
      <c r="BTR6" s="61"/>
      <c r="BTV6" s="61"/>
      <c r="BTZ6" s="61"/>
      <c r="BUD6" s="61"/>
      <c r="BUH6" s="61"/>
      <c r="BUL6" s="61"/>
      <c r="BUP6" s="61"/>
      <c r="BUT6" s="61"/>
      <c r="BUX6" s="61"/>
      <c r="BVB6" s="61"/>
      <c r="BVF6" s="61"/>
      <c r="BVJ6" s="61"/>
      <c r="BVN6" s="61"/>
      <c r="BVR6" s="61"/>
      <c r="BVV6" s="61"/>
      <c r="BVZ6" s="61"/>
      <c r="BWD6" s="61"/>
      <c r="BWH6" s="61"/>
      <c r="BWL6" s="61"/>
      <c r="BWP6" s="61"/>
      <c r="BWT6" s="61"/>
      <c r="BWX6" s="61"/>
      <c r="BXB6" s="61"/>
      <c r="BXF6" s="61"/>
      <c r="BXJ6" s="61"/>
      <c r="BXN6" s="61"/>
      <c r="BXR6" s="61"/>
      <c r="BXV6" s="61"/>
      <c r="BXZ6" s="61"/>
      <c r="BYD6" s="61"/>
      <c r="BYH6" s="61"/>
      <c r="BYL6" s="61"/>
      <c r="BYP6" s="61"/>
      <c r="BYT6" s="61"/>
      <c r="BYX6" s="61"/>
      <c r="BZB6" s="61"/>
      <c r="BZF6" s="61"/>
      <c r="BZJ6" s="61"/>
      <c r="BZN6" s="61"/>
      <c r="BZR6" s="61"/>
      <c r="BZV6" s="61"/>
      <c r="BZZ6" s="61"/>
      <c r="CAD6" s="61"/>
      <c r="CAH6" s="61"/>
      <c r="CAL6" s="61"/>
      <c r="CAP6" s="61"/>
      <c r="CAT6" s="61"/>
      <c r="CAX6" s="61"/>
      <c r="CBB6" s="61"/>
      <c r="CBF6" s="61"/>
      <c r="CBJ6" s="61"/>
      <c r="CBN6" s="61"/>
      <c r="CBR6" s="61"/>
      <c r="CBV6" s="61"/>
      <c r="CBZ6" s="61"/>
      <c r="CCD6" s="61"/>
      <c r="CCH6" s="61"/>
      <c r="CCL6" s="61"/>
      <c r="CCP6" s="61"/>
      <c r="CCT6" s="61"/>
      <c r="CCX6" s="61"/>
      <c r="CDB6" s="61"/>
      <c r="CDF6" s="61"/>
      <c r="CDJ6" s="61"/>
      <c r="CDN6" s="61"/>
      <c r="CDR6" s="61"/>
      <c r="CDV6" s="61"/>
      <c r="CDZ6" s="61"/>
      <c r="CED6" s="61"/>
      <c r="CEH6" s="61"/>
      <c r="CEL6" s="61"/>
      <c r="CEP6" s="61"/>
      <c r="CET6" s="61"/>
      <c r="CEX6" s="61"/>
      <c r="CFB6" s="61"/>
      <c r="CFF6" s="61"/>
      <c r="CFJ6" s="61"/>
      <c r="CFN6" s="61"/>
      <c r="CFR6" s="61"/>
      <c r="CFV6" s="61"/>
      <c r="CFZ6" s="61"/>
      <c r="CGD6" s="61"/>
      <c r="CGH6" s="61"/>
      <c r="CGL6" s="61"/>
      <c r="CGP6" s="61"/>
      <c r="CGT6" s="61"/>
      <c r="CGX6" s="61"/>
      <c r="CHB6" s="61"/>
      <c r="CHF6" s="61"/>
      <c r="CHJ6" s="61"/>
      <c r="CHN6" s="61"/>
      <c r="CHR6" s="61"/>
      <c r="CHV6" s="61"/>
      <c r="CHZ6" s="61"/>
      <c r="CID6" s="61"/>
      <c r="CIH6" s="61"/>
      <c r="CIL6" s="61"/>
      <c r="CIP6" s="61"/>
      <c r="CIT6" s="61"/>
      <c r="CIX6" s="61"/>
      <c r="CJB6" s="61"/>
      <c r="CJF6" s="61"/>
      <c r="CJJ6" s="61"/>
      <c r="CJN6" s="61"/>
      <c r="CJR6" s="61"/>
      <c r="CJV6" s="61"/>
      <c r="CJZ6" s="61"/>
      <c r="CKD6" s="61"/>
      <c r="CKH6" s="61"/>
      <c r="CKL6" s="61"/>
      <c r="CKP6" s="61"/>
      <c r="CKT6" s="61"/>
      <c r="CKX6" s="61"/>
      <c r="CLB6" s="61"/>
      <c r="CLF6" s="61"/>
      <c r="CLJ6" s="61"/>
      <c r="CLN6" s="61"/>
      <c r="CLR6" s="61"/>
      <c r="CLV6" s="61"/>
      <c r="CLZ6" s="61"/>
      <c r="CMD6" s="61"/>
      <c r="CMH6" s="61"/>
      <c r="CML6" s="61"/>
      <c r="CMP6" s="61"/>
      <c r="CMT6" s="61"/>
      <c r="CMX6" s="61"/>
      <c r="CNB6" s="61"/>
      <c r="CNF6" s="61"/>
      <c r="CNJ6" s="61"/>
      <c r="CNN6" s="61"/>
      <c r="CNR6" s="61"/>
      <c r="CNV6" s="61"/>
      <c r="CNZ6" s="61"/>
      <c r="COD6" s="61"/>
      <c r="COH6" s="61"/>
      <c r="COL6" s="61"/>
      <c r="COP6" s="61"/>
      <c r="COT6" s="61"/>
      <c r="COX6" s="61"/>
      <c r="CPB6" s="61"/>
      <c r="CPF6" s="61"/>
      <c r="CPJ6" s="61"/>
      <c r="CPN6" s="61"/>
      <c r="CPR6" s="61"/>
      <c r="CPV6" s="61"/>
      <c r="CPZ6" s="61"/>
      <c r="CQD6" s="61"/>
      <c r="CQH6" s="61"/>
      <c r="CQL6" s="61"/>
      <c r="CQP6" s="61"/>
      <c r="CQT6" s="61"/>
      <c r="CQX6" s="61"/>
      <c r="CRB6" s="61"/>
      <c r="CRF6" s="61"/>
      <c r="CRJ6" s="61"/>
      <c r="CRN6" s="61"/>
      <c r="CRR6" s="61"/>
      <c r="CRV6" s="61"/>
      <c r="CRZ6" s="61"/>
      <c r="CSD6" s="61"/>
      <c r="CSH6" s="61"/>
      <c r="CSL6" s="61"/>
      <c r="CSP6" s="61"/>
      <c r="CST6" s="61"/>
      <c r="CSX6" s="61"/>
      <c r="CTB6" s="61"/>
      <c r="CTF6" s="61"/>
      <c r="CTJ6" s="61"/>
      <c r="CTN6" s="61"/>
      <c r="CTR6" s="61"/>
      <c r="CTV6" s="61"/>
      <c r="CTZ6" s="61"/>
      <c r="CUD6" s="61"/>
      <c r="CUH6" s="61"/>
      <c r="CUL6" s="61"/>
      <c r="CUP6" s="61"/>
      <c r="CUT6" s="61"/>
      <c r="CUX6" s="61"/>
      <c r="CVB6" s="61"/>
      <c r="CVF6" s="61"/>
      <c r="CVJ6" s="61"/>
      <c r="CVN6" s="61"/>
      <c r="CVR6" s="61"/>
      <c r="CVV6" s="61"/>
      <c r="CVZ6" s="61"/>
      <c r="CWD6" s="61"/>
      <c r="CWH6" s="61"/>
      <c r="CWL6" s="61"/>
      <c r="CWP6" s="61"/>
      <c r="CWT6" s="61"/>
      <c r="CWX6" s="61"/>
      <c r="CXB6" s="61"/>
      <c r="CXF6" s="61"/>
      <c r="CXJ6" s="61"/>
      <c r="CXN6" s="61"/>
      <c r="CXR6" s="61"/>
      <c r="CXV6" s="61"/>
      <c r="CXZ6" s="61"/>
      <c r="CYD6" s="61"/>
      <c r="CYH6" s="61"/>
      <c r="CYL6" s="61"/>
      <c r="CYP6" s="61"/>
      <c r="CYT6" s="61"/>
      <c r="CYX6" s="61"/>
      <c r="CZB6" s="61"/>
      <c r="CZF6" s="61"/>
      <c r="CZJ6" s="61"/>
      <c r="CZN6" s="61"/>
      <c r="CZR6" s="61"/>
      <c r="CZV6" s="61"/>
      <c r="CZZ6" s="61"/>
      <c r="DAD6" s="61"/>
      <c r="DAH6" s="61"/>
      <c r="DAL6" s="61"/>
      <c r="DAP6" s="61"/>
      <c r="DAT6" s="61"/>
      <c r="DAX6" s="61"/>
      <c r="DBB6" s="61"/>
      <c r="DBF6" s="61"/>
      <c r="DBJ6" s="61"/>
      <c r="DBN6" s="61"/>
      <c r="DBR6" s="61"/>
      <c r="DBV6" s="61"/>
      <c r="DBZ6" s="61"/>
      <c r="DCD6" s="61"/>
      <c r="DCH6" s="61"/>
      <c r="DCL6" s="61"/>
      <c r="DCP6" s="61"/>
      <c r="DCT6" s="61"/>
      <c r="DCX6" s="61"/>
      <c r="DDB6" s="61"/>
      <c r="DDF6" s="61"/>
      <c r="DDJ6" s="61"/>
      <c r="DDN6" s="61"/>
      <c r="DDR6" s="61"/>
      <c r="DDV6" s="61"/>
      <c r="DDZ6" s="61"/>
      <c r="DED6" s="61"/>
      <c r="DEH6" s="61"/>
      <c r="DEL6" s="61"/>
      <c r="DEP6" s="61"/>
      <c r="DET6" s="61"/>
      <c r="DEX6" s="61"/>
      <c r="DFB6" s="61"/>
      <c r="DFF6" s="61"/>
      <c r="DFJ6" s="61"/>
      <c r="DFN6" s="61"/>
      <c r="DFR6" s="61"/>
      <c r="DFV6" s="61"/>
      <c r="DFZ6" s="61"/>
      <c r="DGD6" s="61"/>
      <c r="DGH6" s="61"/>
      <c r="DGL6" s="61"/>
      <c r="DGP6" s="61"/>
      <c r="DGT6" s="61"/>
      <c r="DGX6" s="61"/>
      <c r="DHB6" s="61"/>
      <c r="DHF6" s="61"/>
      <c r="DHJ6" s="61"/>
      <c r="DHN6" s="61"/>
      <c r="DHR6" s="61"/>
      <c r="DHV6" s="61"/>
      <c r="DHZ6" s="61"/>
      <c r="DID6" s="61"/>
      <c r="DIH6" s="61"/>
      <c r="DIL6" s="61"/>
      <c r="DIP6" s="61"/>
      <c r="DIT6" s="61"/>
      <c r="DIX6" s="61"/>
      <c r="DJB6" s="61"/>
      <c r="DJF6" s="61"/>
      <c r="DJJ6" s="61"/>
      <c r="DJN6" s="61"/>
      <c r="DJR6" s="61"/>
      <c r="DJV6" s="61"/>
      <c r="DJZ6" s="61"/>
      <c r="DKD6" s="61"/>
      <c r="DKH6" s="61"/>
      <c r="DKL6" s="61"/>
      <c r="DKP6" s="61"/>
      <c r="DKT6" s="61"/>
      <c r="DKX6" s="61"/>
      <c r="DLB6" s="61"/>
      <c r="DLF6" s="61"/>
      <c r="DLJ6" s="61"/>
      <c r="DLN6" s="61"/>
      <c r="DLR6" s="61"/>
      <c r="DLV6" s="61"/>
      <c r="DLZ6" s="61"/>
      <c r="DMD6" s="61"/>
      <c r="DMH6" s="61"/>
      <c r="DML6" s="61"/>
      <c r="DMP6" s="61"/>
      <c r="DMT6" s="61"/>
      <c r="DMX6" s="61"/>
      <c r="DNB6" s="61"/>
      <c r="DNF6" s="61"/>
      <c r="DNJ6" s="61"/>
      <c r="DNN6" s="61"/>
      <c r="DNR6" s="61"/>
      <c r="DNV6" s="61"/>
      <c r="DNZ6" s="61"/>
      <c r="DOD6" s="61"/>
      <c r="DOH6" s="61"/>
      <c r="DOL6" s="61"/>
      <c r="DOP6" s="61"/>
      <c r="DOT6" s="61"/>
      <c r="DOX6" s="61"/>
      <c r="DPB6" s="61"/>
      <c r="DPF6" s="61"/>
      <c r="DPJ6" s="61"/>
      <c r="DPN6" s="61"/>
      <c r="DPR6" s="61"/>
      <c r="DPV6" s="61"/>
      <c r="DPZ6" s="61"/>
      <c r="DQD6" s="61"/>
      <c r="DQH6" s="61"/>
      <c r="DQL6" s="61"/>
      <c r="DQP6" s="61"/>
      <c r="DQT6" s="61"/>
      <c r="DQX6" s="61"/>
      <c r="DRB6" s="61"/>
      <c r="DRF6" s="61"/>
      <c r="DRJ6" s="61"/>
      <c r="DRN6" s="61"/>
      <c r="DRR6" s="61"/>
      <c r="DRV6" s="61"/>
      <c r="DRZ6" s="61"/>
      <c r="DSD6" s="61"/>
      <c r="DSH6" s="61"/>
      <c r="DSL6" s="61"/>
      <c r="DSP6" s="61"/>
      <c r="DST6" s="61"/>
      <c r="DSX6" s="61"/>
      <c r="DTB6" s="61"/>
      <c r="DTF6" s="61"/>
      <c r="DTJ6" s="61"/>
      <c r="DTN6" s="61"/>
      <c r="DTR6" s="61"/>
      <c r="DTV6" s="61"/>
      <c r="DTZ6" s="61"/>
      <c r="DUD6" s="61"/>
      <c r="DUH6" s="61"/>
      <c r="DUL6" s="61"/>
      <c r="DUP6" s="61"/>
      <c r="DUT6" s="61"/>
      <c r="DUX6" s="61"/>
      <c r="DVB6" s="61"/>
      <c r="DVF6" s="61"/>
      <c r="DVJ6" s="61"/>
      <c r="DVN6" s="61"/>
      <c r="DVR6" s="61"/>
      <c r="DVV6" s="61"/>
      <c r="DVZ6" s="61"/>
      <c r="DWD6" s="61"/>
      <c r="DWH6" s="61"/>
      <c r="DWL6" s="61"/>
      <c r="DWP6" s="61"/>
      <c r="DWT6" s="61"/>
      <c r="DWX6" s="61"/>
      <c r="DXB6" s="61"/>
      <c r="DXF6" s="61"/>
      <c r="DXJ6" s="61"/>
      <c r="DXN6" s="61"/>
      <c r="DXR6" s="61"/>
      <c r="DXV6" s="61"/>
      <c r="DXZ6" s="61"/>
      <c r="DYD6" s="61"/>
      <c r="DYH6" s="61"/>
      <c r="DYL6" s="61"/>
      <c r="DYP6" s="61"/>
      <c r="DYT6" s="61"/>
      <c r="DYX6" s="61"/>
      <c r="DZB6" s="61"/>
      <c r="DZF6" s="61"/>
      <c r="DZJ6" s="61"/>
      <c r="DZN6" s="61"/>
      <c r="DZR6" s="61"/>
      <c r="DZV6" s="61"/>
      <c r="DZZ6" s="61"/>
      <c r="EAD6" s="61"/>
      <c r="EAH6" s="61"/>
      <c r="EAL6" s="61"/>
      <c r="EAP6" s="61"/>
      <c r="EAT6" s="61"/>
      <c r="EAX6" s="61"/>
      <c r="EBB6" s="61"/>
      <c r="EBF6" s="61"/>
      <c r="EBJ6" s="61"/>
      <c r="EBN6" s="61"/>
      <c r="EBR6" s="61"/>
      <c r="EBV6" s="61"/>
      <c r="EBZ6" s="61"/>
      <c r="ECD6" s="61"/>
      <c r="ECH6" s="61"/>
      <c r="ECL6" s="61"/>
      <c r="ECP6" s="61"/>
      <c r="ECT6" s="61"/>
      <c r="ECX6" s="61"/>
      <c r="EDB6" s="61"/>
      <c r="EDF6" s="61"/>
      <c r="EDJ6" s="61"/>
      <c r="EDN6" s="61"/>
      <c r="EDR6" s="61"/>
      <c r="EDV6" s="61"/>
      <c r="EDZ6" s="61"/>
      <c r="EED6" s="61"/>
      <c r="EEH6" s="61"/>
      <c r="EEL6" s="61"/>
      <c r="EEP6" s="61"/>
      <c r="EET6" s="61"/>
      <c r="EEX6" s="61"/>
      <c r="EFB6" s="61"/>
      <c r="EFF6" s="61"/>
      <c r="EFJ6" s="61"/>
      <c r="EFN6" s="61"/>
      <c r="EFR6" s="61"/>
      <c r="EFV6" s="61"/>
      <c r="EFZ6" s="61"/>
      <c r="EGD6" s="61"/>
      <c r="EGH6" s="61"/>
      <c r="EGL6" s="61"/>
      <c r="EGP6" s="61"/>
      <c r="EGT6" s="61"/>
      <c r="EGX6" s="61"/>
      <c r="EHB6" s="61"/>
      <c r="EHF6" s="61"/>
      <c r="EHJ6" s="61"/>
      <c r="EHN6" s="61"/>
      <c r="EHR6" s="61"/>
      <c r="EHV6" s="61"/>
      <c r="EHZ6" s="61"/>
      <c r="EID6" s="61"/>
      <c r="EIH6" s="61"/>
      <c r="EIL6" s="61"/>
      <c r="EIP6" s="61"/>
      <c r="EIT6" s="61"/>
      <c r="EIX6" s="61"/>
      <c r="EJB6" s="61"/>
      <c r="EJF6" s="61"/>
      <c r="EJJ6" s="61"/>
      <c r="EJN6" s="61"/>
      <c r="EJR6" s="61"/>
      <c r="EJV6" s="61"/>
      <c r="EJZ6" s="61"/>
      <c r="EKD6" s="61"/>
      <c r="EKH6" s="61"/>
      <c r="EKL6" s="61"/>
      <c r="EKP6" s="61"/>
      <c r="EKT6" s="61"/>
      <c r="EKX6" s="61"/>
      <c r="ELB6" s="61"/>
      <c r="ELF6" s="61"/>
      <c r="ELJ6" s="61"/>
      <c r="ELN6" s="61"/>
      <c r="ELR6" s="61"/>
      <c r="ELV6" s="61"/>
      <c r="ELZ6" s="61"/>
      <c r="EMD6" s="61"/>
      <c r="EMH6" s="61"/>
      <c r="EML6" s="61"/>
      <c r="EMP6" s="61"/>
      <c r="EMT6" s="61"/>
      <c r="EMX6" s="61"/>
      <c r="ENB6" s="61"/>
      <c r="ENF6" s="61"/>
      <c r="ENJ6" s="61"/>
      <c r="ENN6" s="61"/>
      <c r="ENR6" s="61"/>
      <c r="ENV6" s="61"/>
      <c r="ENZ6" s="61"/>
      <c r="EOD6" s="61"/>
      <c r="EOH6" s="61"/>
      <c r="EOL6" s="61"/>
      <c r="EOP6" s="61"/>
      <c r="EOT6" s="61"/>
      <c r="EOX6" s="61"/>
      <c r="EPB6" s="61"/>
      <c r="EPF6" s="61"/>
      <c r="EPJ6" s="61"/>
      <c r="EPN6" s="61"/>
      <c r="EPR6" s="61"/>
      <c r="EPV6" s="61"/>
      <c r="EPZ6" s="61"/>
      <c r="EQD6" s="61"/>
      <c r="EQH6" s="61"/>
      <c r="EQL6" s="61"/>
      <c r="EQP6" s="61"/>
      <c r="EQT6" s="61"/>
      <c r="EQX6" s="61"/>
      <c r="ERB6" s="61"/>
      <c r="ERF6" s="61"/>
      <c r="ERJ6" s="61"/>
      <c r="ERN6" s="61"/>
      <c r="ERR6" s="61"/>
      <c r="ERV6" s="61"/>
      <c r="ERZ6" s="61"/>
      <c r="ESD6" s="61"/>
      <c r="ESH6" s="61"/>
      <c r="ESL6" s="61"/>
      <c r="ESP6" s="61"/>
      <c r="EST6" s="61"/>
      <c r="ESX6" s="61"/>
      <c r="ETB6" s="61"/>
      <c r="ETF6" s="61"/>
      <c r="ETJ6" s="61"/>
      <c r="ETN6" s="61"/>
      <c r="ETR6" s="61"/>
      <c r="ETV6" s="61"/>
      <c r="ETZ6" s="61"/>
      <c r="EUD6" s="61"/>
      <c r="EUH6" s="61"/>
      <c r="EUL6" s="61"/>
      <c r="EUP6" s="61"/>
      <c r="EUT6" s="61"/>
      <c r="EUX6" s="61"/>
      <c r="EVB6" s="61"/>
      <c r="EVF6" s="61"/>
      <c r="EVJ6" s="61"/>
      <c r="EVN6" s="61"/>
      <c r="EVR6" s="61"/>
      <c r="EVV6" s="61"/>
      <c r="EVZ6" s="61"/>
      <c r="EWD6" s="61"/>
      <c r="EWH6" s="61"/>
      <c r="EWL6" s="61"/>
      <c r="EWP6" s="61"/>
      <c r="EWT6" s="61"/>
      <c r="EWX6" s="61"/>
      <c r="EXB6" s="61"/>
      <c r="EXF6" s="61"/>
      <c r="EXJ6" s="61"/>
      <c r="EXN6" s="61"/>
      <c r="EXR6" s="61"/>
      <c r="EXV6" s="61"/>
      <c r="EXZ6" s="61"/>
      <c r="EYD6" s="61"/>
      <c r="EYH6" s="61"/>
      <c r="EYL6" s="61"/>
      <c r="EYP6" s="61"/>
      <c r="EYT6" s="61"/>
      <c r="EYX6" s="61"/>
      <c r="EZB6" s="61"/>
      <c r="EZF6" s="61"/>
      <c r="EZJ6" s="61"/>
      <c r="EZN6" s="61"/>
      <c r="EZR6" s="61"/>
      <c r="EZV6" s="61"/>
      <c r="EZZ6" s="61"/>
      <c r="FAD6" s="61"/>
      <c r="FAH6" s="61"/>
      <c r="FAL6" s="61"/>
      <c r="FAP6" s="61"/>
      <c r="FAT6" s="61"/>
      <c r="FAX6" s="61"/>
      <c r="FBB6" s="61"/>
      <c r="FBF6" s="61"/>
      <c r="FBJ6" s="61"/>
      <c r="FBN6" s="61"/>
      <c r="FBR6" s="61"/>
      <c r="FBV6" s="61"/>
      <c r="FBZ6" s="61"/>
      <c r="FCD6" s="61"/>
      <c r="FCH6" s="61"/>
      <c r="FCL6" s="61"/>
      <c r="FCP6" s="61"/>
      <c r="FCT6" s="61"/>
      <c r="FCX6" s="61"/>
      <c r="FDB6" s="61"/>
      <c r="FDF6" s="61"/>
      <c r="FDJ6" s="61"/>
      <c r="FDN6" s="61"/>
      <c r="FDR6" s="61"/>
      <c r="FDV6" s="61"/>
      <c r="FDZ6" s="61"/>
      <c r="FED6" s="61"/>
      <c r="FEH6" s="61"/>
      <c r="FEL6" s="61"/>
      <c r="FEP6" s="61"/>
      <c r="FET6" s="61"/>
      <c r="FEX6" s="61"/>
      <c r="FFB6" s="61"/>
      <c r="FFF6" s="61"/>
      <c r="FFJ6" s="61"/>
      <c r="FFN6" s="61"/>
      <c r="FFR6" s="61"/>
      <c r="FFV6" s="61"/>
      <c r="FFZ6" s="61"/>
      <c r="FGD6" s="61"/>
      <c r="FGH6" s="61"/>
      <c r="FGL6" s="61"/>
      <c r="FGP6" s="61"/>
      <c r="FGT6" s="61"/>
      <c r="FGX6" s="61"/>
      <c r="FHB6" s="61"/>
      <c r="FHF6" s="61"/>
      <c r="FHJ6" s="61"/>
      <c r="FHN6" s="61"/>
      <c r="FHR6" s="61"/>
      <c r="FHV6" s="61"/>
      <c r="FHZ6" s="61"/>
      <c r="FID6" s="61"/>
      <c r="FIH6" s="61"/>
      <c r="FIL6" s="61"/>
      <c r="FIP6" s="61"/>
      <c r="FIT6" s="61"/>
      <c r="FIX6" s="61"/>
      <c r="FJB6" s="61"/>
      <c r="FJF6" s="61"/>
      <c r="FJJ6" s="61"/>
      <c r="FJN6" s="61"/>
      <c r="FJR6" s="61"/>
      <c r="FJV6" s="61"/>
      <c r="FJZ6" s="61"/>
      <c r="FKD6" s="61"/>
      <c r="FKH6" s="61"/>
      <c r="FKL6" s="61"/>
      <c r="FKP6" s="61"/>
      <c r="FKT6" s="61"/>
      <c r="FKX6" s="61"/>
      <c r="FLB6" s="61"/>
      <c r="FLF6" s="61"/>
      <c r="FLJ6" s="61"/>
      <c r="FLN6" s="61"/>
      <c r="FLR6" s="61"/>
      <c r="FLV6" s="61"/>
      <c r="FLZ6" s="61"/>
      <c r="FMD6" s="61"/>
      <c r="FMH6" s="61"/>
      <c r="FML6" s="61"/>
      <c r="FMP6" s="61"/>
      <c r="FMT6" s="61"/>
      <c r="FMX6" s="61"/>
      <c r="FNB6" s="61"/>
      <c r="FNF6" s="61"/>
      <c r="FNJ6" s="61"/>
      <c r="FNN6" s="61"/>
      <c r="FNR6" s="61"/>
      <c r="FNV6" s="61"/>
      <c r="FNZ6" s="61"/>
      <c r="FOD6" s="61"/>
      <c r="FOH6" s="61"/>
      <c r="FOL6" s="61"/>
      <c r="FOP6" s="61"/>
      <c r="FOT6" s="61"/>
      <c r="FOX6" s="61"/>
      <c r="FPB6" s="61"/>
      <c r="FPF6" s="61"/>
      <c r="FPJ6" s="61"/>
      <c r="FPN6" s="61"/>
      <c r="FPR6" s="61"/>
      <c r="FPV6" s="61"/>
      <c r="FPZ6" s="61"/>
      <c r="FQD6" s="61"/>
      <c r="FQH6" s="61"/>
      <c r="FQL6" s="61"/>
      <c r="FQP6" s="61"/>
      <c r="FQT6" s="61"/>
      <c r="FQX6" s="61"/>
      <c r="FRB6" s="61"/>
      <c r="FRF6" s="61"/>
      <c r="FRJ6" s="61"/>
      <c r="FRN6" s="61"/>
      <c r="FRR6" s="61"/>
      <c r="FRV6" s="61"/>
      <c r="FRZ6" s="61"/>
      <c r="FSD6" s="61"/>
      <c r="FSH6" s="61"/>
      <c r="FSL6" s="61"/>
      <c r="FSP6" s="61"/>
      <c r="FST6" s="61"/>
      <c r="FSX6" s="61"/>
      <c r="FTB6" s="61"/>
      <c r="FTF6" s="61"/>
      <c r="FTJ6" s="61"/>
      <c r="FTN6" s="61"/>
      <c r="FTR6" s="61"/>
      <c r="FTV6" s="61"/>
      <c r="FTZ6" s="61"/>
      <c r="FUD6" s="61"/>
      <c r="FUH6" s="61"/>
      <c r="FUL6" s="61"/>
      <c r="FUP6" s="61"/>
      <c r="FUT6" s="61"/>
      <c r="FUX6" s="61"/>
      <c r="FVB6" s="61"/>
      <c r="FVF6" s="61"/>
      <c r="FVJ6" s="61"/>
      <c r="FVN6" s="61"/>
      <c r="FVR6" s="61"/>
      <c r="FVV6" s="61"/>
      <c r="FVZ6" s="61"/>
      <c r="FWD6" s="61"/>
      <c r="FWH6" s="61"/>
      <c r="FWL6" s="61"/>
      <c r="FWP6" s="61"/>
      <c r="FWT6" s="61"/>
      <c r="FWX6" s="61"/>
      <c r="FXB6" s="61"/>
      <c r="FXF6" s="61"/>
      <c r="FXJ6" s="61"/>
      <c r="FXN6" s="61"/>
      <c r="FXR6" s="61"/>
      <c r="FXV6" s="61"/>
      <c r="FXZ6" s="61"/>
      <c r="FYD6" s="61"/>
      <c r="FYH6" s="61"/>
      <c r="FYL6" s="61"/>
      <c r="FYP6" s="61"/>
      <c r="FYT6" s="61"/>
      <c r="FYX6" s="61"/>
      <c r="FZB6" s="61"/>
      <c r="FZF6" s="61"/>
      <c r="FZJ6" s="61"/>
      <c r="FZN6" s="61"/>
      <c r="FZR6" s="61"/>
      <c r="FZV6" s="61"/>
      <c r="FZZ6" s="61"/>
      <c r="GAD6" s="61"/>
      <c r="GAH6" s="61"/>
      <c r="GAL6" s="61"/>
      <c r="GAP6" s="61"/>
      <c r="GAT6" s="61"/>
      <c r="GAX6" s="61"/>
      <c r="GBB6" s="61"/>
      <c r="GBF6" s="61"/>
      <c r="GBJ6" s="61"/>
      <c r="GBN6" s="61"/>
      <c r="GBR6" s="61"/>
      <c r="GBV6" s="61"/>
      <c r="GBZ6" s="61"/>
      <c r="GCD6" s="61"/>
      <c r="GCH6" s="61"/>
      <c r="GCL6" s="61"/>
      <c r="GCP6" s="61"/>
      <c r="GCT6" s="61"/>
      <c r="GCX6" s="61"/>
      <c r="GDB6" s="61"/>
      <c r="GDF6" s="61"/>
      <c r="GDJ6" s="61"/>
      <c r="GDN6" s="61"/>
      <c r="GDR6" s="61"/>
      <c r="GDV6" s="61"/>
      <c r="GDZ6" s="61"/>
      <c r="GED6" s="61"/>
      <c r="GEH6" s="61"/>
      <c r="GEL6" s="61"/>
      <c r="GEP6" s="61"/>
      <c r="GET6" s="61"/>
      <c r="GEX6" s="61"/>
      <c r="GFB6" s="61"/>
      <c r="GFF6" s="61"/>
      <c r="GFJ6" s="61"/>
      <c r="GFN6" s="61"/>
      <c r="GFR6" s="61"/>
      <c r="GFV6" s="61"/>
      <c r="GFZ6" s="61"/>
      <c r="GGD6" s="61"/>
      <c r="GGH6" s="61"/>
      <c r="GGL6" s="61"/>
      <c r="GGP6" s="61"/>
      <c r="GGT6" s="61"/>
      <c r="GGX6" s="61"/>
      <c r="GHB6" s="61"/>
      <c r="GHF6" s="61"/>
      <c r="GHJ6" s="61"/>
      <c r="GHN6" s="61"/>
      <c r="GHR6" s="61"/>
      <c r="GHV6" s="61"/>
      <c r="GHZ6" s="61"/>
      <c r="GID6" s="61"/>
      <c r="GIH6" s="61"/>
      <c r="GIL6" s="61"/>
      <c r="GIP6" s="61"/>
      <c r="GIT6" s="61"/>
      <c r="GIX6" s="61"/>
      <c r="GJB6" s="61"/>
      <c r="GJF6" s="61"/>
      <c r="GJJ6" s="61"/>
      <c r="GJN6" s="61"/>
      <c r="GJR6" s="61"/>
      <c r="GJV6" s="61"/>
      <c r="GJZ6" s="61"/>
      <c r="GKD6" s="61"/>
      <c r="GKH6" s="61"/>
      <c r="GKL6" s="61"/>
      <c r="GKP6" s="61"/>
      <c r="GKT6" s="61"/>
      <c r="GKX6" s="61"/>
      <c r="GLB6" s="61"/>
      <c r="GLF6" s="61"/>
      <c r="GLJ6" s="61"/>
      <c r="GLN6" s="61"/>
      <c r="GLR6" s="61"/>
      <c r="GLV6" s="61"/>
      <c r="GLZ6" s="61"/>
      <c r="GMD6" s="61"/>
      <c r="GMH6" s="61"/>
      <c r="GML6" s="61"/>
      <c r="GMP6" s="61"/>
      <c r="GMT6" s="61"/>
      <c r="GMX6" s="61"/>
      <c r="GNB6" s="61"/>
      <c r="GNF6" s="61"/>
      <c r="GNJ6" s="61"/>
      <c r="GNN6" s="61"/>
      <c r="GNR6" s="61"/>
      <c r="GNV6" s="61"/>
      <c r="GNZ6" s="61"/>
      <c r="GOD6" s="61"/>
      <c r="GOH6" s="61"/>
      <c r="GOL6" s="61"/>
      <c r="GOP6" s="61"/>
      <c r="GOT6" s="61"/>
      <c r="GOX6" s="61"/>
      <c r="GPB6" s="61"/>
      <c r="GPF6" s="61"/>
      <c r="GPJ6" s="61"/>
      <c r="GPN6" s="61"/>
      <c r="GPR6" s="61"/>
      <c r="GPV6" s="61"/>
      <c r="GPZ6" s="61"/>
      <c r="GQD6" s="61"/>
      <c r="GQH6" s="61"/>
      <c r="GQL6" s="61"/>
      <c r="GQP6" s="61"/>
      <c r="GQT6" s="61"/>
      <c r="GQX6" s="61"/>
      <c r="GRB6" s="61"/>
      <c r="GRF6" s="61"/>
      <c r="GRJ6" s="61"/>
      <c r="GRN6" s="61"/>
      <c r="GRR6" s="61"/>
      <c r="GRV6" s="61"/>
      <c r="GRZ6" s="61"/>
      <c r="GSD6" s="61"/>
      <c r="GSH6" s="61"/>
      <c r="GSL6" s="61"/>
      <c r="GSP6" s="61"/>
      <c r="GST6" s="61"/>
      <c r="GSX6" s="61"/>
      <c r="GTB6" s="61"/>
      <c r="GTF6" s="61"/>
      <c r="GTJ6" s="61"/>
      <c r="GTN6" s="61"/>
      <c r="GTR6" s="61"/>
      <c r="GTV6" s="61"/>
      <c r="GTZ6" s="61"/>
      <c r="GUD6" s="61"/>
      <c r="GUH6" s="61"/>
      <c r="GUL6" s="61"/>
      <c r="GUP6" s="61"/>
      <c r="GUT6" s="61"/>
      <c r="GUX6" s="61"/>
      <c r="GVB6" s="61"/>
      <c r="GVF6" s="61"/>
      <c r="GVJ6" s="61"/>
      <c r="GVN6" s="61"/>
      <c r="GVR6" s="61"/>
      <c r="GVV6" s="61"/>
      <c r="GVZ6" s="61"/>
      <c r="GWD6" s="61"/>
      <c r="GWH6" s="61"/>
      <c r="GWL6" s="61"/>
      <c r="GWP6" s="61"/>
      <c r="GWT6" s="61"/>
      <c r="GWX6" s="61"/>
      <c r="GXB6" s="61"/>
      <c r="GXF6" s="61"/>
      <c r="GXJ6" s="61"/>
      <c r="GXN6" s="61"/>
      <c r="GXR6" s="61"/>
      <c r="GXV6" s="61"/>
      <c r="GXZ6" s="61"/>
      <c r="GYD6" s="61"/>
      <c r="GYH6" s="61"/>
      <c r="GYL6" s="61"/>
      <c r="GYP6" s="61"/>
      <c r="GYT6" s="61"/>
      <c r="GYX6" s="61"/>
      <c r="GZB6" s="61"/>
      <c r="GZF6" s="61"/>
      <c r="GZJ6" s="61"/>
      <c r="GZN6" s="61"/>
      <c r="GZR6" s="61"/>
      <c r="GZV6" s="61"/>
      <c r="GZZ6" s="61"/>
      <c r="HAD6" s="61"/>
      <c r="HAH6" s="61"/>
      <c r="HAL6" s="61"/>
      <c r="HAP6" s="61"/>
      <c r="HAT6" s="61"/>
      <c r="HAX6" s="61"/>
      <c r="HBB6" s="61"/>
      <c r="HBF6" s="61"/>
      <c r="HBJ6" s="61"/>
      <c r="HBN6" s="61"/>
      <c r="HBR6" s="61"/>
      <c r="HBV6" s="61"/>
      <c r="HBZ6" s="61"/>
      <c r="HCD6" s="61"/>
      <c r="HCH6" s="61"/>
      <c r="HCL6" s="61"/>
      <c r="HCP6" s="61"/>
      <c r="HCT6" s="61"/>
      <c r="HCX6" s="61"/>
      <c r="HDB6" s="61"/>
      <c r="HDF6" s="61"/>
      <c r="HDJ6" s="61"/>
      <c r="HDN6" s="61"/>
      <c r="HDR6" s="61"/>
      <c r="HDV6" s="61"/>
      <c r="HDZ6" s="61"/>
      <c r="HED6" s="61"/>
      <c r="HEH6" s="61"/>
      <c r="HEL6" s="61"/>
      <c r="HEP6" s="61"/>
      <c r="HET6" s="61"/>
      <c r="HEX6" s="61"/>
      <c r="HFB6" s="61"/>
      <c r="HFF6" s="61"/>
      <c r="HFJ6" s="61"/>
      <c r="HFN6" s="61"/>
      <c r="HFR6" s="61"/>
      <c r="HFV6" s="61"/>
      <c r="HFZ6" s="61"/>
      <c r="HGD6" s="61"/>
      <c r="HGH6" s="61"/>
      <c r="HGL6" s="61"/>
      <c r="HGP6" s="61"/>
      <c r="HGT6" s="61"/>
      <c r="HGX6" s="61"/>
      <c r="HHB6" s="61"/>
      <c r="HHF6" s="61"/>
      <c r="HHJ6" s="61"/>
      <c r="HHN6" s="61"/>
      <c r="HHR6" s="61"/>
      <c r="HHV6" s="61"/>
      <c r="HHZ6" s="61"/>
      <c r="HID6" s="61"/>
      <c r="HIH6" s="61"/>
      <c r="HIL6" s="61"/>
      <c r="HIP6" s="61"/>
      <c r="HIT6" s="61"/>
      <c r="HIX6" s="61"/>
      <c r="HJB6" s="61"/>
      <c r="HJF6" s="61"/>
      <c r="HJJ6" s="61"/>
      <c r="HJN6" s="61"/>
      <c r="HJR6" s="61"/>
      <c r="HJV6" s="61"/>
      <c r="HJZ6" s="61"/>
      <c r="HKD6" s="61"/>
      <c r="HKH6" s="61"/>
      <c r="HKL6" s="61"/>
      <c r="HKP6" s="61"/>
      <c r="HKT6" s="61"/>
      <c r="HKX6" s="61"/>
      <c r="HLB6" s="61"/>
      <c r="HLF6" s="61"/>
      <c r="HLJ6" s="61"/>
      <c r="HLN6" s="61"/>
      <c r="HLR6" s="61"/>
      <c r="HLV6" s="61"/>
      <c r="HLZ6" s="61"/>
      <c r="HMD6" s="61"/>
      <c r="HMH6" s="61"/>
      <c r="HML6" s="61"/>
      <c r="HMP6" s="61"/>
      <c r="HMT6" s="61"/>
      <c r="HMX6" s="61"/>
      <c r="HNB6" s="61"/>
      <c r="HNF6" s="61"/>
      <c r="HNJ6" s="61"/>
      <c r="HNN6" s="61"/>
      <c r="HNR6" s="61"/>
      <c r="HNV6" s="61"/>
      <c r="HNZ6" s="61"/>
      <c r="HOD6" s="61"/>
      <c r="HOH6" s="61"/>
      <c r="HOL6" s="61"/>
      <c r="HOP6" s="61"/>
      <c r="HOT6" s="61"/>
      <c r="HOX6" s="61"/>
      <c r="HPB6" s="61"/>
      <c r="HPF6" s="61"/>
      <c r="HPJ6" s="61"/>
      <c r="HPN6" s="61"/>
      <c r="HPR6" s="61"/>
      <c r="HPV6" s="61"/>
      <c r="HPZ6" s="61"/>
      <c r="HQD6" s="61"/>
      <c r="HQH6" s="61"/>
      <c r="HQL6" s="61"/>
      <c r="HQP6" s="61"/>
      <c r="HQT6" s="61"/>
      <c r="HQX6" s="61"/>
      <c r="HRB6" s="61"/>
      <c r="HRF6" s="61"/>
      <c r="HRJ6" s="61"/>
      <c r="HRN6" s="61"/>
      <c r="HRR6" s="61"/>
      <c r="HRV6" s="61"/>
      <c r="HRZ6" s="61"/>
      <c r="HSD6" s="61"/>
      <c r="HSH6" s="61"/>
      <c r="HSL6" s="61"/>
      <c r="HSP6" s="61"/>
      <c r="HST6" s="61"/>
      <c r="HSX6" s="61"/>
      <c r="HTB6" s="61"/>
      <c r="HTF6" s="61"/>
      <c r="HTJ6" s="61"/>
      <c r="HTN6" s="61"/>
      <c r="HTR6" s="61"/>
      <c r="HTV6" s="61"/>
      <c r="HTZ6" s="61"/>
      <c r="HUD6" s="61"/>
      <c r="HUH6" s="61"/>
      <c r="HUL6" s="61"/>
      <c r="HUP6" s="61"/>
      <c r="HUT6" s="61"/>
      <c r="HUX6" s="61"/>
      <c r="HVB6" s="61"/>
      <c r="HVF6" s="61"/>
      <c r="HVJ6" s="61"/>
      <c r="HVN6" s="61"/>
      <c r="HVR6" s="61"/>
      <c r="HVV6" s="61"/>
      <c r="HVZ6" s="61"/>
      <c r="HWD6" s="61"/>
      <c r="HWH6" s="61"/>
      <c r="HWL6" s="61"/>
      <c r="HWP6" s="61"/>
      <c r="HWT6" s="61"/>
      <c r="HWX6" s="61"/>
      <c r="HXB6" s="61"/>
      <c r="HXF6" s="61"/>
      <c r="HXJ6" s="61"/>
      <c r="HXN6" s="61"/>
      <c r="HXR6" s="61"/>
      <c r="HXV6" s="61"/>
      <c r="HXZ6" s="61"/>
      <c r="HYD6" s="61"/>
      <c r="HYH6" s="61"/>
      <c r="HYL6" s="61"/>
      <c r="HYP6" s="61"/>
      <c r="HYT6" s="61"/>
      <c r="HYX6" s="61"/>
      <c r="HZB6" s="61"/>
      <c r="HZF6" s="61"/>
      <c r="HZJ6" s="61"/>
      <c r="HZN6" s="61"/>
      <c r="HZR6" s="61"/>
      <c r="HZV6" s="61"/>
      <c r="HZZ6" s="61"/>
      <c r="IAD6" s="61"/>
      <c r="IAH6" s="61"/>
      <c r="IAL6" s="61"/>
      <c r="IAP6" s="61"/>
      <c r="IAT6" s="61"/>
      <c r="IAX6" s="61"/>
      <c r="IBB6" s="61"/>
      <c r="IBF6" s="61"/>
      <c r="IBJ6" s="61"/>
      <c r="IBN6" s="61"/>
      <c r="IBR6" s="61"/>
      <c r="IBV6" s="61"/>
      <c r="IBZ6" s="61"/>
      <c r="ICD6" s="61"/>
      <c r="ICH6" s="61"/>
      <c r="ICL6" s="61"/>
      <c r="ICP6" s="61"/>
      <c r="ICT6" s="61"/>
      <c r="ICX6" s="61"/>
      <c r="IDB6" s="61"/>
      <c r="IDF6" s="61"/>
      <c r="IDJ6" s="61"/>
      <c r="IDN6" s="61"/>
      <c r="IDR6" s="61"/>
      <c r="IDV6" s="61"/>
      <c r="IDZ6" s="61"/>
      <c r="IED6" s="61"/>
      <c r="IEH6" s="61"/>
      <c r="IEL6" s="61"/>
      <c r="IEP6" s="61"/>
      <c r="IET6" s="61"/>
      <c r="IEX6" s="61"/>
      <c r="IFB6" s="61"/>
      <c r="IFF6" s="61"/>
      <c r="IFJ6" s="61"/>
      <c r="IFN6" s="61"/>
      <c r="IFR6" s="61"/>
      <c r="IFV6" s="61"/>
      <c r="IFZ6" s="61"/>
      <c r="IGD6" s="61"/>
      <c r="IGH6" s="61"/>
      <c r="IGL6" s="61"/>
      <c r="IGP6" s="61"/>
      <c r="IGT6" s="61"/>
      <c r="IGX6" s="61"/>
      <c r="IHB6" s="61"/>
      <c r="IHF6" s="61"/>
      <c r="IHJ6" s="61"/>
      <c r="IHN6" s="61"/>
      <c r="IHR6" s="61"/>
      <c r="IHV6" s="61"/>
      <c r="IHZ6" s="61"/>
      <c r="IID6" s="61"/>
      <c r="IIH6" s="61"/>
      <c r="IIL6" s="61"/>
      <c r="IIP6" s="61"/>
      <c r="IIT6" s="61"/>
      <c r="IIX6" s="61"/>
      <c r="IJB6" s="61"/>
      <c r="IJF6" s="61"/>
      <c r="IJJ6" s="61"/>
      <c r="IJN6" s="61"/>
      <c r="IJR6" s="61"/>
      <c r="IJV6" s="61"/>
      <c r="IJZ6" s="61"/>
      <c r="IKD6" s="61"/>
      <c r="IKH6" s="61"/>
      <c r="IKL6" s="61"/>
      <c r="IKP6" s="61"/>
      <c r="IKT6" s="61"/>
      <c r="IKX6" s="61"/>
      <c r="ILB6" s="61"/>
      <c r="ILF6" s="61"/>
      <c r="ILJ6" s="61"/>
      <c r="ILN6" s="61"/>
      <c r="ILR6" s="61"/>
      <c r="ILV6" s="61"/>
      <c r="ILZ6" s="61"/>
      <c r="IMD6" s="61"/>
      <c r="IMH6" s="61"/>
      <c r="IML6" s="61"/>
      <c r="IMP6" s="61"/>
      <c r="IMT6" s="61"/>
      <c r="IMX6" s="61"/>
      <c r="INB6" s="61"/>
      <c r="INF6" s="61"/>
      <c r="INJ6" s="61"/>
      <c r="INN6" s="61"/>
      <c r="INR6" s="61"/>
      <c r="INV6" s="61"/>
      <c r="INZ6" s="61"/>
      <c r="IOD6" s="61"/>
      <c r="IOH6" s="61"/>
      <c r="IOL6" s="61"/>
      <c r="IOP6" s="61"/>
      <c r="IOT6" s="61"/>
      <c r="IOX6" s="61"/>
      <c r="IPB6" s="61"/>
      <c r="IPF6" s="61"/>
      <c r="IPJ6" s="61"/>
      <c r="IPN6" s="61"/>
      <c r="IPR6" s="61"/>
      <c r="IPV6" s="61"/>
      <c r="IPZ6" s="61"/>
      <c r="IQD6" s="61"/>
      <c r="IQH6" s="61"/>
      <c r="IQL6" s="61"/>
      <c r="IQP6" s="61"/>
      <c r="IQT6" s="61"/>
      <c r="IQX6" s="61"/>
      <c r="IRB6" s="61"/>
      <c r="IRF6" s="61"/>
      <c r="IRJ6" s="61"/>
      <c r="IRN6" s="61"/>
      <c r="IRR6" s="61"/>
      <c r="IRV6" s="61"/>
      <c r="IRZ6" s="61"/>
      <c r="ISD6" s="61"/>
      <c r="ISH6" s="61"/>
      <c r="ISL6" s="61"/>
      <c r="ISP6" s="61"/>
      <c r="IST6" s="61"/>
      <c r="ISX6" s="61"/>
      <c r="ITB6" s="61"/>
      <c r="ITF6" s="61"/>
      <c r="ITJ6" s="61"/>
      <c r="ITN6" s="61"/>
      <c r="ITR6" s="61"/>
      <c r="ITV6" s="61"/>
      <c r="ITZ6" s="61"/>
      <c r="IUD6" s="61"/>
      <c r="IUH6" s="61"/>
      <c r="IUL6" s="61"/>
      <c r="IUP6" s="61"/>
      <c r="IUT6" s="61"/>
      <c r="IUX6" s="61"/>
      <c r="IVB6" s="61"/>
      <c r="IVF6" s="61"/>
      <c r="IVJ6" s="61"/>
      <c r="IVN6" s="61"/>
      <c r="IVR6" s="61"/>
      <c r="IVV6" s="61"/>
      <c r="IVZ6" s="61"/>
      <c r="IWD6" s="61"/>
      <c r="IWH6" s="61"/>
      <c r="IWL6" s="61"/>
      <c r="IWP6" s="61"/>
      <c r="IWT6" s="61"/>
      <c r="IWX6" s="61"/>
      <c r="IXB6" s="61"/>
      <c r="IXF6" s="61"/>
      <c r="IXJ6" s="61"/>
      <c r="IXN6" s="61"/>
      <c r="IXR6" s="61"/>
      <c r="IXV6" s="61"/>
      <c r="IXZ6" s="61"/>
      <c r="IYD6" s="61"/>
      <c r="IYH6" s="61"/>
      <c r="IYL6" s="61"/>
      <c r="IYP6" s="61"/>
      <c r="IYT6" s="61"/>
      <c r="IYX6" s="61"/>
      <c r="IZB6" s="61"/>
      <c r="IZF6" s="61"/>
      <c r="IZJ6" s="61"/>
      <c r="IZN6" s="61"/>
      <c r="IZR6" s="61"/>
      <c r="IZV6" s="61"/>
      <c r="IZZ6" s="61"/>
      <c r="JAD6" s="61"/>
      <c r="JAH6" s="61"/>
      <c r="JAL6" s="61"/>
      <c r="JAP6" s="61"/>
      <c r="JAT6" s="61"/>
      <c r="JAX6" s="61"/>
      <c r="JBB6" s="61"/>
      <c r="JBF6" s="61"/>
      <c r="JBJ6" s="61"/>
      <c r="JBN6" s="61"/>
      <c r="JBR6" s="61"/>
      <c r="JBV6" s="61"/>
      <c r="JBZ6" s="61"/>
      <c r="JCD6" s="61"/>
      <c r="JCH6" s="61"/>
      <c r="JCL6" s="61"/>
      <c r="JCP6" s="61"/>
      <c r="JCT6" s="61"/>
      <c r="JCX6" s="61"/>
      <c r="JDB6" s="61"/>
      <c r="JDF6" s="61"/>
      <c r="JDJ6" s="61"/>
      <c r="JDN6" s="61"/>
      <c r="JDR6" s="61"/>
      <c r="JDV6" s="61"/>
      <c r="JDZ6" s="61"/>
      <c r="JED6" s="61"/>
      <c r="JEH6" s="61"/>
      <c r="JEL6" s="61"/>
      <c r="JEP6" s="61"/>
      <c r="JET6" s="61"/>
      <c r="JEX6" s="61"/>
      <c r="JFB6" s="61"/>
      <c r="JFF6" s="61"/>
      <c r="JFJ6" s="61"/>
      <c r="JFN6" s="61"/>
      <c r="JFR6" s="61"/>
      <c r="JFV6" s="61"/>
      <c r="JFZ6" s="61"/>
      <c r="JGD6" s="61"/>
      <c r="JGH6" s="61"/>
      <c r="JGL6" s="61"/>
      <c r="JGP6" s="61"/>
      <c r="JGT6" s="61"/>
      <c r="JGX6" s="61"/>
      <c r="JHB6" s="61"/>
      <c r="JHF6" s="61"/>
      <c r="JHJ6" s="61"/>
      <c r="JHN6" s="61"/>
      <c r="JHR6" s="61"/>
      <c r="JHV6" s="61"/>
      <c r="JHZ6" s="61"/>
      <c r="JID6" s="61"/>
      <c r="JIH6" s="61"/>
      <c r="JIL6" s="61"/>
      <c r="JIP6" s="61"/>
      <c r="JIT6" s="61"/>
      <c r="JIX6" s="61"/>
      <c r="JJB6" s="61"/>
      <c r="JJF6" s="61"/>
      <c r="JJJ6" s="61"/>
      <c r="JJN6" s="61"/>
      <c r="JJR6" s="61"/>
      <c r="JJV6" s="61"/>
      <c r="JJZ6" s="61"/>
      <c r="JKD6" s="61"/>
      <c r="JKH6" s="61"/>
      <c r="JKL6" s="61"/>
      <c r="JKP6" s="61"/>
      <c r="JKT6" s="61"/>
      <c r="JKX6" s="61"/>
      <c r="JLB6" s="61"/>
      <c r="JLF6" s="61"/>
      <c r="JLJ6" s="61"/>
      <c r="JLN6" s="61"/>
      <c r="JLR6" s="61"/>
      <c r="JLV6" s="61"/>
      <c r="JLZ6" s="61"/>
      <c r="JMD6" s="61"/>
      <c r="JMH6" s="61"/>
      <c r="JML6" s="61"/>
      <c r="JMP6" s="61"/>
      <c r="JMT6" s="61"/>
      <c r="JMX6" s="61"/>
      <c r="JNB6" s="61"/>
      <c r="JNF6" s="61"/>
      <c r="JNJ6" s="61"/>
      <c r="JNN6" s="61"/>
      <c r="JNR6" s="61"/>
      <c r="JNV6" s="61"/>
      <c r="JNZ6" s="61"/>
      <c r="JOD6" s="61"/>
      <c r="JOH6" s="61"/>
      <c r="JOL6" s="61"/>
      <c r="JOP6" s="61"/>
      <c r="JOT6" s="61"/>
      <c r="JOX6" s="61"/>
      <c r="JPB6" s="61"/>
      <c r="JPF6" s="61"/>
      <c r="JPJ6" s="61"/>
      <c r="JPN6" s="61"/>
      <c r="JPR6" s="61"/>
      <c r="JPV6" s="61"/>
      <c r="JPZ6" s="61"/>
      <c r="JQD6" s="61"/>
      <c r="JQH6" s="61"/>
      <c r="JQL6" s="61"/>
      <c r="JQP6" s="61"/>
      <c r="JQT6" s="61"/>
      <c r="JQX6" s="61"/>
      <c r="JRB6" s="61"/>
      <c r="JRF6" s="61"/>
      <c r="JRJ6" s="61"/>
      <c r="JRN6" s="61"/>
      <c r="JRR6" s="61"/>
      <c r="JRV6" s="61"/>
      <c r="JRZ6" s="61"/>
      <c r="JSD6" s="61"/>
      <c r="JSH6" s="61"/>
      <c r="JSL6" s="61"/>
      <c r="JSP6" s="61"/>
      <c r="JST6" s="61"/>
      <c r="JSX6" s="61"/>
      <c r="JTB6" s="61"/>
      <c r="JTF6" s="61"/>
      <c r="JTJ6" s="61"/>
      <c r="JTN6" s="61"/>
      <c r="JTR6" s="61"/>
      <c r="JTV6" s="61"/>
      <c r="JTZ6" s="61"/>
      <c r="JUD6" s="61"/>
      <c r="JUH6" s="61"/>
      <c r="JUL6" s="61"/>
      <c r="JUP6" s="61"/>
      <c r="JUT6" s="61"/>
      <c r="JUX6" s="61"/>
      <c r="JVB6" s="61"/>
      <c r="JVF6" s="61"/>
      <c r="JVJ6" s="61"/>
      <c r="JVN6" s="61"/>
      <c r="JVR6" s="61"/>
      <c r="JVV6" s="61"/>
      <c r="JVZ6" s="61"/>
      <c r="JWD6" s="61"/>
      <c r="JWH6" s="61"/>
      <c r="JWL6" s="61"/>
      <c r="JWP6" s="61"/>
      <c r="JWT6" s="61"/>
      <c r="JWX6" s="61"/>
      <c r="JXB6" s="61"/>
      <c r="JXF6" s="61"/>
      <c r="JXJ6" s="61"/>
      <c r="JXN6" s="61"/>
      <c r="JXR6" s="61"/>
      <c r="JXV6" s="61"/>
      <c r="JXZ6" s="61"/>
      <c r="JYD6" s="61"/>
      <c r="JYH6" s="61"/>
      <c r="JYL6" s="61"/>
      <c r="JYP6" s="61"/>
      <c r="JYT6" s="61"/>
      <c r="JYX6" s="61"/>
      <c r="JZB6" s="61"/>
      <c r="JZF6" s="61"/>
      <c r="JZJ6" s="61"/>
      <c r="JZN6" s="61"/>
      <c r="JZR6" s="61"/>
      <c r="JZV6" s="61"/>
      <c r="JZZ6" s="61"/>
      <c r="KAD6" s="61"/>
      <c r="KAH6" s="61"/>
      <c r="KAL6" s="61"/>
      <c r="KAP6" s="61"/>
      <c r="KAT6" s="61"/>
      <c r="KAX6" s="61"/>
      <c r="KBB6" s="61"/>
      <c r="KBF6" s="61"/>
      <c r="KBJ6" s="61"/>
      <c r="KBN6" s="61"/>
      <c r="KBR6" s="61"/>
      <c r="KBV6" s="61"/>
      <c r="KBZ6" s="61"/>
      <c r="KCD6" s="61"/>
      <c r="KCH6" s="61"/>
      <c r="KCL6" s="61"/>
      <c r="KCP6" s="61"/>
      <c r="KCT6" s="61"/>
      <c r="KCX6" s="61"/>
      <c r="KDB6" s="61"/>
      <c r="KDF6" s="61"/>
      <c r="KDJ6" s="61"/>
      <c r="KDN6" s="61"/>
      <c r="KDR6" s="61"/>
      <c r="KDV6" s="61"/>
      <c r="KDZ6" s="61"/>
      <c r="KED6" s="61"/>
      <c r="KEH6" s="61"/>
      <c r="KEL6" s="61"/>
      <c r="KEP6" s="61"/>
      <c r="KET6" s="61"/>
      <c r="KEX6" s="61"/>
      <c r="KFB6" s="61"/>
      <c r="KFF6" s="61"/>
      <c r="KFJ6" s="61"/>
      <c r="KFN6" s="61"/>
      <c r="KFR6" s="61"/>
      <c r="KFV6" s="61"/>
      <c r="KFZ6" s="61"/>
      <c r="KGD6" s="61"/>
      <c r="KGH6" s="61"/>
      <c r="KGL6" s="61"/>
      <c r="KGP6" s="61"/>
      <c r="KGT6" s="61"/>
      <c r="KGX6" s="61"/>
      <c r="KHB6" s="61"/>
      <c r="KHF6" s="61"/>
      <c r="KHJ6" s="61"/>
      <c r="KHN6" s="61"/>
      <c r="KHR6" s="61"/>
      <c r="KHV6" s="61"/>
      <c r="KHZ6" s="61"/>
      <c r="KID6" s="61"/>
      <c r="KIH6" s="61"/>
      <c r="KIL6" s="61"/>
      <c r="KIP6" s="61"/>
      <c r="KIT6" s="61"/>
      <c r="KIX6" s="61"/>
      <c r="KJB6" s="61"/>
      <c r="KJF6" s="61"/>
      <c r="KJJ6" s="61"/>
      <c r="KJN6" s="61"/>
      <c r="KJR6" s="61"/>
      <c r="KJV6" s="61"/>
      <c r="KJZ6" s="61"/>
      <c r="KKD6" s="61"/>
      <c r="KKH6" s="61"/>
      <c r="KKL6" s="61"/>
      <c r="KKP6" s="61"/>
      <c r="KKT6" s="61"/>
      <c r="KKX6" s="61"/>
      <c r="KLB6" s="61"/>
      <c r="KLF6" s="61"/>
      <c r="KLJ6" s="61"/>
      <c r="KLN6" s="61"/>
      <c r="KLR6" s="61"/>
      <c r="KLV6" s="61"/>
      <c r="KLZ6" s="61"/>
      <c r="KMD6" s="61"/>
      <c r="KMH6" s="61"/>
      <c r="KML6" s="61"/>
      <c r="KMP6" s="61"/>
      <c r="KMT6" s="61"/>
      <c r="KMX6" s="61"/>
      <c r="KNB6" s="61"/>
      <c r="KNF6" s="61"/>
      <c r="KNJ6" s="61"/>
      <c r="KNN6" s="61"/>
      <c r="KNR6" s="61"/>
      <c r="KNV6" s="61"/>
      <c r="KNZ6" s="61"/>
      <c r="KOD6" s="61"/>
      <c r="KOH6" s="61"/>
      <c r="KOL6" s="61"/>
      <c r="KOP6" s="61"/>
      <c r="KOT6" s="61"/>
      <c r="KOX6" s="61"/>
      <c r="KPB6" s="61"/>
      <c r="KPF6" s="61"/>
      <c r="KPJ6" s="61"/>
      <c r="KPN6" s="61"/>
      <c r="KPR6" s="61"/>
      <c r="KPV6" s="61"/>
      <c r="KPZ6" s="61"/>
      <c r="KQD6" s="61"/>
      <c r="KQH6" s="61"/>
      <c r="KQL6" s="61"/>
      <c r="KQP6" s="61"/>
      <c r="KQT6" s="61"/>
      <c r="KQX6" s="61"/>
      <c r="KRB6" s="61"/>
      <c r="KRF6" s="61"/>
      <c r="KRJ6" s="61"/>
      <c r="KRN6" s="61"/>
      <c r="KRR6" s="61"/>
      <c r="KRV6" s="61"/>
      <c r="KRZ6" s="61"/>
      <c r="KSD6" s="61"/>
      <c r="KSH6" s="61"/>
      <c r="KSL6" s="61"/>
      <c r="KSP6" s="61"/>
      <c r="KST6" s="61"/>
      <c r="KSX6" s="61"/>
      <c r="KTB6" s="61"/>
      <c r="KTF6" s="61"/>
      <c r="KTJ6" s="61"/>
      <c r="KTN6" s="61"/>
      <c r="KTR6" s="61"/>
      <c r="KTV6" s="61"/>
      <c r="KTZ6" s="61"/>
      <c r="KUD6" s="61"/>
      <c r="KUH6" s="61"/>
      <c r="KUL6" s="61"/>
      <c r="KUP6" s="61"/>
      <c r="KUT6" s="61"/>
      <c r="KUX6" s="61"/>
      <c r="KVB6" s="61"/>
      <c r="KVF6" s="61"/>
      <c r="KVJ6" s="61"/>
      <c r="KVN6" s="61"/>
      <c r="KVR6" s="61"/>
      <c r="KVV6" s="61"/>
      <c r="KVZ6" s="61"/>
      <c r="KWD6" s="61"/>
      <c r="KWH6" s="61"/>
      <c r="KWL6" s="61"/>
      <c r="KWP6" s="61"/>
      <c r="KWT6" s="61"/>
      <c r="KWX6" s="61"/>
      <c r="KXB6" s="61"/>
      <c r="KXF6" s="61"/>
      <c r="KXJ6" s="61"/>
      <c r="KXN6" s="61"/>
      <c r="KXR6" s="61"/>
      <c r="KXV6" s="61"/>
      <c r="KXZ6" s="61"/>
      <c r="KYD6" s="61"/>
      <c r="KYH6" s="61"/>
      <c r="KYL6" s="61"/>
      <c r="KYP6" s="61"/>
      <c r="KYT6" s="61"/>
      <c r="KYX6" s="61"/>
      <c r="KZB6" s="61"/>
      <c r="KZF6" s="61"/>
      <c r="KZJ6" s="61"/>
      <c r="KZN6" s="61"/>
      <c r="KZR6" s="61"/>
      <c r="KZV6" s="61"/>
      <c r="KZZ6" s="61"/>
      <c r="LAD6" s="61"/>
      <c r="LAH6" s="61"/>
      <c r="LAL6" s="61"/>
      <c r="LAP6" s="61"/>
      <c r="LAT6" s="61"/>
      <c r="LAX6" s="61"/>
      <c r="LBB6" s="61"/>
      <c r="LBF6" s="61"/>
      <c r="LBJ6" s="61"/>
      <c r="LBN6" s="61"/>
      <c r="LBR6" s="61"/>
      <c r="LBV6" s="61"/>
      <c r="LBZ6" s="61"/>
      <c r="LCD6" s="61"/>
      <c r="LCH6" s="61"/>
      <c r="LCL6" s="61"/>
      <c r="LCP6" s="61"/>
      <c r="LCT6" s="61"/>
      <c r="LCX6" s="61"/>
      <c r="LDB6" s="61"/>
      <c r="LDF6" s="61"/>
      <c r="LDJ6" s="61"/>
      <c r="LDN6" s="61"/>
      <c r="LDR6" s="61"/>
      <c r="LDV6" s="61"/>
      <c r="LDZ6" s="61"/>
      <c r="LED6" s="61"/>
      <c r="LEH6" s="61"/>
      <c r="LEL6" s="61"/>
      <c r="LEP6" s="61"/>
      <c r="LET6" s="61"/>
      <c r="LEX6" s="61"/>
      <c r="LFB6" s="61"/>
      <c r="LFF6" s="61"/>
      <c r="LFJ6" s="61"/>
      <c r="LFN6" s="61"/>
      <c r="LFR6" s="61"/>
      <c r="LFV6" s="61"/>
      <c r="LFZ6" s="61"/>
      <c r="LGD6" s="61"/>
      <c r="LGH6" s="61"/>
      <c r="LGL6" s="61"/>
      <c r="LGP6" s="61"/>
      <c r="LGT6" s="61"/>
      <c r="LGX6" s="61"/>
      <c r="LHB6" s="61"/>
      <c r="LHF6" s="61"/>
      <c r="LHJ6" s="61"/>
      <c r="LHN6" s="61"/>
      <c r="LHR6" s="61"/>
      <c r="LHV6" s="61"/>
      <c r="LHZ6" s="61"/>
      <c r="LID6" s="61"/>
      <c r="LIH6" s="61"/>
      <c r="LIL6" s="61"/>
      <c r="LIP6" s="61"/>
      <c r="LIT6" s="61"/>
      <c r="LIX6" s="61"/>
      <c r="LJB6" s="61"/>
      <c r="LJF6" s="61"/>
      <c r="LJJ6" s="61"/>
      <c r="LJN6" s="61"/>
      <c r="LJR6" s="61"/>
      <c r="LJV6" s="61"/>
      <c r="LJZ6" s="61"/>
      <c r="LKD6" s="61"/>
      <c r="LKH6" s="61"/>
      <c r="LKL6" s="61"/>
      <c r="LKP6" s="61"/>
      <c r="LKT6" s="61"/>
      <c r="LKX6" s="61"/>
      <c r="LLB6" s="61"/>
      <c r="LLF6" s="61"/>
      <c r="LLJ6" s="61"/>
      <c r="LLN6" s="61"/>
      <c r="LLR6" s="61"/>
      <c r="LLV6" s="61"/>
      <c r="LLZ6" s="61"/>
      <c r="LMD6" s="61"/>
      <c r="LMH6" s="61"/>
      <c r="LML6" s="61"/>
      <c r="LMP6" s="61"/>
      <c r="LMT6" s="61"/>
      <c r="LMX6" s="61"/>
      <c r="LNB6" s="61"/>
      <c r="LNF6" s="61"/>
      <c r="LNJ6" s="61"/>
      <c r="LNN6" s="61"/>
      <c r="LNR6" s="61"/>
      <c r="LNV6" s="61"/>
      <c r="LNZ6" s="61"/>
      <c r="LOD6" s="61"/>
      <c r="LOH6" s="61"/>
      <c r="LOL6" s="61"/>
      <c r="LOP6" s="61"/>
      <c r="LOT6" s="61"/>
      <c r="LOX6" s="61"/>
      <c r="LPB6" s="61"/>
      <c r="LPF6" s="61"/>
      <c r="LPJ6" s="61"/>
      <c r="LPN6" s="61"/>
      <c r="LPR6" s="61"/>
      <c r="LPV6" s="61"/>
      <c r="LPZ6" s="61"/>
      <c r="LQD6" s="61"/>
      <c r="LQH6" s="61"/>
      <c r="LQL6" s="61"/>
      <c r="LQP6" s="61"/>
      <c r="LQT6" s="61"/>
      <c r="LQX6" s="61"/>
      <c r="LRB6" s="61"/>
      <c r="LRF6" s="61"/>
      <c r="LRJ6" s="61"/>
      <c r="LRN6" s="61"/>
      <c r="LRR6" s="61"/>
      <c r="LRV6" s="61"/>
      <c r="LRZ6" s="61"/>
      <c r="LSD6" s="61"/>
      <c r="LSH6" s="61"/>
      <c r="LSL6" s="61"/>
      <c r="LSP6" s="61"/>
      <c r="LST6" s="61"/>
      <c r="LSX6" s="61"/>
      <c r="LTB6" s="61"/>
      <c r="LTF6" s="61"/>
      <c r="LTJ6" s="61"/>
      <c r="LTN6" s="61"/>
      <c r="LTR6" s="61"/>
      <c r="LTV6" s="61"/>
      <c r="LTZ6" s="61"/>
      <c r="LUD6" s="61"/>
      <c r="LUH6" s="61"/>
      <c r="LUL6" s="61"/>
      <c r="LUP6" s="61"/>
      <c r="LUT6" s="61"/>
      <c r="LUX6" s="61"/>
      <c r="LVB6" s="61"/>
      <c r="LVF6" s="61"/>
      <c r="LVJ6" s="61"/>
      <c r="LVN6" s="61"/>
      <c r="LVR6" s="61"/>
      <c r="LVV6" s="61"/>
      <c r="LVZ6" s="61"/>
      <c r="LWD6" s="61"/>
      <c r="LWH6" s="61"/>
      <c r="LWL6" s="61"/>
      <c r="LWP6" s="61"/>
      <c r="LWT6" s="61"/>
      <c r="LWX6" s="61"/>
      <c r="LXB6" s="61"/>
      <c r="LXF6" s="61"/>
      <c r="LXJ6" s="61"/>
      <c r="LXN6" s="61"/>
      <c r="LXR6" s="61"/>
      <c r="LXV6" s="61"/>
      <c r="LXZ6" s="61"/>
      <c r="LYD6" s="61"/>
      <c r="LYH6" s="61"/>
      <c r="LYL6" s="61"/>
      <c r="LYP6" s="61"/>
      <c r="LYT6" s="61"/>
      <c r="LYX6" s="61"/>
      <c r="LZB6" s="61"/>
      <c r="LZF6" s="61"/>
      <c r="LZJ6" s="61"/>
      <c r="LZN6" s="61"/>
      <c r="LZR6" s="61"/>
      <c r="LZV6" s="61"/>
      <c r="LZZ6" s="61"/>
      <c r="MAD6" s="61"/>
      <c r="MAH6" s="61"/>
      <c r="MAL6" s="61"/>
      <c r="MAP6" s="61"/>
      <c r="MAT6" s="61"/>
      <c r="MAX6" s="61"/>
      <c r="MBB6" s="61"/>
      <c r="MBF6" s="61"/>
      <c r="MBJ6" s="61"/>
      <c r="MBN6" s="61"/>
      <c r="MBR6" s="61"/>
      <c r="MBV6" s="61"/>
      <c r="MBZ6" s="61"/>
      <c r="MCD6" s="61"/>
      <c r="MCH6" s="61"/>
      <c r="MCL6" s="61"/>
      <c r="MCP6" s="61"/>
      <c r="MCT6" s="61"/>
      <c r="MCX6" s="61"/>
      <c r="MDB6" s="61"/>
      <c r="MDF6" s="61"/>
      <c r="MDJ6" s="61"/>
      <c r="MDN6" s="61"/>
      <c r="MDR6" s="61"/>
      <c r="MDV6" s="61"/>
      <c r="MDZ6" s="61"/>
      <c r="MED6" s="61"/>
      <c r="MEH6" s="61"/>
      <c r="MEL6" s="61"/>
      <c r="MEP6" s="61"/>
      <c r="MET6" s="61"/>
      <c r="MEX6" s="61"/>
      <c r="MFB6" s="61"/>
      <c r="MFF6" s="61"/>
      <c r="MFJ6" s="61"/>
      <c r="MFN6" s="61"/>
      <c r="MFR6" s="61"/>
      <c r="MFV6" s="61"/>
      <c r="MFZ6" s="61"/>
      <c r="MGD6" s="61"/>
      <c r="MGH6" s="61"/>
      <c r="MGL6" s="61"/>
      <c r="MGP6" s="61"/>
      <c r="MGT6" s="61"/>
      <c r="MGX6" s="61"/>
      <c r="MHB6" s="61"/>
      <c r="MHF6" s="61"/>
      <c r="MHJ6" s="61"/>
      <c r="MHN6" s="61"/>
      <c r="MHR6" s="61"/>
      <c r="MHV6" s="61"/>
      <c r="MHZ6" s="61"/>
      <c r="MID6" s="61"/>
      <c r="MIH6" s="61"/>
      <c r="MIL6" s="61"/>
      <c r="MIP6" s="61"/>
      <c r="MIT6" s="61"/>
      <c r="MIX6" s="61"/>
      <c r="MJB6" s="61"/>
      <c r="MJF6" s="61"/>
      <c r="MJJ6" s="61"/>
      <c r="MJN6" s="61"/>
      <c r="MJR6" s="61"/>
      <c r="MJV6" s="61"/>
      <c r="MJZ6" s="61"/>
      <c r="MKD6" s="61"/>
      <c r="MKH6" s="61"/>
      <c r="MKL6" s="61"/>
      <c r="MKP6" s="61"/>
      <c r="MKT6" s="61"/>
      <c r="MKX6" s="61"/>
      <c r="MLB6" s="61"/>
      <c r="MLF6" s="61"/>
      <c r="MLJ6" s="61"/>
      <c r="MLN6" s="61"/>
      <c r="MLR6" s="61"/>
      <c r="MLV6" s="61"/>
      <c r="MLZ6" s="61"/>
      <c r="MMD6" s="61"/>
      <c r="MMH6" s="61"/>
      <c r="MML6" s="61"/>
      <c r="MMP6" s="61"/>
      <c r="MMT6" s="61"/>
      <c r="MMX6" s="61"/>
      <c r="MNB6" s="61"/>
      <c r="MNF6" s="61"/>
      <c r="MNJ6" s="61"/>
      <c r="MNN6" s="61"/>
      <c r="MNR6" s="61"/>
      <c r="MNV6" s="61"/>
      <c r="MNZ6" s="61"/>
      <c r="MOD6" s="61"/>
      <c r="MOH6" s="61"/>
      <c r="MOL6" s="61"/>
      <c r="MOP6" s="61"/>
      <c r="MOT6" s="61"/>
      <c r="MOX6" s="61"/>
      <c r="MPB6" s="61"/>
      <c r="MPF6" s="61"/>
      <c r="MPJ6" s="61"/>
      <c r="MPN6" s="61"/>
      <c r="MPR6" s="61"/>
      <c r="MPV6" s="61"/>
      <c r="MPZ6" s="61"/>
      <c r="MQD6" s="61"/>
      <c r="MQH6" s="61"/>
      <c r="MQL6" s="61"/>
      <c r="MQP6" s="61"/>
      <c r="MQT6" s="61"/>
      <c r="MQX6" s="61"/>
      <c r="MRB6" s="61"/>
      <c r="MRF6" s="61"/>
      <c r="MRJ6" s="61"/>
      <c r="MRN6" s="61"/>
      <c r="MRR6" s="61"/>
      <c r="MRV6" s="61"/>
      <c r="MRZ6" s="61"/>
      <c r="MSD6" s="61"/>
      <c r="MSH6" s="61"/>
      <c r="MSL6" s="61"/>
      <c r="MSP6" s="61"/>
      <c r="MST6" s="61"/>
      <c r="MSX6" s="61"/>
      <c r="MTB6" s="61"/>
      <c r="MTF6" s="61"/>
      <c r="MTJ6" s="61"/>
      <c r="MTN6" s="61"/>
      <c r="MTR6" s="61"/>
      <c r="MTV6" s="61"/>
      <c r="MTZ6" s="61"/>
      <c r="MUD6" s="61"/>
      <c r="MUH6" s="61"/>
      <c r="MUL6" s="61"/>
      <c r="MUP6" s="61"/>
      <c r="MUT6" s="61"/>
      <c r="MUX6" s="61"/>
      <c r="MVB6" s="61"/>
      <c r="MVF6" s="61"/>
      <c r="MVJ6" s="61"/>
      <c r="MVN6" s="61"/>
      <c r="MVR6" s="61"/>
      <c r="MVV6" s="61"/>
      <c r="MVZ6" s="61"/>
      <c r="MWD6" s="61"/>
      <c r="MWH6" s="61"/>
      <c r="MWL6" s="61"/>
      <c r="MWP6" s="61"/>
      <c r="MWT6" s="61"/>
      <c r="MWX6" s="61"/>
      <c r="MXB6" s="61"/>
      <c r="MXF6" s="61"/>
      <c r="MXJ6" s="61"/>
      <c r="MXN6" s="61"/>
      <c r="MXR6" s="61"/>
      <c r="MXV6" s="61"/>
      <c r="MXZ6" s="61"/>
      <c r="MYD6" s="61"/>
      <c r="MYH6" s="61"/>
      <c r="MYL6" s="61"/>
      <c r="MYP6" s="61"/>
      <c r="MYT6" s="61"/>
      <c r="MYX6" s="61"/>
      <c r="MZB6" s="61"/>
      <c r="MZF6" s="61"/>
      <c r="MZJ6" s="61"/>
      <c r="MZN6" s="61"/>
      <c r="MZR6" s="61"/>
      <c r="MZV6" s="61"/>
      <c r="MZZ6" s="61"/>
      <c r="NAD6" s="61"/>
      <c r="NAH6" s="61"/>
      <c r="NAL6" s="61"/>
      <c r="NAP6" s="61"/>
      <c r="NAT6" s="61"/>
      <c r="NAX6" s="61"/>
      <c r="NBB6" s="61"/>
      <c r="NBF6" s="61"/>
      <c r="NBJ6" s="61"/>
      <c r="NBN6" s="61"/>
      <c r="NBR6" s="61"/>
      <c r="NBV6" s="61"/>
      <c r="NBZ6" s="61"/>
      <c r="NCD6" s="61"/>
      <c r="NCH6" s="61"/>
      <c r="NCL6" s="61"/>
      <c r="NCP6" s="61"/>
      <c r="NCT6" s="61"/>
      <c r="NCX6" s="61"/>
      <c r="NDB6" s="61"/>
      <c r="NDF6" s="61"/>
      <c r="NDJ6" s="61"/>
      <c r="NDN6" s="61"/>
      <c r="NDR6" s="61"/>
      <c r="NDV6" s="61"/>
      <c r="NDZ6" s="61"/>
      <c r="NED6" s="61"/>
      <c r="NEH6" s="61"/>
      <c r="NEL6" s="61"/>
      <c r="NEP6" s="61"/>
      <c r="NET6" s="61"/>
      <c r="NEX6" s="61"/>
      <c r="NFB6" s="61"/>
      <c r="NFF6" s="61"/>
      <c r="NFJ6" s="61"/>
      <c r="NFN6" s="61"/>
      <c r="NFR6" s="61"/>
      <c r="NFV6" s="61"/>
      <c r="NFZ6" s="61"/>
      <c r="NGD6" s="61"/>
      <c r="NGH6" s="61"/>
      <c r="NGL6" s="61"/>
      <c r="NGP6" s="61"/>
      <c r="NGT6" s="61"/>
      <c r="NGX6" s="61"/>
      <c r="NHB6" s="61"/>
      <c r="NHF6" s="61"/>
      <c r="NHJ6" s="61"/>
      <c r="NHN6" s="61"/>
      <c r="NHR6" s="61"/>
      <c r="NHV6" s="61"/>
      <c r="NHZ6" s="61"/>
      <c r="NID6" s="61"/>
      <c r="NIH6" s="61"/>
      <c r="NIL6" s="61"/>
      <c r="NIP6" s="61"/>
      <c r="NIT6" s="61"/>
      <c r="NIX6" s="61"/>
      <c r="NJB6" s="61"/>
      <c r="NJF6" s="61"/>
      <c r="NJJ6" s="61"/>
      <c r="NJN6" s="61"/>
      <c r="NJR6" s="61"/>
      <c r="NJV6" s="61"/>
      <c r="NJZ6" s="61"/>
      <c r="NKD6" s="61"/>
      <c r="NKH6" s="61"/>
      <c r="NKL6" s="61"/>
      <c r="NKP6" s="61"/>
      <c r="NKT6" s="61"/>
      <c r="NKX6" s="61"/>
      <c r="NLB6" s="61"/>
      <c r="NLF6" s="61"/>
      <c r="NLJ6" s="61"/>
      <c r="NLN6" s="61"/>
      <c r="NLR6" s="61"/>
      <c r="NLV6" s="61"/>
      <c r="NLZ6" s="61"/>
      <c r="NMD6" s="61"/>
      <c r="NMH6" s="61"/>
      <c r="NML6" s="61"/>
      <c r="NMP6" s="61"/>
      <c r="NMT6" s="61"/>
      <c r="NMX6" s="61"/>
      <c r="NNB6" s="61"/>
      <c r="NNF6" s="61"/>
      <c r="NNJ6" s="61"/>
      <c r="NNN6" s="61"/>
      <c r="NNR6" s="61"/>
      <c r="NNV6" s="61"/>
      <c r="NNZ6" s="61"/>
      <c r="NOD6" s="61"/>
      <c r="NOH6" s="61"/>
      <c r="NOL6" s="61"/>
      <c r="NOP6" s="61"/>
      <c r="NOT6" s="61"/>
      <c r="NOX6" s="61"/>
      <c r="NPB6" s="61"/>
      <c r="NPF6" s="61"/>
      <c r="NPJ6" s="61"/>
      <c r="NPN6" s="61"/>
      <c r="NPR6" s="61"/>
      <c r="NPV6" s="61"/>
      <c r="NPZ6" s="61"/>
      <c r="NQD6" s="61"/>
      <c r="NQH6" s="61"/>
      <c r="NQL6" s="61"/>
      <c r="NQP6" s="61"/>
      <c r="NQT6" s="61"/>
      <c r="NQX6" s="61"/>
      <c r="NRB6" s="61"/>
      <c r="NRF6" s="61"/>
      <c r="NRJ6" s="61"/>
      <c r="NRN6" s="61"/>
      <c r="NRR6" s="61"/>
      <c r="NRV6" s="61"/>
      <c r="NRZ6" s="61"/>
      <c r="NSD6" s="61"/>
      <c r="NSH6" s="61"/>
      <c r="NSL6" s="61"/>
      <c r="NSP6" s="61"/>
      <c r="NST6" s="61"/>
      <c r="NSX6" s="61"/>
      <c r="NTB6" s="61"/>
      <c r="NTF6" s="61"/>
      <c r="NTJ6" s="61"/>
      <c r="NTN6" s="61"/>
      <c r="NTR6" s="61"/>
      <c r="NTV6" s="61"/>
      <c r="NTZ6" s="61"/>
      <c r="NUD6" s="61"/>
      <c r="NUH6" s="61"/>
      <c r="NUL6" s="61"/>
      <c r="NUP6" s="61"/>
      <c r="NUT6" s="61"/>
      <c r="NUX6" s="61"/>
      <c r="NVB6" s="61"/>
      <c r="NVF6" s="61"/>
      <c r="NVJ6" s="61"/>
      <c r="NVN6" s="61"/>
      <c r="NVR6" s="61"/>
      <c r="NVV6" s="61"/>
      <c r="NVZ6" s="61"/>
      <c r="NWD6" s="61"/>
      <c r="NWH6" s="61"/>
      <c r="NWL6" s="61"/>
      <c r="NWP6" s="61"/>
      <c r="NWT6" s="61"/>
      <c r="NWX6" s="61"/>
      <c r="NXB6" s="61"/>
      <c r="NXF6" s="61"/>
      <c r="NXJ6" s="61"/>
      <c r="NXN6" s="61"/>
      <c r="NXR6" s="61"/>
      <c r="NXV6" s="61"/>
      <c r="NXZ6" s="61"/>
      <c r="NYD6" s="61"/>
      <c r="NYH6" s="61"/>
      <c r="NYL6" s="61"/>
      <c r="NYP6" s="61"/>
      <c r="NYT6" s="61"/>
      <c r="NYX6" s="61"/>
      <c r="NZB6" s="61"/>
      <c r="NZF6" s="61"/>
      <c r="NZJ6" s="61"/>
      <c r="NZN6" s="61"/>
      <c r="NZR6" s="61"/>
      <c r="NZV6" s="61"/>
      <c r="NZZ6" s="61"/>
      <c r="OAD6" s="61"/>
      <c r="OAH6" s="61"/>
      <c r="OAL6" s="61"/>
      <c r="OAP6" s="61"/>
      <c r="OAT6" s="61"/>
      <c r="OAX6" s="61"/>
      <c r="OBB6" s="61"/>
      <c r="OBF6" s="61"/>
      <c r="OBJ6" s="61"/>
      <c r="OBN6" s="61"/>
      <c r="OBR6" s="61"/>
      <c r="OBV6" s="61"/>
      <c r="OBZ6" s="61"/>
      <c r="OCD6" s="61"/>
      <c r="OCH6" s="61"/>
      <c r="OCL6" s="61"/>
      <c r="OCP6" s="61"/>
      <c r="OCT6" s="61"/>
      <c r="OCX6" s="61"/>
      <c r="ODB6" s="61"/>
      <c r="ODF6" s="61"/>
      <c r="ODJ6" s="61"/>
      <c r="ODN6" s="61"/>
      <c r="ODR6" s="61"/>
      <c r="ODV6" s="61"/>
      <c r="ODZ6" s="61"/>
      <c r="OED6" s="61"/>
      <c r="OEH6" s="61"/>
      <c r="OEL6" s="61"/>
      <c r="OEP6" s="61"/>
      <c r="OET6" s="61"/>
      <c r="OEX6" s="61"/>
      <c r="OFB6" s="61"/>
      <c r="OFF6" s="61"/>
      <c r="OFJ6" s="61"/>
      <c r="OFN6" s="61"/>
      <c r="OFR6" s="61"/>
      <c r="OFV6" s="61"/>
      <c r="OFZ6" s="61"/>
      <c r="OGD6" s="61"/>
      <c r="OGH6" s="61"/>
      <c r="OGL6" s="61"/>
      <c r="OGP6" s="61"/>
      <c r="OGT6" s="61"/>
      <c r="OGX6" s="61"/>
      <c r="OHB6" s="61"/>
      <c r="OHF6" s="61"/>
      <c r="OHJ6" s="61"/>
      <c r="OHN6" s="61"/>
      <c r="OHR6" s="61"/>
      <c r="OHV6" s="61"/>
      <c r="OHZ6" s="61"/>
      <c r="OID6" s="61"/>
      <c r="OIH6" s="61"/>
      <c r="OIL6" s="61"/>
      <c r="OIP6" s="61"/>
      <c r="OIT6" s="61"/>
      <c r="OIX6" s="61"/>
      <c r="OJB6" s="61"/>
      <c r="OJF6" s="61"/>
      <c r="OJJ6" s="61"/>
      <c r="OJN6" s="61"/>
      <c r="OJR6" s="61"/>
      <c r="OJV6" s="61"/>
      <c r="OJZ6" s="61"/>
      <c r="OKD6" s="61"/>
      <c r="OKH6" s="61"/>
      <c r="OKL6" s="61"/>
      <c r="OKP6" s="61"/>
      <c r="OKT6" s="61"/>
      <c r="OKX6" s="61"/>
      <c r="OLB6" s="61"/>
      <c r="OLF6" s="61"/>
      <c r="OLJ6" s="61"/>
      <c r="OLN6" s="61"/>
      <c r="OLR6" s="61"/>
      <c r="OLV6" s="61"/>
      <c r="OLZ6" s="61"/>
      <c r="OMD6" s="61"/>
      <c r="OMH6" s="61"/>
      <c r="OML6" s="61"/>
      <c r="OMP6" s="61"/>
      <c r="OMT6" s="61"/>
      <c r="OMX6" s="61"/>
      <c r="ONB6" s="61"/>
      <c r="ONF6" s="61"/>
      <c r="ONJ6" s="61"/>
      <c r="ONN6" s="61"/>
      <c r="ONR6" s="61"/>
      <c r="ONV6" s="61"/>
      <c r="ONZ6" s="61"/>
      <c r="OOD6" s="61"/>
      <c r="OOH6" s="61"/>
      <c r="OOL6" s="61"/>
      <c r="OOP6" s="61"/>
      <c r="OOT6" s="61"/>
      <c r="OOX6" s="61"/>
      <c r="OPB6" s="61"/>
      <c r="OPF6" s="61"/>
      <c r="OPJ6" s="61"/>
      <c r="OPN6" s="61"/>
      <c r="OPR6" s="61"/>
      <c r="OPV6" s="61"/>
      <c r="OPZ6" s="61"/>
      <c r="OQD6" s="61"/>
      <c r="OQH6" s="61"/>
      <c r="OQL6" s="61"/>
      <c r="OQP6" s="61"/>
      <c r="OQT6" s="61"/>
      <c r="OQX6" s="61"/>
      <c r="ORB6" s="61"/>
      <c r="ORF6" s="61"/>
      <c r="ORJ6" s="61"/>
      <c r="ORN6" s="61"/>
      <c r="ORR6" s="61"/>
      <c r="ORV6" s="61"/>
      <c r="ORZ6" s="61"/>
      <c r="OSD6" s="61"/>
      <c r="OSH6" s="61"/>
      <c r="OSL6" s="61"/>
      <c r="OSP6" s="61"/>
      <c r="OST6" s="61"/>
      <c r="OSX6" s="61"/>
      <c r="OTB6" s="61"/>
      <c r="OTF6" s="61"/>
      <c r="OTJ6" s="61"/>
      <c r="OTN6" s="61"/>
      <c r="OTR6" s="61"/>
      <c r="OTV6" s="61"/>
      <c r="OTZ6" s="61"/>
      <c r="OUD6" s="61"/>
      <c r="OUH6" s="61"/>
      <c r="OUL6" s="61"/>
      <c r="OUP6" s="61"/>
      <c r="OUT6" s="61"/>
      <c r="OUX6" s="61"/>
      <c r="OVB6" s="61"/>
      <c r="OVF6" s="61"/>
      <c r="OVJ6" s="61"/>
      <c r="OVN6" s="61"/>
      <c r="OVR6" s="61"/>
      <c r="OVV6" s="61"/>
      <c r="OVZ6" s="61"/>
      <c r="OWD6" s="61"/>
      <c r="OWH6" s="61"/>
      <c r="OWL6" s="61"/>
      <c r="OWP6" s="61"/>
      <c r="OWT6" s="61"/>
      <c r="OWX6" s="61"/>
      <c r="OXB6" s="61"/>
      <c r="OXF6" s="61"/>
      <c r="OXJ6" s="61"/>
      <c r="OXN6" s="61"/>
      <c r="OXR6" s="61"/>
      <c r="OXV6" s="61"/>
      <c r="OXZ6" s="61"/>
      <c r="OYD6" s="61"/>
      <c r="OYH6" s="61"/>
      <c r="OYL6" s="61"/>
      <c r="OYP6" s="61"/>
      <c r="OYT6" s="61"/>
      <c r="OYX6" s="61"/>
      <c r="OZB6" s="61"/>
      <c r="OZF6" s="61"/>
      <c r="OZJ6" s="61"/>
      <c r="OZN6" s="61"/>
      <c r="OZR6" s="61"/>
      <c r="OZV6" s="61"/>
      <c r="OZZ6" s="61"/>
      <c r="PAD6" s="61"/>
      <c r="PAH6" s="61"/>
      <c r="PAL6" s="61"/>
      <c r="PAP6" s="61"/>
      <c r="PAT6" s="61"/>
      <c r="PAX6" s="61"/>
      <c r="PBB6" s="61"/>
      <c r="PBF6" s="61"/>
      <c r="PBJ6" s="61"/>
      <c r="PBN6" s="61"/>
      <c r="PBR6" s="61"/>
      <c r="PBV6" s="61"/>
      <c r="PBZ6" s="61"/>
      <c r="PCD6" s="61"/>
      <c r="PCH6" s="61"/>
      <c r="PCL6" s="61"/>
      <c r="PCP6" s="61"/>
      <c r="PCT6" s="61"/>
      <c r="PCX6" s="61"/>
      <c r="PDB6" s="61"/>
      <c r="PDF6" s="61"/>
      <c r="PDJ6" s="61"/>
      <c r="PDN6" s="61"/>
      <c r="PDR6" s="61"/>
      <c r="PDV6" s="61"/>
      <c r="PDZ6" s="61"/>
      <c r="PED6" s="61"/>
      <c r="PEH6" s="61"/>
      <c r="PEL6" s="61"/>
      <c r="PEP6" s="61"/>
      <c r="PET6" s="61"/>
      <c r="PEX6" s="61"/>
      <c r="PFB6" s="61"/>
      <c r="PFF6" s="61"/>
      <c r="PFJ6" s="61"/>
      <c r="PFN6" s="61"/>
      <c r="PFR6" s="61"/>
      <c r="PFV6" s="61"/>
      <c r="PFZ6" s="61"/>
      <c r="PGD6" s="61"/>
      <c r="PGH6" s="61"/>
      <c r="PGL6" s="61"/>
      <c r="PGP6" s="61"/>
      <c r="PGT6" s="61"/>
      <c r="PGX6" s="61"/>
      <c r="PHB6" s="61"/>
      <c r="PHF6" s="61"/>
      <c r="PHJ6" s="61"/>
      <c r="PHN6" s="61"/>
      <c r="PHR6" s="61"/>
      <c r="PHV6" s="61"/>
      <c r="PHZ6" s="61"/>
      <c r="PID6" s="61"/>
      <c r="PIH6" s="61"/>
      <c r="PIL6" s="61"/>
      <c r="PIP6" s="61"/>
      <c r="PIT6" s="61"/>
      <c r="PIX6" s="61"/>
      <c r="PJB6" s="61"/>
      <c r="PJF6" s="61"/>
      <c r="PJJ6" s="61"/>
      <c r="PJN6" s="61"/>
      <c r="PJR6" s="61"/>
      <c r="PJV6" s="61"/>
      <c r="PJZ6" s="61"/>
      <c r="PKD6" s="61"/>
      <c r="PKH6" s="61"/>
      <c r="PKL6" s="61"/>
      <c r="PKP6" s="61"/>
      <c r="PKT6" s="61"/>
      <c r="PKX6" s="61"/>
      <c r="PLB6" s="61"/>
      <c r="PLF6" s="61"/>
      <c r="PLJ6" s="61"/>
      <c r="PLN6" s="61"/>
      <c r="PLR6" s="61"/>
      <c r="PLV6" s="61"/>
      <c r="PLZ6" s="61"/>
      <c r="PMD6" s="61"/>
      <c r="PMH6" s="61"/>
      <c r="PML6" s="61"/>
      <c r="PMP6" s="61"/>
      <c r="PMT6" s="61"/>
      <c r="PMX6" s="61"/>
      <c r="PNB6" s="61"/>
      <c r="PNF6" s="61"/>
      <c r="PNJ6" s="61"/>
      <c r="PNN6" s="61"/>
      <c r="PNR6" s="61"/>
      <c r="PNV6" s="61"/>
      <c r="PNZ6" s="61"/>
      <c r="POD6" s="61"/>
      <c r="POH6" s="61"/>
      <c r="POL6" s="61"/>
      <c r="POP6" s="61"/>
      <c r="POT6" s="61"/>
      <c r="POX6" s="61"/>
      <c r="PPB6" s="61"/>
      <c r="PPF6" s="61"/>
      <c r="PPJ6" s="61"/>
      <c r="PPN6" s="61"/>
      <c r="PPR6" s="61"/>
      <c r="PPV6" s="61"/>
      <c r="PPZ6" s="61"/>
      <c r="PQD6" s="61"/>
      <c r="PQH6" s="61"/>
      <c r="PQL6" s="61"/>
      <c r="PQP6" s="61"/>
      <c r="PQT6" s="61"/>
      <c r="PQX6" s="61"/>
      <c r="PRB6" s="61"/>
      <c r="PRF6" s="61"/>
      <c r="PRJ6" s="61"/>
      <c r="PRN6" s="61"/>
      <c r="PRR6" s="61"/>
      <c r="PRV6" s="61"/>
      <c r="PRZ6" s="61"/>
      <c r="PSD6" s="61"/>
      <c r="PSH6" s="61"/>
      <c r="PSL6" s="61"/>
      <c r="PSP6" s="61"/>
      <c r="PST6" s="61"/>
      <c r="PSX6" s="61"/>
      <c r="PTB6" s="61"/>
      <c r="PTF6" s="61"/>
      <c r="PTJ6" s="61"/>
      <c r="PTN6" s="61"/>
      <c r="PTR6" s="61"/>
      <c r="PTV6" s="61"/>
      <c r="PTZ6" s="61"/>
      <c r="PUD6" s="61"/>
      <c r="PUH6" s="61"/>
      <c r="PUL6" s="61"/>
      <c r="PUP6" s="61"/>
      <c r="PUT6" s="61"/>
      <c r="PUX6" s="61"/>
      <c r="PVB6" s="61"/>
      <c r="PVF6" s="61"/>
      <c r="PVJ6" s="61"/>
      <c r="PVN6" s="61"/>
      <c r="PVR6" s="61"/>
      <c r="PVV6" s="61"/>
      <c r="PVZ6" s="61"/>
      <c r="PWD6" s="61"/>
      <c r="PWH6" s="61"/>
      <c r="PWL6" s="61"/>
      <c r="PWP6" s="61"/>
      <c r="PWT6" s="61"/>
      <c r="PWX6" s="61"/>
      <c r="PXB6" s="61"/>
      <c r="PXF6" s="61"/>
      <c r="PXJ6" s="61"/>
      <c r="PXN6" s="61"/>
      <c r="PXR6" s="61"/>
      <c r="PXV6" s="61"/>
      <c r="PXZ6" s="61"/>
      <c r="PYD6" s="61"/>
      <c r="PYH6" s="61"/>
      <c r="PYL6" s="61"/>
      <c r="PYP6" s="61"/>
      <c r="PYT6" s="61"/>
      <c r="PYX6" s="61"/>
      <c r="PZB6" s="61"/>
      <c r="PZF6" s="61"/>
      <c r="PZJ6" s="61"/>
      <c r="PZN6" s="61"/>
      <c r="PZR6" s="61"/>
      <c r="PZV6" s="61"/>
      <c r="PZZ6" s="61"/>
      <c r="QAD6" s="61"/>
      <c r="QAH6" s="61"/>
      <c r="QAL6" s="61"/>
      <c r="QAP6" s="61"/>
      <c r="QAT6" s="61"/>
      <c r="QAX6" s="61"/>
      <c r="QBB6" s="61"/>
      <c r="QBF6" s="61"/>
      <c r="QBJ6" s="61"/>
      <c r="QBN6" s="61"/>
      <c r="QBR6" s="61"/>
      <c r="QBV6" s="61"/>
      <c r="QBZ6" s="61"/>
      <c r="QCD6" s="61"/>
      <c r="QCH6" s="61"/>
      <c r="QCL6" s="61"/>
      <c r="QCP6" s="61"/>
      <c r="QCT6" s="61"/>
      <c r="QCX6" s="61"/>
      <c r="QDB6" s="61"/>
      <c r="QDF6" s="61"/>
      <c r="QDJ6" s="61"/>
      <c r="QDN6" s="61"/>
      <c r="QDR6" s="61"/>
      <c r="QDV6" s="61"/>
      <c r="QDZ6" s="61"/>
      <c r="QED6" s="61"/>
      <c r="QEH6" s="61"/>
      <c r="QEL6" s="61"/>
      <c r="QEP6" s="61"/>
      <c r="QET6" s="61"/>
      <c r="QEX6" s="61"/>
      <c r="QFB6" s="61"/>
      <c r="QFF6" s="61"/>
      <c r="QFJ6" s="61"/>
      <c r="QFN6" s="61"/>
      <c r="QFR6" s="61"/>
      <c r="QFV6" s="61"/>
      <c r="QFZ6" s="61"/>
      <c r="QGD6" s="61"/>
      <c r="QGH6" s="61"/>
      <c r="QGL6" s="61"/>
      <c r="QGP6" s="61"/>
      <c r="QGT6" s="61"/>
      <c r="QGX6" s="61"/>
      <c r="QHB6" s="61"/>
      <c r="QHF6" s="61"/>
      <c r="QHJ6" s="61"/>
      <c r="QHN6" s="61"/>
      <c r="QHR6" s="61"/>
      <c r="QHV6" s="61"/>
      <c r="QHZ6" s="61"/>
      <c r="QID6" s="61"/>
      <c r="QIH6" s="61"/>
      <c r="QIL6" s="61"/>
      <c r="QIP6" s="61"/>
      <c r="QIT6" s="61"/>
      <c r="QIX6" s="61"/>
      <c r="QJB6" s="61"/>
      <c r="QJF6" s="61"/>
      <c r="QJJ6" s="61"/>
      <c r="QJN6" s="61"/>
      <c r="QJR6" s="61"/>
      <c r="QJV6" s="61"/>
      <c r="QJZ6" s="61"/>
      <c r="QKD6" s="61"/>
      <c r="QKH6" s="61"/>
      <c r="QKL6" s="61"/>
      <c r="QKP6" s="61"/>
      <c r="QKT6" s="61"/>
      <c r="QKX6" s="61"/>
      <c r="QLB6" s="61"/>
      <c r="QLF6" s="61"/>
      <c r="QLJ6" s="61"/>
      <c r="QLN6" s="61"/>
      <c r="QLR6" s="61"/>
      <c r="QLV6" s="61"/>
      <c r="QLZ6" s="61"/>
      <c r="QMD6" s="61"/>
      <c r="QMH6" s="61"/>
      <c r="QML6" s="61"/>
      <c r="QMP6" s="61"/>
      <c r="QMT6" s="61"/>
      <c r="QMX6" s="61"/>
      <c r="QNB6" s="61"/>
      <c r="QNF6" s="61"/>
      <c r="QNJ6" s="61"/>
      <c r="QNN6" s="61"/>
      <c r="QNR6" s="61"/>
      <c r="QNV6" s="61"/>
      <c r="QNZ6" s="61"/>
      <c r="QOD6" s="61"/>
      <c r="QOH6" s="61"/>
      <c r="QOL6" s="61"/>
      <c r="QOP6" s="61"/>
      <c r="QOT6" s="61"/>
      <c r="QOX6" s="61"/>
      <c r="QPB6" s="61"/>
      <c r="QPF6" s="61"/>
      <c r="QPJ6" s="61"/>
      <c r="QPN6" s="61"/>
      <c r="QPR6" s="61"/>
      <c r="QPV6" s="61"/>
      <c r="QPZ6" s="61"/>
      <c r="QQD6" s="61"/>
      <c r="QQH6" s="61"/>
      <c r="QQL6" s="61"/>
      <c r="QQP6" s="61"/>
      <c r="QQT6" s="61"/>
      <c r="QQX6" s="61"/>
      <c r="QRB6" s="61"/>
      <c r="QRF6" s="61"/>
      <c r="QRJ6" s="61"/>
      <c r="QRN6" s="61"/>
      <c r="QRR6" s="61"/>
      <c r="QRV6" s="61"/>
      <c r="QRZ6" s="61"/>
      <c r="QSD6" s="61"/>
      <c r="QSH6" s="61"/>
      <c r="QSL6" s="61"/>
      <c r="QSP6" s="61"/>
      <c r="QST6" s="61"/>
      <c r="QSX6" s="61"/>
      <c r="QTB6" s="61"/>
      <c r="QTF6" s="61"/>
      <c r="QTJ6" s="61"/>
      <c r="QTN6" s="61"/>
      <c r="QTR6" s="61"/>
      <c r="QTV6" s="61"/>
      <c r="QTZ6" s="61"/>
      <c r="QUD6" s="61"/>
      <c r="QUH6" s="61"/>
      <c r="QUL6" s="61"/>
      <c r="QUP6" s="61"/>
      <c r="QUT6" s="61"/>
      <c r="QUX6" s="61"/>
      <c r="QVB6" s="61"/>
      <c r="QVF6" s="61"/>
      <c r="QVJ6" s="61"/>
      <c r="QVN6" s="61"/>
      <c r="QVR6" s="61"/>
      <c r="QVV6" s="61"/>
      <c r="QVZ6" s="61"/>
      <c r="QWD6" s="61"/>
      <c r="QWH6" s="61"/>
      <c r="QWL6" s="61"/>
      <c r="QWP6" s="61"/>
      <c r="QWT6" s="61"/>
      <c r="QWX6" s="61"/>
      <c r="QXB6" s="61"/>
      <c r="QXF6" s="61"/>
      <c r="QXJ6" s="61"/>
      <c r="QXN6" s="61"/>
      <c r="QXR6" s="61"/>
      <c r="QXV6" s="61"/>
      <c r="QXZ6" s="61"/>
      <c r="QYD6" s="61"/>
      <c r="QYH6" s="61"/>
      <c r="QYL6" s="61"/>
      <c r="QYP6" s="61"/>
      <c r="QYT6" s="61"/>
      <c r="QYX6" s="61"/>
      <c r="QZB6" s="61"/>
      <c r="QZF6" s="61"/>
      <c r="QZJ6" s="61"/>
      <c r="QZN6" s="61"/>
      <c r="QZR6" s="61"/>
      <c r="QZV6" s="61"/>
      <c r="QZZ6" s="61"/>
      <c r="RAD6" s="61"/>
      <c r="RAH6" s="61"/>
      <c r="RAL6" s="61"/>
      <c r="RAP6" s="61"/>
      <c r="RAT6" s="61"/>
      <c r="RAX6" s="61"/>
      <c r="RBB6" s="61"/>
      <c r="RBF6" s="61"/>
      <c r="RBJ6" s="61"/>
      <c r="RBN6" s="61"/>
      <c r="RBR6" s="61"/>
      <c r="RBV6" s="61"/>
      <c r="RBZ6" s="61"/>
      <c r="RCD6" s="61"/>
      <c r="RCH6" s="61"/>
      <c r="RCL6" s="61"/>
      <c r="RCP6" s="61"/>
      <c r="RCT6" s="61"/>
      <c r="RCX6" s="61"/>
      <c r="RDB6" s="61"/>
      <c r="RDF6" s="61"/>
      <c r="RDJ6" s="61"/>
      <c r="RDN6" s="61"/>
      <c r="RDR6" s="61"/>
      <c r="RDV6" s="61"/>
      <c r="RDZ6" s="61"/>
      <c r="RED6" s="61"/>
      <c r="REH6" s="61"/>
      <c r="REL6" s="61"/>
      <c r="REP6" s="61"/>
      <c r="RET6" s="61"/>
      <c r="REX6" s="61"/>
      <c r="RFB6" s="61"/>
      <c r="RFF6" s="61"/>
      <c r="RFJ6" s="61"/>
      <c r="RFN6" s="61"/>
      <c r="RFR6" s="61"/>
      <c r="RFV6" s="61"/>
      <c r="RFZ6" s="61"/>
      <c r="RGD6" s="61"/>
      <c r="RGH6" s="61"/>
      <c r="RGL6" s="61"/>
      <c r="RGP6" s="61"/>
      <c r="RGT6" s="61"/>
      <c r="RGX6" s="61"/>
      <c r="RHB6" s="61"/>
      <c r="RHF6" s="61"/>
      <c r="RHJ6" s="61"/>
      <c r="RHN6" s="61"/>
      <c r="RHR6" s="61"/>
      <c r="RHV6" s="61"/>
      <c r="RHZ6" s="61"/>
      <c r="RID6" s="61"/>
      <c r="RIH6" s="61"/>
      <c r="RIL6" s="61"/>
      <c r="RIP6" s="61"/>
      <c r="RIT6" s="61"/>
      <c r="RIX6" s="61"/>
      <c r="RJB6" s="61"/>
      <c r="RJF6" s="61"/>
      <c r="RJJ6" s="61"/>
      <c r="RJN6" s="61"/>
      <c r="RJR6" s="61"/>
      <c r="RJV6" s="61"/>
      <c r="RJZ6" s="61"/>
      <c r="RKD6" s="61"/>
      <c r="RKH6" s="61"/>
      <c r="RKL6" s="61"/>
      <c r="RKP6" s="61"/>
      <c r="RKT6" s="61"/>
      <c r="RKX6" s="61"/>
      <c r="RLB6" s="61"/>
      <c r="RLF6" s="61"/>
      <c r="RLJ6" s="61"/>
      <c r="RLN6" s="61"/>
      <c r="RLR6" s="61"/>
      <c r="RLV6" s="61"/>
      <c r="RLZ6" s="61"/>
      <c r="RMD6" s="61"/>
      <c r="RMH6" s="61"/>
      <c r="RML6" s="61"/>
      <c r="RMP6" s="61"/>
      <c r="RMT6" s="61"/>
      <c r="RMX6" s="61"/>
      <c r="RNB6" s="61"/>
      <c r="RNF6" s="61"/>
      <c r="RNJ6" s="61"/>
      <c r="RNN6" s="61"/>
      <c r="RNR6" s="61"/>
      <c r="RNV6" s="61"/>
      <c r="RNZ6" s="61"/>
      <c r="ROD6" s="61"/>
      <c r="ROH6" s="61"/>
      <c r="ROL6" s="61"/>
      <c r="ROP6" s="61"/>
      <c r="ROT6" s="61"/>
      <c r="ROX6" s="61"/>
      <c r="RPB6" s="61"/>
      <c r="RPF6" s="61"/>
      <c r="RPJ6" s="61"/>
      <c r="RPN6" s="61"/>
      <c r="RPR6" s="61"/>
      <c r="RPV6" s="61"/>
      <c r="RPZ6" s="61"/>
      <c r="RQD6" s="61"/>
      <c r="RQH6" s="61"/>
      <c r="RQL6" s="61"/>
      <c r="RQP6" s="61"/>
      <c r="RQT6" s="61"/>
      <c r="RQX6" s="61"/>
      <c r="RRB6" s="61"/>
      <c r="RRF6" s="61"/>
      <c r="RRJ6" s="61"/>
      <c r="RRN6" s="61"/>
      <c r="RRR6" s="61"/>
      <c r="RRV6" s="61"/>
      <c r="RRZ6" s="61"/>
      <c r="RSD6" s="61"/>
      <c r="RSH6" s="61"/>
      <c r="RSL6" s="61"/>
      <c r="RSP6" s="61"/>
      <c r="RST6" s="61"/>
      <c r="RSX6" s="61"/>
      <c r="RTB6" s="61"/>
      <c r="RTF6" s="61"/>
      <c r="RTJ6" s="61"/>
      <c r="RTN6" s="61"/>
      <c r="RTR6" s="61"/>
      <c r="RTV6" s="61"/>
      <c r="RTZ6" s="61"/>
      <c r="RUD6" s="61"/>
      <c r="RUH6" s="61"/>
      <c r="RUL6" s="61"/>
      <c r="RUP6" s="61"/>
      <c r="RUT6" s="61"/>
      <c r="RUX6" s="61"/>
      <c r="RVB6" s="61"/>
      <c r="RVF6" s="61"/>
      <c r="RVJ6" s="61"/>
      <c r="RVN6" s="61"/>
      <c r="RVR6" s="61"/>
      <c r="RVV6" s="61"/>
      <c r="RVZ6" s="61"/>
      <c r="RWD6" s="61"/>
      <c r="RWH6" s="61"/>
      <c r="RWL6" s="61"/>
      <c r="RWP6" s="61"/>
      <c r="RWT6" s="61"/>
      <c r="RWX6" s="61"/>
      <c r="RXB6" s="61"/>
      <c r="RXF6" s="61"/>
      <c r="RXJ6" s="61"/>
      <c r="RXN6" s="61"/>
      <c r="RXR6" s="61"/>
      <c r="RXV6" s="61"/>
      <c r="RXZ6" s="61"/>
      <c r="RYD6" s="61"/>
      <c r="RYH6" s="61"/>
      <c r="RYL6" s="61"/>
      <c r="RYP6" s="61"/>
      <c r="RYT6" s="61"/>
      <c r="RYX6" s="61"/>
      <c r="RZB6" s="61"/>
      <c r="RZF6" s="61"/>
      <c r="RZJ6" s="61"/>
      <c r="RZN6" s="61"/>
      <c r="RZR6" s="61"/>
      <c r="RZV6" s="61"/>
      <c r="RZZ6" s="61"/>
      <c r="SAD6" s="61"/>
      <c r="SAH6" s="61"/>
      <c r="SAL6" s="61"/>
      <c r="SAP6" s="61"/>
      <c r="SAT6" s="61"/>
      <c r="SAX6" s="61"/>
      <c r="SBB6" s="61"/>
      <c r="SBF6" s="61"/>
      <c r="SBJ6" s="61"/>
      <c r="SBN6" s="61"/>
      <c r="SBR6" s="61"/>
      <c r="SBV6" s="61"/>
      <c r="SBZ6" s="61"/>
      <c r="SCD6" s="61"/>
      <c r="SCH6" s="61"/>
      <c r="SCL6" s="61"/>
      <c r="SCP6" s="61"/>
      <c r="SCT6" s="61"/>
      <c r="SCX6" s="61"/>
      <c r="SDB6" s="61"/>
      <c r="SDF6" s="61"/>
      <c r="SDJ6" s="61"/>
      <c r="SDN6" s="61"/>
      <c r="SDR6" s="61"/>
      <c r="SDV6" s="61"/>
      <c r="SDZ6" s="61"/>
      <c r="SED6" s="61"/>
      <c r="SEH6" s="61"/>
      <c r="SEL6" s="61"/>
      <c r="SEP6" s="61"/>
      <c r="SET6" s="61"/>
      <c r="SEX6" s="61"/>
      <c r="SFB6" s="61"/>
      <c r="SFF6" s="61"/>
      <c r="SFJ6" s="61"/>
      <c r="SFN6" s="61"/>
      <c r="SFR6" s="61"/>
      <c r="SFV6" s="61"/>
      <c r="SFZ6" s="61"/>
      <c r="SGD6" s="61"/>
      <c r="SGH6" s="61"/>
      <c r="SGL6" s="61"/>
      <c r="SGP6" s="61"/>
      <c r="SGT6" s="61"/>
      <c r="SGX6" s="61"/>
      <c r="SHB6" s="61"/>
      <c r="SHF6" s="61"/>
      <c r="SHJ6" s="61"/>
      <c r="SHN6" s="61"/>
      <c r="SHR6" s="61"/>
      <c r="SHV6" s="61"/>
      <c r="SHZ6" s="61"/>
      <c r="SID6" s="61"/>
      <c r="SIH6" s="61"/>
      <c r="SIL6" s="61"/>
      <c r="SIP6" s="61"/>
      <c r="SIT6" s="61"/>
      <c r="SIX6" s="61"/>
      <c r="SJB6" s="61"/>
      <c r="SJF6" s="61"/>
      <c r="SJJ6" s="61"/>
      <c r="SJN6" s="61"/>
      <c r="SJR6" s="61"/>
      <c r="SJV6" s="61"/>
      <c r="SJZ6" s="61"/>
      <c r="SKD6" s="61"/>
      <c r="SKH6" s="61"/>
      <c r="SKL6" s="61"/>
      <c r="SKP6" s="61"/>
      <c r="SKT6" s="61"/>
      <c r="SKX6" s="61"/>
      <c r="SLB6" s="61"/>
      <c r="SLF6" s="61"/>
      <c r="SLJ6" s="61"/>
      <c r="SLN6" s="61"/>
      <c r="SLR6" s="61"/>
      <c r="SLV6" s="61"/>
      <c r="SLZ6" s="61"/>
      <c r="SMD6" s="61"/>
      <c r="SMH6" s="61"/>
      <c r="SML6" s="61"/>
      <c r="SMP6" s="61"/>
      <c r="SMT6" s="61"/>
      <c r="SMX6" s="61"/>
      <c r="SNB6" s="61"/>
      <c r="SNF6" s="61"/>
      <c r="SNJ6" s="61"/>
      <c r="SNN6" s="61"/>
      <c r="SNR6" s="61"/>
      <c r="SNV6" s="61"/>
      <c r="SNZ6" s="61"/>
      <c r="SOD6" s="61"/>
      <c r="SOH6" s="61"/>
      <c r="SOL6" s="61"/>
      <c r="SOP6" s="61"/>
      <c r="SOT6" s="61"/>
      <c r="SOX6" s="61"/>
      <c r="SPB6" s="61"/>
      <c r="SPF6" s="61"/>
      <c r="SPJ6" s="61"/>
      <c r="SPN6" s="61"/>
      <c r="SPR6" s="61"/>
      <c r="SPV6" s="61"/>
      <c r="SPZ6" s="61"/>
      <c r="SQD6" s="61"/>
      <c r="SQH6" s="61"/>
      <c r="SQL6" s="61"/>
      <c r="SQP6" s="61"/>
      <c r="SQT6" s="61"/>
      <c r="SQX6" s="61"/>
      <c r="SRB6" s="61"/>
      <c r="SRF6" s="61"/>
      <c r="SRJ6" s="61"/>
      <c r="SRN6" s="61"/>
      <c r="SRR6" s="61"/>
      <c r="SRV6" s="61"/>
      <c r="SRZ6" s="61"/>
      <c r="SSD6" s="61"/>
      <c r="SSH6" s="61"/>
      <c r="SSL6" s="61"/>
      <c r="SSP6" s="61"/>
      <c r="SST6" s="61"/>
      <c r="SSX6" s="61"/>
      <c r="STB6" s="61"/>
      <c r="STF6" s="61"/>
      <c r="STJ6" s="61"/>
      <c r="STN6" s="61"/>
      <c r="STR6" s="61"/>
      <c r="STV6" s="61"/>
      <c r="STZ6" s="61"/>
      <c r="SUD6" s="61"/>
      <c r="SUH6" s="61"/>
      <c r="SUL6" s="61"/>
      <c r="SUP6" s="61"/>
      <c r="SUT6" s="61"/>
      <c r="SUX6" s="61"/>
      <c r="SVB6" s="61"/>
      <c r="SVF6" s="61"/>
      <c r="SVJ6" s="61"/>
      <c r="SVN6" s="61"/>
      <c r="SVR6" s="61"/>
      <c r="SVV6" s="61"/>
      <c r="SVZ6" s="61"/>
      <c r="SWD6" s="61"/>
      <c r="SWH6" s="61"/>
      <c r="SWL6" s="61"/>
      <c r="SWP6" s="61"/>
      <c r="SWT6" s="61"/>
      <c r="SWX6" s="61"/>
      <c r="SXB6" s="61"/>
      <c r="SXF6" s="61"/>
      <c r="SXJ6" s="61"/>
      <c r="SXN6" s="61"/>
      <c r="SXR6" s="61"/>
      <c r="SXV6" s="61"/>
      <c r="SXZ6" s="61"/>
      <c r="SYD6" s="61"/>
      <c r="SYH6" s="61"/>
      <c r="SYL6" s="61"/>
      <c r="SYP6" s="61"/>
      <c r="SYT6" s="61"/>
      <c r="SYX6" s="61"/>
      <c r="SZB6" s="61"/>
      <c r="SZF6" s="61"/>
      <c r="SZJ6" s="61"/>
      <c r="SZN6" s="61"/>
      <c r="SZR6" s="61"/>
      <c r="SZV6" s="61"/>
      <c r="SZZ6" s="61"/>
      <c r="TAD6" s="61"/>
      <c r="TAH6" s="61"/>
      <c r="TAL6" s="61"/>
      <c r="TAP6" s="61"/>
      <c r="TAT6" s="61"/>
      <c r="TAX6" s="61"/>
      <c r="TBB6" s="61"/>
      <c r="TBF6" s="61"/>
      <c r="TBJ6" s="61"/>
      <c r="TBN6" s="61"/>
      <c r="TBR6" s="61"/>
      <c r="TBV6" s="61"/>
      <c r="TBZ6" s="61"/>
      <c r="TCD6" s="61"/>
      <c r="TCH6" s="61"/>
      <c r="TCL6" s="61"/>
      <c r="TCP6" s="61"/>
      <c r="TCT6" s="61"/>
      <c r="TCX6" s="61"/>
      <c r="TDB6" s="61"/>
      <c r="TDF6" s="61"/>
      <c r="TDJ6" s="61"/>
      <c r="TDN6" s="61"/>
      <c r="TDR6" s="61"/>
      <c r="TDV6" s="61"/>
      <c r="TDZ6" s="61"/>
      <c r="TED6" s="61"/>
      <c r="TEH6" s="61"/>
      <c r="TEL6" s="61"/>
      <c r="TEP6" s="61"/>
      <c r="TET6" s="61"/>
      <c r="TEX6" s="61"/>
      <c r="TFB6" s="61"/>
      <c r="TFF6" s="61"/>
      <c r="TFJ6" s="61"/>
      <c r="TFN6" s="61"/>
      <c r="TFR6" s="61"/>
      <c r="TFV6" s="61"/>
      <c r="TFZ6" s="61"/>
      <c r="TGD6" s="61"/>
      <c r="TGH6" s="61"/>
      <c r="TGL6" s="61"/>
      <c r="TGP6" s="61"/>
      <c r="TGT6" s="61"/>
      <c r="TGX6" s="61"/>
      <c r="THB6" s="61"/>
      <c r="THF6" s="61"/>
      <c r="THJ6" s="61"/>
      <c r="THN6" s="61"/>
      <c r="THR6" s="61"/>
      <c r="THV6" s="61"/>
      <c r="THZ6" s="61"/>
      <c r="TID6" s="61"/>
      <c r="TIH6" s="61"/>
      <c r="TIL6" s="61"/>
      <c r="TIP6" s="61"/>
      <c r="TIT6" s="61"/>
      <c r="TIX6" s="61"/>
      <c r="TJB6" s="61"/>
      <c r="TJF6" s="61"/>
      <c r="TJJ6" s="61"/>
      <c r="TJN6" s="61"/>
      <c r="TJR6" s="61"/>
      <c r="TJV6" s="61"/>
      <c r="TJZ6" s="61"/>
      <c r="TKD6" s="61"/>
      <c r="TKH6" s="61"/>
      <c r="TKL6" s="61"/>
      <c r="TKP6" s="61"/>
      <c r="TKT6" s="61"/>
      <c r="TKX6" s="61"/>
      <c r="TLB6" s="61"/>
      <c r="TLF6" s="61"/>
      <c r="TLJ6" s="61"/>
      <c r="TLN6" s="61"/>
      <c r="TLR6" s="61"/>
      <c r="TLV6" s="61"/>
      <c r="TLZ6" s="61"/>
      <c r="TMD6" s="61"/>
      <c r="TMH6" s="61"/>
      <c r="TML6" s="61"/>
      <c r="TMP6" s="61"/>
      <c r="TMT6" s="61"/>
      <c r="TMX6" s="61"/>
      <c r="TNB6" s="61"/>
      <c r="TNF6" s="61"/>
      <c r="TNJ6" s="61"/>
      <c r="TNN6" s="61"/>
      <c r="TNR6" s="61"/>
      <c r="TNV6" s="61"/>
      <c r="TNZ6" s="61"/>
      <c r="TOD6" s="61"/>
      <c r="TOH6" s="61"/>
      <c r="TOL6" s="61"/>
      <c r="TOP6" s="61"/>
      <c r="TOT6" s="61"/>
      <c r="TOX6" s="61"/>
      <c r="TPB6" s="61"/>
      <c r="TPF6" s="61"/>
      <c r="TPJ6" s="61"/>
      <c r="TPN6" s="61"/>
      <c r="TPR6" s="61"/>
      <c r="TPV6" s="61"/>
      <c r="TPZ6" s="61"/>
      <c r="TQD6" s="61"/>
      <c r="TQH6" s="61"/>
      <c r="TQL6" s="61"/>
      <c r="TQP6" s="61"/>
      <c r="TQT6" s="61"/>
      <c r="TQX6" s="61"/>
      <c r="TRB6" s="61"/>
      <c r="TRF6" s="61"/>
      <c r="TRJ6" s="61"/>
      <c r="TRN6" s="61"/>
      <c r="TRR6" s="61"/>
      <c r="TRV6" s="61"/>
      <c r="TRZ6" s="61"/>
      <c r="TSD6" s="61"/>
      <c r="TSH6" s="61"/>
      <c r="TSL6" s="61"/>
      <c r="TSP6" s="61"/>
      <c r="TST6" s="61"/>
      <c r="TSX6" s="61"/>
      <c r="TTB6" s="61"/>
      <c r="TTF6" s="61"/>
      <c r="TTJ6" s="61"/>
      <c r="TTN6" s="61"/>
      <c r="TTR6" s="61"/>
      <c r="TTV6" s="61"/>
      <c r="TTZ6" s="61"/>
      <c r="TUD6" s="61"/>
      <c r="TUH6" s="61"/>
      <c r="TUL6" s="61"/>
      <c r="TUP6" s="61"/>
      <c r="TUT6" s="61"/>
      <c r="TUX6" s="61"/>
      <c r="TVB6" s="61"/>
      <c r="TVF6" s="61"/>
      <c r="TVJ6" s="61"/>
      <c r="TVN6" s="61"/>
      <c r="TVR6" s="61"/>
      <c r="TVV6" s="61"/>
      <c r="TVZ6" s="61"/>
      <c r="TWD6" s="61"/>
      <c r="TWH6" s="61"/>
      <c r="TWL6" s="61"/>
      <c r="TWP6" s="61"/>
      <c r="TWT6" s="61"/>
      <c r="TWX6" s="61"/>
      <c r="TXB6" s="61"/>
      <c r="TXF6" s="61"/>
      <c r="TXJ6" s="61"/>
      <c r="TXN6" s="61"/>
      <c r="TXR6" s="61"/>
      <c r="TXV6" s="61"/>
      <c r="TXZ6" s="61"/>
      <c r="TYD6" s="61"/>
      <c r="TYH6" s="61"/>
      <c r="TYL6" s="61"/>
      <c r="TYP6" s="61"/>
      <c r="TYT6" s="61"/>
      <c r="TYX6" s="61"/>
      <c r="TZB6" s="61"/>
      <c r="TZF6" s="61"/>
      <c r="TZJ6" s="61"/>
      <c r="TZN6" s="61"/>
      <c r="TZR6" s="61"/>
      <c r="TZV6" s="61"/>
      <c r="TZZ6" s="61"/>
      <c r="UAD6" s="61"/>
      <c r="UAH6" s="61"/>
      <c r="UAL6" s="61"/>
      <c r="UAP6" s="61"/>
      <c r="UAT6" s="61"/>
      <c r="UAX6" s="61"/>
      <c r="UBB6" s="61"/>
      <c r="UBF6" s="61"/>
      <c r="UBJ6" s="61"/>
      <c r="UBN6" s="61"/>
      <c r="UBR6" s="61"/>
      <c r="UBV6" s="61"/>
      <c r="UBZ6" s="61"/>
      <c r="UCD6" s="61"/>
      <c r="UCH6" s="61"/>
      <c r="UCL6" s="61"/>
      <c r="UCP6" s="61"/>
      <c r="UCT6" s="61"/>
      <c r="UCX6" s="61"/>
      <c r="UDB6" s="61"/>
      <c r="UDF6" s="61"/>
      <c r="UDJ6" s="61"/>
      <c r="UDN6" s="61"/>
      <c r="UDR6" s="61"/>
      <c r="UDV6" s="61"/>
      <c r="UDZ6" s="61"/>
      <c r="UED6" s="61"/>
      <c r="UEH6" s="61"/>
      <c r="UEL6" s="61"/>
      <c r="UEP6" s="61"/>
      <c r="UET6" s="61"/>
      <c r="UEX6" s="61"/>
      <c r="UFB6" s="61"/>
      <c r="UFF6" s="61"/>
      <c r="UFJ6" s="61"/>
      <c r="UFN6" s="61"/>
      <c r="UFR6" s="61"/>
      <c r="UFV6" s="61"/>
      <c r="UFZ6" s="61"/>
      <c r="UGD6" s="61"/>
      <c r="UGH6" s="61"/>
      <c r="UGL6" s="61"/>
      <c r="UGP6" s="61"/>
      <c r="UGT6" s="61"/>
      <c r="UGX6" s="61"/>
      <c r="UHB6" s="61"/>
      <c r="UHF6" s="61"/>
      <c r="UHJ6" s="61"/>
      <c r="UHN6" s="61"/>
      <c r="UHR6" s="61"/>
      <c r="UHV6" s="61"/>
      <c r="UHZ6" s="61"/>
      <c r="UID6" s="61"/>
      <c r="UIH6" s="61"/>
      <c r="UIL6" s="61"/>
      <c r="UIP6" s="61"/>
      <c r="UIT6" s="61"/>
      <c r="UIX6" s="61"/>
      <c r="UJB6" s="61"/>
      <c r="UJF6" s="61"/>
      <c r="UJJ6" s="61"/>
      <c r="UJN6" s="61"/>
      <c r="UJR6" s="61"/>
      <c r="UJV6" s="61"/>
      <c r="UJZ6" s="61"/>
      <c r="UKD6" s="61"/>
      <c r="UKH6" s="61"/>
      <c r="UKL6" s="61"/>
      <c r="UKP6" s="61"/>
      <c r="UKT6" s="61"/>
      <c r="UKX6" s="61"/>
      <c r="ULB6" s="61"/>
      <c r="ULF6" s="61"/>
      <c r="ULJ6" s="61"/>
      <c r="ULN6" s="61"/>
      <c r="ULR6" s="61"/>
      <c r="ULV6" s="61"/>
      <c r="ULZ6" s="61"/>
      <c r="UMD6" s="61"/>
      <c r="UMH6" s="61"/>
      <c r="UML6" s="61"/>
      <c r="UMP6" s="61"/>
      <c r="UMT6" s="61"/>
      <c r="UMX6" s="61"/>
      <c r="UNB6" s="61"/>
      <c r="UNF6" s="61"/>
      <c r="UNJ6" s="61"/>
      <c r="UNN6" s="61"/>
      <c r="UNR6" s="61"/>
      <c r="UNV6" s="61"/>
      <c r="UNZ6" s="61"/>
      <c r="UOD6" s="61"/>
      <c r="UOH6" s="61"/>
      <c r="UOL6" s="61"/>
      <c r="UOP6" s="61"/>
      <c r="UOT6" s="61"/>
      <c r="UOX6" s="61"/>
      <c r="UPB6" s="61"/>
      <c r="UPF6" s="61"/>
      <c r="UPJ6" s="61"/>
      <c r="UPN6" s="61"/>
      <c r="UPR6" s="61"/>
      <c r="UPV6" s="61"/>
      <c r="UPZ6" s="61"/>
      <c r="UQD6" s="61"/>
      <c r="UQH6" s="61"/>
      <c r="UQL6" s="61"/>
      <c r="UQP6" s="61"/>
      <c r="UQT6" s="61"/>
      <c r="UQX6" s="61"/>
      <c r="URB6" s="61"/>
      <c r="URF6" s="61"/>
      <c r="URJ6" s="61"/>
      <c r="URN6" s="61"/>
      <c r="URR6" s="61"/>
      <c r="URV6" s="61"/>
      <c r="URZ6" s="61"/>
      <c r="USD6" s="61"/>
      <c r="USH6" s="61"/>
      <c r="USL6" s="61"/>
      <c r="USP6" s="61"/>
      <c r="UST6" s="61"/>
      <c r="USX6" s="61"/>
      <c r="UTB6" s="61"/>
      <c r="UTF6" s="61"/>
      <c r="UTJ6" s="61"/>
      <c r="UTN6" s="61"/>
      <c r="UTR6" s="61"/>
      <c r="UTV6" s="61"/>
      <c r="UTZ6" s="61"/>
      <c r="UUD6" s="61"/>
      <c r="UUH6" s="61"/>
      <c r="UUL6" s="61"/>
      <c r="UUP6" s="61"/>
      <c r="UUT6" s="61"/>
      <c r="UUX6" s="61"/>
      <c r="UVB6" s="61"/>
      <c r="UVF6" s="61"/>
      <c r="UVJ6" s="61"/>
      <c r="UVN6" s="61"/>
      <c r="UVR6" s="61"/>
      <c r="UVV6" s="61"/>
      <c r="UVZ6" s="61"/>
      <c r="UWD6" s="61"/>
      <c r="UWH6" s="61"/>
      <c r="UWL6" s="61"/>
      <c r="UWP6" s="61"/>
      <c r="UWT6" s="61"/>
      <c r="UWX6" s="61"/>
      <c r="UXB6" s="61"/>
      <c r="UXF6" s="61"/>
      <c r="UXJ6" s="61"/>
      <c r="UXN6" s="61"/>
      <c r="UXR6" s="61"/>
      <c r="UXV6" s="61"/>
      <c r="UXZ6" s="61"/>
      <c r="UYD6" s="61"/>
      <c r="UYH6" s="61"/>
      <c r="UYL6" s="61"/>
      <c r="UYP6" s="61"/>
      <c r="UYT6" s="61"/>
      <c r="UYX6" s="61"/>
      <c r="UZB6" s="61"/>
      <c r="UZF6" s="61"/>
      <c r="UZJ6" s="61"/>
      <c r="UZN6" s="61"/>
      <c r="UZR6" s="61"/>
      <c r="UZV6" s="61"/>
      <c r="UZZ6" s="61"/>
      <c r="VAD6" s="61"/>
      <c r="VAH6" s="61"/>
      <c r="VAL6" s="61"/>
      <c r="VAP6" s="61"/>
      <c r="VAT6" s="61"/>
      <c r="VAX6" s="61"/>
      <c r="VBB6" s="61"/>
      <c r="VBF6" s="61"/>
      <c r="VBJ6" s="61"/>
      <c r="VBN6" s="61"/>
      <c r="VBR6" s="61"/>
      <c r="VBV6" s="61"/>
      <c r="VBZ6" s="61"/>
      <c r="VCD6" s="61"/>
      <c r="VCH6" s="61"/>
      <c r="VCL6" s="61"/>
      <c r="VCP6" s="61"/>
      <c r="VCT6" s="61"/>
      <c r="VCX6" s="61"/>
      <c r="VDB6" s="61"/>
      <c r="VDF6" s="61"/>
      <c r="VDJ6" s="61"/>
      <c r="VDN6" s="61"/>
      <c r="VDR6" s="61"/>
      <c r="VDV6" s="61"/>
      <c r="VDZ6" s="61"/>
      <c r="VED6" s="61"/>
      <c r="VEH6" s="61"/>
      <c r="VEL6" s="61"/>
      <c r="VEP6" s="61"/>
      <c r="VET6" s="61"/>
      <c r="VEX6" s="61"/>
      <c r="VFB6" s="61"/>
      <c r="VFF6" s="61"/>
      <c r="VFJ6" s="61"/>
      <c r="VFN6" s="61"/>
      <c r="VFR6" s="61"/>
      <c r="VFV6" s="61"/>
      <c r="VFZ6" s="61"/>
      <c r="VGD6" s="61"/>
      <c r="VGH6" s="61"/>
      <c r="VGL6" s="61"/>
      <c r="VGP6" s="61"/>
      <c r="VGT6" s="61"/>
      <c r="VGX6" s="61"/>
      <c r="VHB6" s="61"/>
      <c r="VHF6" s="61"/>
      <c r="VHJ6" s="61"/>
      <c r="VHN6" s="61"/>
      <c r="VHR6" s="61"/>
      <c r="VHV6" s="61"/>
      <c r="VHZ6" s="61"/>
      <c r="VID6" s="61"/>
      <c r="VIH6" s="61"/>
      <c r="VIL6" s="61"/>
      <c r="VIP6" s="61"/>
      <c r="VIT6" s="61"/>
      <c r="VIX6" s="61"/>
      <c r="VJB6" s="61"/>
      <c r="VJF6" s="61"/>
      <c r="VJJ6" s="61"/>
      <c r="VJN6" s="61"/>
      <c r="VJR6" s="61"/>
      <c r="VJV6" s="61"/>
      <c r="VJZ6" s="61"/>
      <c r="VKD6" s="61"/>
      <c r="VKH6" s="61"/>
      <c r="VKL6" s="61"/>
      <c r="VKP6" s="61"/>
      <c r="VKT6" s="61"/>
      <c r="VKX6" s="61"/>
      <c r="VLB6" s="61"/>
      <c r="VLF6" s="61"/>
      <c r="VLJ6" s="61"/>
      <c r="VLN6" s="61"/>
      <c r="VLR6" s="61"/>
      <c r="VLV6" s="61"/>
      <c r="VLZ6" s="61"/>
      <c r="VMD6" s="61"/>
      <c r="VMH6" s="61"/>
      <c r="VML6" s="61"/>
      <c r="VMP6" s="61"/>
      <c r="VMT6" s="61"/>
      <c r="VMX6" s="61"/>
      <c r="VNB6" s="61"/>
      <c r="VNF6" s="61"/>
      <c r="VNJ6" s="61"/>
      <c r="VNN6" s="61"/>
      <c r="VNR6" s="61"/>
      <c r="VNV6" s="61"/>
      <c r="VNZ6" s="61"/>
      <c r="VOD6" s="61"/>
      <c r="VOH6" s="61"/>
      <c r="VOL6" s="61"/>
      <c r="VOP6" s="61"/>
      <c r="VOT6" s="61"/>
      <c r="VOX6" s="61"/>
      <c r="VPB6" s="61"/>
      <c r="VPF6" s="61"/>
      <c r="VPJ6" s="61"/>
      <c r="VPN6" s="61"/>
      <c r="VPR6" s="61"/>
      <c r="VPV6" s="61"/>
      <c r="VPZ6" s="61"/>
      <c r="VQD6" s="61"/>
      <c r="VQH6" s="61"/>
      <c r="VQL6" s="61"/>
      <c r="VQP6" s="61"/>
      <c r="VQT6" s="61"/>
      <c r="VQX6" s="61"/>
      <c r="VRB6" s="61"/>
      <c r="VRF6" s="61"/>
      <c r="VRJ6" s="61"/>
      <c r="VRN6" s="61"/>
      <c r="VRR6" s="61"/>
      <c r="VRV6" s="61"/>
      <c r="VRZ6" s="61"/>
      <c r="VSD6" s="61"/>
      <c r="VSH6" s="61"/>
      <c r="VSL6" s="61"/>
      <c r="VSP6" s="61"/>
      <c r="VST6" s="61"/>
      <c r="VSX6" s="61"/>
      <c r="VTB6" s="61"/>
      <c r="VTF6" s="61"/>
      <c r="VTJ6" s="61"/>
      <c r="VTN6" s="61"/>
      <c r="VTR6" s="61"/>
      <c r="VTV6" s="61"/>
      <c r="VTZ6" s="61"/>
      <c r="VUD6" s="61"/>
      <c r="VUH6" s="61"/>
      <c r="VUL6" s="61"/>
      <c r="VUP6" s="61"/>
      <c r="VUT6" s="61"/>
      <c r="VUX6" s="61"/>
      <c r="VVB6" s="61"/>
      <c r="VVF6" s="61"/>
      <c r="VVJ6" s="61"/>
      <c r="VVN6" s="61"/>
      <c r="VVR6" s="61"/>
      <c r="VVV6" s="61"/>
      <c r="VVZ6" s="61"/>
      <c r="VWD6" s="61"/>
      <c r="VWH6" s="61"/>
      <c r="VWL6" s="61"/>
      <c r="VWP6" s="61"/>
      <c r="VWT6" s="61"/>
      <c r="VWX6" s="61"/>
      <c r="VXB6" s="61"/>
      <c r="VXF6" s="61"/>
      <c r="VXJ6" s="61"/>
      <c r="VXN6" s="61"/>
      <c r="VXR6" s="61"/>
      <c r="VXV6" s="61"/>
      <c r="VXZ6" s="61"/>
      <c r="VYD6" s="61"/>
      <c r="VYH6" s="61"/>
      <c r="VYL6" s="61"/>
      <c r="VYP6" s="61"/>
      <c r="VYT6" s="61"/>
      <c r="VYX6" s="61"/>
      <c r="VZB6" s="61"/>
      <c r="VZF6" s="61"/>
      <c r="VZJ6" s="61"/>
      <c r="VZN6" s="61"/>
      <c r="VZR6" s="61"/>
      <c r="VZV6" s="61"/>
      <c r="VZZ6" s="61"/>
      <c r="WAD6" s="61"/>
      <c r="WAH6" s="61"/>
      <c r="WAL6" s="61"/>
      <c r="WAP6" s="61"/>
      <c r="WAT6" s="61"/>
      <c r="WAX6" s="61"/>
      <c r="WBB6" s="61"/>
      <c r="WBF6" s="61"/>
      <c r="WBJ6" s="61"/>
      <c r="WBN6" s="61"/>
      <c r="WBR6" s="61"/>
      <c r="WBV6" s="61"/>
      <c r="WBZ6" s="61"/>
      <c r="WCD6" s="61"/>
      <c r="WCH6" s="61"/>
      <c r="WCL6" s="61"/>
      <c r="WCP6" s="61"/>
      <c r="WCT6" s="61"/>
      <c r="WCX6" s="61"/>
      <c r="WDB6" s="61"/>
      <c r="WDF6" s="61"/>
      <c r="WDJ6" s="61"/>
      <c r="WDN6" s="61"/>
      <c r="WDR6" s="61"/>
      <c r="WDV6" s="61"/>
      <c r="WDZ6" s="61"/>
      <c r="WED6" s="61"/>
      <c r="WEH6" s="61"/>
      <c r="WEL6" s="61"/>
      <c r="WEP6" s="61"/>
      <c r="WET6" s="61"/>
      <c r="WEX6" s="61"/>
      <c r="WFB6" s="61"/>
      <c r="WFF6" s="61"/>
      <c r="WFJ6" s="61"/>
      <c r="WFN6" s="61"/>
      <c r="WFR6" s="61"/>
      <c r="WFV6" s="61"/>
      <c r="WFZ6" s="61"/>
      <c r="WGD6" s="61"/>
      <c r="WGH6" s="61"/>
      <c r="WGL6" s="61"/>
      <c r="WGP6" s="61"/>
      <c r="WGT6" s="61"/>
      <c r="WGX6" s="61"/>
      <c r="WHB6" s="61"/>
      <c r="WHF6" s="61"/>
      <c r="WHJ6" s="61"/>
      <c r="WHN6" s="61"/>
      <c r="WHR6" s="61"/>
      <c r="WHV6" s="61"/>
      <c r="WHZ6" s="61"/>
      <c r="WID6" s="61"/>
      <c r="WIH6" s="61"/>
      <c r="WIL6" s="61"/>
      <c r="WIP6" s="61"/>
      <c r="WIT6" s="61"/>
      <c r="WIX6" s="61"/>
      <c r="WJB6" s="61"/>
      <c r="WJF6" s="61"/>
      <c r="WJJ6" s="61"/>
      <c r="WJN6" s="61"/>
      <c r="WJR6" s="61"/>
      <c r="WJV6" s="61"/>
      <c r="WJZ6" s="61"/>
      <c r="WKD6" s="61"/>
      <c r="WKH6" s="61"/>
      <c r="WKL6" s="61"/>
      <c r="WKP6" s="61"/>
      <c r="WKT6" s="61"/>
      <c r="WKX6" s="61"/>
      <c r="WLB6" s="61"/>
      <c r="WLF6" s="61"/>
      <c r="WLJ6" s="61"/>
      <c r="WLN6" s="61"/>
      <c r="WLR6" s="61"/>
      <c r="WLV6" s="61"/>
      <c r="WLZ6" s="61"/>
      <c r="WMD6" s="61"/>
      <c r="WMH6" s="61"/>
      <c r="WML6" s="61"/>
      <c r="WMP6" s="61"/>
      <c r="WMT6" s="61"/>
      <c r="WMX6" s="61"/>
      <c r="WNB6" s="61"/>
      <c r="WNF6" s="61"/>
      <c r="WNJ6" s="61"/>
      <c r="WNN6" s="61"/>
      <c r="WNR6" s="61"/>
      <c r="WNV6" s="61"/>
      <c r="WNZ6" s="61"/>
      <c r="WOD6" s="61"/>
      <c r="WOH6" s="61"/>
      <c r="WOL6" s="61"/>
      <c r="WOP6" s="61"/>
      <c r="WOT6" s="61"/>
      <c r="WOX6" s="61"/>
      <c r="WPB6" s="61"/>
      <c r="WPF6" s="61"/>
      <c r="WPJ6" s="61"/>
      <c r="WPN6" s="61"/>
      <c r="WPR6" s="61"/>
      <c r="WPV6" s="61"/>
      <c r="WPZ6" s="61"/>
      <c r="WQD6" s="61"/>
      <c r="WQH6" s="61"/>
      <c r="WQL6" s="61"/>
      <c r="WQP6" s="61"/>
      <c r="WQT6" s="61"/>
      <c r="WQX6" s="61"/>
      <c r="WRB6" s="61"/>
      <c r="WRF6" s="61"/>
      <c r="WRJ6" s="61"/>
      <c r="WRN6" s="61"/>
      <c r="WRR6" s="61"/>
      <c r="WRV6" s="61"/>
      <c r="WRZ6" s="61"/>
      <c r="WSD6" s="61"/>
      <c r="WSH6" s="61"/>
      <c r="WSL6" s="61"/>
      <c r="WSP6" s="61"/>
      <c r="WST6" s="61"/>
      <c r="WSX6" s="61"/>
      <c r="WTB6" s="61"/>
      <c r="WTF6" s="61"/>
      <c r="WTJ6" s="61"/>
      <c r="WTN6" s="61"/>
      <c r="WTR6" s="61"/>
      <c r="WTV6" s="61"/>
      <c r="WTZ6" s="61"/>
      <c r="WUD6" s="61"/>
      <c r="WUH6" s="61"/>
      <c r="WUL6" s="61"/>
      <c r="WUP6" s="61"/>
      <c r="WUT6" s="61"/>
      <c r="WUX6" s="61"/>
      <c r="WVB6" s="61"/>
      <c r="WVF6" s="61"/>
      <c r="WVJ6" s="61"/>
      <c r="WVN6" s="61"/>
      <c r="WVR6" s="61"/>
      <c r="WVV6" s="61"/>
      <c r="WVZ6" s="61"/>
      <c r="WWD6" s="61"/>
      <c r="WWH6" s="61"/>
      <c r="WWL6" s="61"/>
      <c r="WWP6" s="61"/>
      <c r="WWT6" s="61"/>
      <c r="WWX6" s="61"/>
      <c r="WXB6" s="61"/>
      <c r="WXF6" s="61"/>
      <c r="WXJ6" s="61"/>
      <c r="WXN6" s="61"/>
      <c r="WXR6" s="61"/>
      <c r="WXV6" s="61"/>
      <c r="WXZ6" s="61"/>
      <c r="WYD6" s="61"/>
      <c r="WYH6" s="61"/>
      <c r="WYL6" s="61"/>
      <c r="WYP6" s="61"/>
      <c r="WYT6" s="61"/>
      <c r="WYX6" s="61"/>
      <c r="WZB6" s="61"/>
      <c r="WZF6" s="61"/>
      <c r="WZJ6" s="61"/>
      <c r="WZN6" s="61"/>
      <c r="WZR6" s="61"/>
      <c r="WZV6" s="61"/>
      <c r="WZZ6" s="61"/>
      <c r="XAD6" s="61"/>
      <c r="XAH6" s="61"/>
      <c r="XAL6" s="61"/>
      <c r="XAP6" s="61"/>
      <c r="XAT6" s="61"/>
      <c r="XAX6" s="61"/>
      <c r="XBB6" s="61"/>
      <c r="XBF6" s="61"/>
      <c r="XBJ6" s="61"/>
      <c r="XBN6" s="61"/>
      <c r="XBR6" s="61"/>
      <c r="XBV6" s="61"/>
      <c r="XBZ6" s="61"/>
      <c r="XCD6" s="61"/>
      <c r="XCH6" s="61"/>
      <c r="XCL6" s="61"/>
      <c r="XCP6" s="61"/>
      <c r="XCT6" s="61"/>
      <c r="XCX6" s="61"/>
      <c r="XDB6" s="61"/>
      <c r="XDF6" s="61"/>
      <c r="XDJ6" s="61"/>
      <c r="XDN6" s="61"/>
      <c r="XDR6" s="61"/>
      <c r="XDV6" s="61"/>
      <c r="XDZ6" s="61"/>
      <c r="XED6" s="61"/>
      <c r="XEH6" s="61"/>
      <c r="XEL6" s="61"/>
      <c r="XEP6" s="61"/>
      <c r="XET6" s="61"/>
      <c r="XEX6" s="61"/>
      <c r="XFB6" s="61"/>
    </row>
    <row r="7" spans="2:1022 1026:2046 2050:3070 3074:4094 4098:5118 5122:6142 6146:7166 7170:8190 8194:9214 9218:10238 10242:11262 11266:12286 12290:13310 13314:14334 14338:15358 15362:16382" ht="158.4" x14ac:dyDescent="0.3">
      <c r="B7" s="60" t="s">
        <v>135</v>
      </c>
      <c r="C7" s="62" t="s">
        <v>144</v>
      </c>
      <c r="D7" s="59"/>
      <c r="E7" s="59"/>
    </row>
    <row r="8" spans="2:1022 1026:2046 2050:3070 3074:4094 4098:5118 5122:6142 6146:7166 7170:8190 8194:9214 9218:10238 10242:11262 11266:12286 12290:13310 13314:14334 14338:15358 15362:16382" ht="168.6" customHeight="1" x14ac:dyDescent="0.3">
      <c r="B8" s="60" t="s">
        <v>142</v>
      </c>
      <c r="C8" s="62" t="s">
        <v>141</v>
      </c>
      <c r="D8" s="59"/>
      <c r="E8" s="59"/>
    </row>
    <row r="9" spans="2:1022 1026:2046 2050:3070 3074:4094 4098:5118 5122:6142 6146:7166 7170:8190 8194:9214 9218:10238 10242:11262 11266:12286 12290:13310 13314:14334 14338:15358 15362:16382" ht="100.8" x14ac:dyDescent="0.3">
      <c r="B9" s="60" t="s">
        <v>136</v>
      </c>
      <c r="C9" s="62" t="s">
        <v>139</v>
      </c>
      <c r="D9" s="59"/>
      <c r="E9" s="59"/>
    </row>
    <row r="10" spans="2:1022 1026:2046 2050:3070 3074:4094 4098:5118 5122:6142 6146:7166 7170:8190 8194:9214 9218:10238 10242:11262 11266:12286 12290:13310 13314:14334 14338:15358 15362:16382" ht="187.2" x14ac:dyDescent="0.3">
      <c r="B10" s="60" t="s">
        <v>137</v>
      </c>
      <c r="C10" s="62" t="s">
        <v>140</v>
      </c>
      <c r="D10" s="59"/>
      <c r="E10" s="59"/>
    </row>
    <row r="11" spans="2:1022 1026:2046 2050:3070 3074:4094 4098:5118 5122:6142 6146:7166 7170:8190 8194:9214 9218:10238 10242:11262 11266:12286 12290:13310 13314:14334 14338:15358 15362:16382" x14ac:dyDescent="0.3">
      <c r="C11" s="6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E8D9B-4CD9-48CC-9B42-F72C914AAB1A}">
  <sheetPr codeName="Sheet6"/>
  <dimension ref="L1:AK55"/>
  <sheetViews>
    <sheetView showGridLines="0" topLeftCell="J1" zoomScale="57" workbookViewId="0">
      <selection activeCell="S27" sqref="S27"/>
    </sheetView>
  </sheetViews>
  <sheetFormatPr defaultRowHeight="14.4" x14ac:dyDescent="0.3"/>
  <cols>
    <col min="15" max="16" width="8.88671875" customWidth="1"/>
    <col min="17" max="17" width="23.33203125" style="25" customWidth="1"/>
    <col min="18" max="18" width="25.6640625" style="25" bestFit="1" customWidth="1"/>
    <col min="21" max="21" width="35.44140625" bestFit="1" customWidth="1"/>
    <col min="22" max="22" width="16.33203125" bestFit="1" customWidth="1"/>
    <col min="23" max="23" width="12.77734375" bestFit="1" customWidth="1"/>
    <col min="24" max="24" width="8.88671875" customWidth="1"/>
  </cols>
  <sheetData>
    <row r="1" spans="12:37" ht="15" thickBot="1" x14ac:dyDescent="0.35"/>
    <row r="2" spans="12:37" ht="15" thickBot="1" x14ac:dyDescent="0.35">
      <c r="L2" s="64"/>
      <c r="M2" s="65"/>
      <c r="N2" s="65"/>
      <c r="O2" s="65"/>
      <c r="P2" s="65"/>
      <c r="Q2" s="66"/>
      <c r="R2" s="66"/>
      <c r="S2" s="65"/>
      <c r="T2" s="65"/>
      <c r="U2" s="65"/>
      <c r="V2" s="65"/>
      <c r="W2" s="65"/>
      <c r="X2" s="65"/>
      <c r="Y2" s="65"/>
      <c r="Z2" s="65"/>
      <c r="AA2" s="65"/>
      <c r="AB2" s="65"/>
      <c r="AC2" s="65"/>
      <c r="AD2" s="65"/>
      <c r="AE2" s="65"/>
      <c r="AF2" s="65"/>
      <c r="AG2" s="65"/>
      <c r="AH2" s="65"/>
      <c r="AI2" s="65"/>
      <c r="AJ2" s="65"/>
      <c r="AK2" s="67"/>
    </row>
    <row r="3" spans="12:37" ht="37.200000000000003" thickBot="1" x14ac:dyDescent="0.75">
      <c r="L3" s="68"/>
      <c r="M3" s="81" t="s">
        <v>97</v>
      </c>
      <c r="N3" s="82"/>
      <c r="O3" s="82"/>
      <c r="P3" s="82"/>
      <c r="Q3" s="82"/>
      <c r="R3" s="82"/>
      <c r="S3" s="82"/>
      <c r="T3" s="82"/>
      <c r="U3" s="82"/>
      <c r="V3" s="82"/>
      <c r="W3" s="82"/>
      <c r="X3" s="82"/>
      <c r="Y3" s="82"/>
      <c r="Z3" s="82"/>
      <c r="AA3" s="82"/>
      <c r="AB3" s="82"/>
      <c r="AC3" s="82"/>
      <c r="AD3" s="82"/>
      <c r="AE3" s="82"/>
      <c r="AF3" s="82"/>
      <c r="AG3" s="82"/>
      <c r="AH3" s="82"/>
      <c r="AI3" s="82"/>
      <c r="AJ3" s="83"/>
      <c r="AK3" s="69"/>
    </row>
    <row r="4" spans="12:37" x14ac:dyDescent="0.3">
      <c r="L4" s="68"/>
      <c r="AK4" s="69"/>
    </row>
    <row r="5" spans="12:37" ht="25.8" x14ac:dyDescent="0.5">
      <c r="L5" s="68"/>
      <c r="M5" s="90" t="s">
        <v>90</v>
      </c>
      <c r="N5" s="91"/>
      <c r="O5" s="91"/>
      <c r="Q5" s="42" t="s">
        <v>88</v>
      </c>
      <c r="R5" s="38"/>
      <c r="S5" s="70"/>
      <c r="T5" s="70"/>
      <c r="U5" s="33" t="s">
        <v>87</v>
      </c>
      <c r="V5" s="70"/>
      <c r="W5" s="70"/>
      <c r="X5" s="70"/>
      <c r="AK5" s="69"/>
    </row>
    <row r="6" spans="12:37" x14ac:dyDescent="0.3">
      <c r="L6" s="68"/>
      <c r="M6" s="91"/>
      <c r="N6" s="91"/>
      <c r="O6" s="91"/>
      <c r="Q6" s="34" t="s">
        <v>10</v>
      </c>
      <c r="R6" s="34" t="s">
        <v>75</v>
      </c>
      <c r="U6" s="34"/>
      <c r="V6" s="12" t="s">
        <v>7</v>
      </c>
      <c r="W6" s="95" t="s">
        <v>8</v>
      </c>
      <c r="X6" s="95"/>
      <c r="AK6" s="69"/>
    </row>
    <row r="7" spans="12:37" x14ac:dyDescent="0.3">
      <c r="L7" s="68"/>
      <c r="M7" s="91"/>
      <c r="N7" s="91"/>
      <c r="O7" s="91"/>
      <c r="Q7" s="34" t="s">
        <v>80</v>
      </c>
      <c r="R7" s="39"/>
      <c r="U7" s="34" t="s">
        <v>68</v>
      </c>
      <c r="V7" s="30">
        <v>159609</v>
      </c>
      <c r="W7" s="96">
        <v>300043</v>
      </c>
      <c r="X7" s="96"/>
      <c r="AK7" s="69"/>
    </row>
    <row r="8" spans="12:37" x14ac:dyDescent="0.3">
      <c r="L8" s="68"/>
      <c r="M8" s="91"/>
      <c r="N8" s="91"/>
      <c r="O8" s="91"/>
      <c r="Q8" s="34" t="s">
        <v>13</v>
      </c>
      <c r="R8" s="31">
        <v>50000</v>
      </c>
      <c r="U8" s="34" t="s">
        <v>69</v>
      </c>
      <c r="V8" s="30">
        <v>156934</v>
      </c>
      <c r="W8" s="96">
        <v>200046</v>
      </c>
      <c r="X8" s="96"/>
      <c r="AK8" s="69"/>
    </row>
    <row r="9" spans="12:37" ht="25.8" x14ac:dyDescent="0.5">
      <c r="L9" s="68"/>
      <c r="M9" s="94"/>
      <c r="N9" s="94"/>
      <c r="O9" s="94"/>
      <c r="Q9" s="34" t="s">
        <v>20</v>
      </c>
      <c r="R9" s="31">
        <v>730260</v>
      </c>
      <c r="T9" s="71"/>
      <c r="U9" s="34" t="s">
        <v>70</v>
      </c>
      <c r="V9" s="30">
        <v>87744</v>
      </c>
      <c r="W9" s="96">
        <v>103378</v>
      </c>
      <c r="X9" s="96"/>
      <c r="AK9" s="69"/>
    </row>
    <row r="10" spans="12:37" x14ac:dyDescent="0.3">
      <c r="L10" s="68"/>
      <c r="M10" s="92" t="s">
        <v>96</v>
      </c>
      <c r="N10" s="93"/>
      <c r="O10" s="93"/>
      <c r="Q10" s="34" t="s">
        <v>16</v>
      </c>
      <c r="R10" s="31">
        <v>300462</v>
      </c>
      <c r="AK10" s="69"/>
    </row>
    <row r="11" spans="12:37" x14ac:dyDescent="0.3">
      <c r="L11" s="68"/>
      <c r="M11" s="93"/>
      <c r="N11" s="93"/>
      <c r="O11" s="93"/>
      <c r="Q11" s="34" t="s">
        <v>17</v>
      </c>
      <c r="R11" s="31">
        <v>38389</v>
      </c>
      <c r="AK11" s="69"/>
    </row>
    <row r="12" spans="12:37" ht="23.4" x14ac:dyDescent="0.45">
      <c r="L12" s="68"/>
      <c r="M12" s="93"/>
      <c r="N12" s="93"/>
      <c r="O12" s="93"/>
      <c r="Q12" s="34" t="s">
        <v>85</v>
      </c>
      <c r="R12" s="31">
        <v>124198</v>
      </c>
      <c r="U12" s="35" t="s">
        <v>89</v>
      </c>
      <c r="AK12" s="69"/>
    </row>
    <row r="13" spans="12:37" ht="14.4" customHeight="1" x14ac:dyDescent="0.3">
      <c r="L13" s="68"/>
      <c r="M13" s="93"/>
      <c r="N13" s="93"/>
      <c r="O13" s="93"/>
      <c r="Q13" s="34" t="s">
        <v>18</v>
      </c>
      <c r="R13" s="31">
        <v>28265</v>
      </c>
      <c r="U13" s="79" t="s">
        <v>146</v>
      </c>
      <c r="V13" s="79"/>
      <c r="W13" s="79"/>
      <c r="X13" s="79"/>
      <c r="AK13" s="69"/>
    </row>
    <row r="14" spans="12:37" ht="12.6" customHeight="1" x14ac:dyDescent="0.3">
      <c r="L14" s="68"/>
      <c r="M14" s="94"/>
      <c r="N14" s="94"/>
      <c r="O14" s="94"/>
      <c r="Q14" s="34" t="s">
        <v>21</v>
      </c>
      <c r="R14" s="31">
        <v>474287</v>
      </c>
      <c r="U14" s="79"/>
      <c r="V14" s="79"/>
      <c r="W14" s="79"/>
      <c r="X14" s="79"/>
      <c r="AK14" s="69"/>
    </row>
    <row r="15" spans="12:37" ht="12.6" customHeight="1" x14ac:dyDescent="0.3">
      <c r="L15" s="68"/>
      <c r="M15" s="94"/>
      <c r="N15" s="94"/>
      <c r="O15" s="94"/>
      <c r="Q15" s="40" t="s">
        <v>82</v>
      </c>
      <c r="R15" s="41">
        <v>1745861</v>
      </c>
      <c r="U15" s="79"/>
      <c r="V15" s="79"/>
      <c r="W15" s="79"/>
      <c r="X15" s="79"/>
      <c r="AK15" s="69"/>
    </row>
    <row r="16" spans="12:37" ht="12.6" customHeight="1" x14ac:dyDescent="0.3">
      <c r="L16" s="68"/>
      <c r="M16" s="84" t="s">
        <v>95</v>
      </c>
      <c r="N16" s="85"/>
      <c r="O16" s="85"/>
      <c r="Q16" s="34" t="s">
        <v>83</v>
      </c>
      <c r="R16" s="31"/>
      <c r="U16" s="79"/>
      <c r="V16" s="79"/>
      <c r="W16" s="79"/>
      <c r="X16" s="79"/>
      <c r="AK16" s="69"/>
    </row>
    <row r="17" spans="12:37" ht="12.6" customHeight="1" x14ac:dyDescent="0.3">
      <c r="L17" s="68"/>
      <c r="M17" s="85"/>
      <c r="N17" s="85"/>
      <c r="O17" s="85"/>
      <c r="Q17" s="34" t="s">
        <v>14</v>
      </c>
      <c r="R17" s="31">
        <v>110567</v>
      </c>
      <c r="U17" s="79"/>
      <c r="V17" s="79"/>
      <c r="W17" s="79"/>
      <c r="X17" s="79"/>
      <c r="AK17" s="69"/>
    </row>
    <row r="18" spans="12:37" x14ac:dyDescent="0.3">
      <c r="L18" s="68"/>
      <c r="M18" s="85"/>
      <c r="N18" s="85"/>
      <c r="O18" s="85"/>
      <c r="Q18" s="34" t="s">
        <v>19</v>
      </c>
      <c r="R18" s="31">
        <v>657694</v>
      </c>
      <c r="U18" s="79"/>
      <c r="V18" s="79"/>
      <c r="W18" s="79"/>
      <c r="X18" s="79"/>
      <c r="AK18" s="69"/>
    </row>
    <row r="19" spans="12:37" ht="27.6" customHeight="1" x14ac:dyDescent="0.3">
      <c r="L19" s="68"/>
      <c r="M19" s="85"/>
      <c r="N19" s="85"/>
      <c r="O19" s="85"/>
      <c r="Q19" s="34" t="s">
        <v>15</v>
      </c>
      <c r="R19" s="31">
        <v>386376</v>
      </c>
      <c r="U19" s="79"/>
      <c r="V19" s="79"/>
      <c r="W19" s="79"/>
      <c r="X19" s="79"/>
      <c r="AK19" s="69"/>
    </row>
    <row r="20" spans="12:37" x14ac:dyDescent="0.3">
      <c r="L20" s="68"/>
      <c r="Q20" s="34" t="s">
        <v>22</v>
      </c>
      <c r="R20" s="31">
        <v>127442</v>
      </c>
      <c r="U20" s="79"/>
      <c r="V20" s="79"/>
      <c r="W20" s="79"/>
      <c r="X20" s="79"/>
      <c r="AK20" s="69"/>
    </row>
    <row r="21" spans="12:37" x14ac:dyDescent="0.3">
      <c r="L21" s="68"/>
      <c r="Q21" s="34" t="s">
        <v>86</v>
      </c>
      <c r="R21" s="31">
        <v>209789</v>
      </c>
      <c r="U21" s="79"/>
      <c r="V21" s="79"/>
      <c r="W21" s="79"/>
      <c r="X21" s="79"/>
      <c r="AK21" s="69"/>
    </row>
    <row r="22" spans="12:37" x14ac:dyDescent="0.3">
      <c r="L22" s="68"/>
      <c r="M22" s="86" t="s">
        <v>91</v>
      </c>
      <c r="N22" s="87"/>
      <c r="O22" s="87"/>
      <c r="Q22" s="34" t="s">
        <v>74</v>
      </c>
      <c r="R22" s="31">
        <v>59171</v>
      </c>
      <c r="U22" s="79"/>
      <c r="V22" s="79"/>
      <c r="W22" s="79"/>
      <c r="X22" s="79"/>
      <c r="AK22" s="69"/>
    </row>
    <row r="23" spans="12:37" x14ac:dyDescent="0.3">
      <c r="L23" s="68"/>
      <c r="M23" s="87"/>
      <c r="N23" s="87"/>
      <c r="O23" s="87"/>
      <c r="Q23" s="34" t="s">
        <v>81</v>
      </c>
      <c r="R23" s="31">
        <v>194822</v>
      </c>
      <c r="U23" s="79"/>
      <c r="V23" s="79"/>
      <c r="W23" s="79"/>
      <c r="X23" s="79"/>
      <c r="AK23" s="69"/>
    </row>
    <row r="24" spans="12:37" x14ac:dyDescent="0.3">
      <c r="L24" s="68"/>
      <c r="M24" s="87"/>
      <c r="N24" s="87"/>
      <c r="O24" s="87"/>
      <c r="Q24" s="40" t="s">
        <v>84</v>
      </c>
      <c r="R24" s="41">
        <v>1745861</v>
      </c>
      <c r="U24" s="79"/>
      <c r="V24" s="79"/>
      <c r="W24" s="79"/>
      <c r="X24" s="79"/>
      <c r="AK24" s="69"/>
    </row>
    <row r="25" spans="12:37" ht="22.2" customHeight="1" x14ac:dyDescent="0.3">
      <c r="L25" s="68"/>
      <c r="M25" s="87"/>
      <c r="N25" s="87"/>
      <c r="O25" s="87"/>
      <c r="U25" s="79"/>
      <c r="V25" s="79"/>
      <c r="W25" s="79"/>
      <c r="X25" s="79"/>
      <c r="AK25" s="69"/>
    </row>
    <row r="26" spans="12:37" x14ac:dyDescent="0.3">
      <c r="L26" s="68"/>
      <c r="U26" s="79"/>
      <c r="V26" s="79"/>
      <c r="W26" s="79"/>
      <c r="X26" s="79"/>
      <c r="AK26" s="69"/>
    </row>
    <row r="27" spans="12:37" x14ac:dyDescent="0.3">
      <c r="L27" s="68"/>
      <c r="AK27" s="69"/>
    </row>
    <row r="28" spans="12:37" ht="23.4" x14ac:dyDescent="0.45">
      <c r="L28" s="68"/>
      <c r="M28" s="88" t="s">
        <v>92</v>
      </c>
      <c r="N28" s="89"/>
      <c r="O28" s="89"/>
      <c r="Q28" s="42" t="s">
        <v>93</v>
      </c>
      <c r="AK28" s="69"/>
    </row>
    <row r="29" spans="12:37" x14ac:dyDescent="0.3">
      <c r="L29" s="68"/>
      <c r="M29" s="89"/>
      <c r="N29" s="89"/>
      <c r="O29" s="89"/>
      <c r="Q29" s="34" t="s">
        <v>94</v>
      </c>
      <c r="R29" s="34" t="s">
        <v>62</v>
      </c>
      <c r="AK29" s="69"/>
    </row>
    <row r="30" spans="12:37" x14ac:dyDescent="0.3">
      <c r="L30" s="68"/>
      <c r="M30" s="89"/>
      <c r="N30" s="89"/>
      <c r="O30" s="89"/>
      <c r="Q30" s="34" t="s">
        <v>34</v>
      </c>
      <c r="R30" s="37">
        <v>2</v>
      </c>
      <c r="AK30" s="69"/>
    </row>
    <row r="31" spans="12:37" x14ac:dyDescent="0.3">
      <c r="L31" s="68"/>
      <c r="M31" s="89"/>
      <c r="N31" s="89"/>
      <c r="O31" s="89"/>
      <c r="Q31" s="34" t="s">
        <v>35</v>
      </c>
      <c r="R31" s="37">
        <v>1</v>
      </c>
      <c r="AK31" s="69"/>
    </row>
    <row r="32" spans="12:37" x14ac:dyDescent="0.3">
      <c r="L32" s="68"/>
      <c r="Q32" s="34" t="s">
        <v>36</v>
      </c>
      <c r="R32" s="37">
        <v>1</v>
      </c>
      <c r="AK32" s="69"/>
    </row>
    <row r="33" spans="12:37" x14ac:dyDescent="0.3">
      <c r="L33" s="68"/>
      <c r="Q33" s="34"/>
      <c r="R33" s="31"/>
      <c r="AK33" s="69"/>
    </row>
    <row r="34" spans="12:37" x14ac:dyDescent="0.3">
      <c r="L34" s="68"/>
      <c r="AK34" s="69"/>
    </row>
    <row r="35" spans="12:37" x14ac:dyDescent="0.3">
      <c r="L35" s="68"/>
      <c r="AK35" s="69"/>
    </row>
    <row r="36" spans="12:37" ht="23.4" x14ac:dyDescent="0.45">
      <c r="L36" s="68"/>
      <c r="Q36" s="42" t="s">
        <v>122</v>
      </c>
      <c r="R36" s="42" t="s">
        <v>123</v>
      </c>
      <c r="AK36" s="69"/>
    </row>
    <row r="37" spans="12:37" x14ac:dyDescent="0.3">
      <c r="L37" s="68"/>
      <c r="Q37" s="11" t="s">
        <v>28</v>
      </c>
      <c r="R37" s="39" t="s">
        <v>125</v>
      </c>
      <c r="AK37" s="69"/>
    </row>
    <row r="38" spans="12:37" x14ac:dyDescent="0.3">
      <c r="L38" s="68"/>
      <c r="Q38" s="11" t="s">
        <v>31</v>
      </c>
      <c r="R38" s="37" t="s">
        <v>124</v>
      </c>
      <c r="AK38" s="69"/>
    </row>
    <row r="39" spans="12:37" x14ac:dyDescent="0.3">
      <c r="L39" s="68"/>
      <c r="Q39" s="11" t="s">
        <v>32</v>
      </c>
      <c r="R39" s="39" t="s">
        <v>125</v>
      </c>
      <c r="AK39" s="69"/>
    </row>
    <row r="40" spans="12:37" x14ac:dyDescent="0.3">
      <c r="L40" s="68"/>
      <c r="Q40" s="11" t="s">
        <v>33</v>
      </c>
      <c r="R40" s="37" t="s">
        <v>124</v>
      </c>
      <c r="AK40" s="69"/>
    </row>
    <row r="41" spans="12:37" x14ac:dyDescent="0.3">
      <c r="L41" s="68"/>
      <c r="Q41" s="34"/>
      <c r="R41" s="31"/>
      <c r="AK41" s="69"/>
    </row>
    <row r="42" spans="12:37" ht="23.4" x14ac:dyDescent="0.45">
      <c r="L42" s="68"/>
      <c r="Q42" s="52"/>
      <c r="AK42" s="69"/>
    </row>
    <row r="43" spans="12:37" x14ac:dyDescent="0.3">
      <c r="L43" s="68"/>
      <c r="AK43" s="69"/>
    </row>
    <row r="44" spans="12:37" x14ac:dyDescent="0.3">
      <c r="L44" s="68"/>
      <c r="AK44" s="69"/>
    </row>
    <row r="45" spans="12:37" x14ac:dyDescent="0.3">
      <c r="L45" s="68"/>
      <c r="AK45" s="69"/>
    </row>
    <row r="46" spans="12:37" x14ac:dyDescent="0.3">
      <c r="L46" s="68"/>
      <c r="AK46" s="69"/>
    </row>
    <row r="47" spans="12:37" x14ac:dyDescent="0.3">
      <c r="L47" s="68"/>
      <c r="AK47" s="69"/>
    </row>
    <row r="48" spans="12:37" x14ac:dyDescent="0.3">
      <c r="L48" s="68"/>
      <c r="AK48" s="69"/>
    </row>
    <row r="49" spans="12:37" x14ac:dyDescent="0.3">
      <c r="L49" s="68"/>
      <c r="AK49" s="69"/>
    </row>
    <row r="50" spans="12:37" x14ac:dyDescent="0.3">
      <c r="L50" s="68"/>
      <c r="AK50" s="69"/>
    </row>
    <row r="51" spans="12:37" x14ac:dyDescent="0.3">
      <c r="L51" s="68"/>
      <c r="AK51" s="69"/>
    </row>
    <row r="52" spans="12:37" x14ac:dyDescent="0.3">
      <c r="L52" s="68"/>
      <c r="AK52" s="69"/>
    </row>
    <row r="53" spans="12:37" x14ac:dyDescent="0.3">
      <c r="L53" s="68"/>
      <c r="AK53" s="69"/>
    </row>
    <row r="54" spans="12:37" x14ac:dyDescent="0.3">
      <c r="L54" s="68"/>
      <c r="AK54" s="69"/>
    </row>
    <row r="55" spans="12:37" ht="15" thickBot="1" x14ac:dyDescent="0.35">
      <c r="L55" s="72"/>
      <c r="M55" s="73"/>
      <c r="N55" s="73"/>
      <c r="O55" s="73"/>
      <c r="P55" s="73"/>
      <c r="Q55" s="74"/>
      <c r="R55" s="74"/>
      <c r="S55" s="73"/>
      <c r="T55" s="73"/>
      <c r="U55" s="73"/>
      <c r="V55" s="73"/>
      <c r="W55" s="73"/>
      <c r="X55" s="73"/>
      <c r="Y55" s="73"/>
      <c r="Z55" s="73"/>
      <c r="AA55" s="73"/>
      <c r="AB55" s="73"/>
      <c r="AC55" s="73"/>
      <c r="AD55" s="73"/>
      <c r="AE55" s="73"/>
      <c r="AF55" s="73"/>
      <c r="AG55" s="73"/>
      <c r="AH55" s="73"/>
      <c r="AI55" s="73"/>
      <c r="AJ55" s="73"/>
      <c r="AK55" s="75"/>
    </row>
  </sheetData>
  <mergeCells count="13">
    <mergeCell ref="M3:AJ3"/>
    <mergeCell ref="M16:O19"/>
    <mergeCell ref="M22:O25"/>
    <mergeCell ref="M28:O31"/>
    <mergeCell ref="M5:O8"/>
    <mergeCell ref="M10:O13"/>
    <mergeCell ref="M9:O9"/>
    <mergeCell ref="M14:O15"/>
    <mergeCell ref="U13:X26"/>
    <mergeCell ref="W6:X6"/>
    <mergeCell ref="W7:X7"/>
    <mergeCell ref="W9:X9"/>
    <mergeCell ref="W8:X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D243E104-A1FF-4EC0-9CA5-F6E86A26BDBF}">
  <ds:schemaRefs>
    <ds:schemaRef ds:uri="http://www.w3.org/2001/XMLSchema"/>
    <ds:schemaRef ds:uri="http://microsoft.data.visualization.Client.Excel.PState/1.0"/>
  </ds:schemaRefs>
</ds:datastoreItem>
</file>

<file path=customXml/itemProps2.xml><?xml version="1.0" encoding="utf-8"?>
<ds:datastoreItem xmlns:ds="http://schemas.openxmlformats.org/officeDocument/2006/customXml" ds:itemID="{5CA474DF-A66D-4018-A215-ADF15846B36A}">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FDF9BBD4-4111-4A62-9801-7794A26F52C8}">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7F2C85D1-49A9-4FA9-BCDB-1EBA54C0BEE0}">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Brief About Samuel Trading</vt:lpstr>
      <vt:lpstr>Transaction Details</vt:lpstr>
      <vt:lpstr>Summarized Transaction Details</vt:lpstr>
      <vt:lpstr>Entity Risk Master</vt:lpstr>
      <vt:lpstr>Mule Hotspot Map</vt:lpstr>
      <vt:lpstr>Dashboard</vt:lpstr>
      <vt:lpstr>SQL Query Details</vt:lpstr>
      <vt:lp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अभिजीत देशमुख</dc:creator>
  <cp:lastModifiedBy>अभिजीत देशमुख</cp:lastModifiedBy>
  <dcterms:created xsi:type="dcterms:W3CDTF">2015-06-05T18:17:20Z</dcterms:created>
  <dcterms:modified xsi:type="dcterms:W3CDTF">2026-06-20T15:50:32Z</dcterms:modified>
</cp:coreProperties>
</file>