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8b7cadc4286720/Documents/ICT/Courses/MSc_Physics_DataScience/Sem4_2022/Week02_Webscraping/"/>
    </mc:Choice>
  </mc:AlternateContent>
  <xr:revisionPtr revIDLastSave="0" documentId="8_{2C2AA00B-46CB-4E5E-AD32-7E7C4F565B55}" xr6:coauthVersionLast="47" xr6:coauthVersionMax="47" xr10:uidLastSave="{00000000-0000-0000-0000-000000000000}"/>
  <bookViews>
    <workbookView xWindow="-120" yWindow="-120" windowWidth="20730" windowHeight="11160" xr2:uid="{92FBD097-D6FF-4BB6-8D47-B4C2F6578B6E}"/>
  </bookViews>
  <sheets>
    <sheet name="Benzene" sheetId="1" r:id="rId1"/>
  </sheets>
  <definedNames>
    <definedName name="exA">Benzene!$Q$2</definedName>
    <definedName name="exB">Benzene!$Q$3</definedName>
    <definedName name="exC">Benzene!$Q$4</definedName>
    <definedName name="exD">Benzene!$Q$5</definedName>
    <definedName name="exE">Benzene!$Q$6</definedName>
    <definedName name="solver_adj" localSheetId="0" hidden="1">Benzene!$Q$2:$Q$6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Benzene!$Q$7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1" l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6" i="1"/>
  <c r="K6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6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<sst xmlns="http://schemas.openxmlformats.org/spreadsheetml/2006/main" count="17" uniqueCount="14">
  <si>
    <t>T</t>
  </si>
  <si>
    <t>K</t>
  </si>
  <si>
    <t>A</t>
  </si>
  <si>
    <t>B</t>
  </si>
  <si>
    <t>C</t>
  </si>
  <si>
    <t>log10P</t>
  </si>
  <si>
    <t>P</t>
  </si>
  <si>
    <t>bar</t>
  </si>
  <si>
    <t>D</t>
  </si>
  <si>
    <t>E</t>
  </si>
  <si>
    <t>lnP</t>
  </si>
  <si>
    <t>lnPextant</t>
  </si>
  <si>
    <t>(dlnP)^2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</si>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</sst>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rgb="FF000000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Benzene!$C$6:$C$36</c:f>
              <c:numCache>
                <c:formatCode>General</c:formatCode>
                <c:ptCount val="31"/>
                <c:pt idx="0">
                  <c:v>297.89999999999998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318</c:v>
                </c:pt>
                <c:pt idx="5">
                  <c:v>333.4</c:v>
                </c:pt>
                <c:pt idx="6">
                  <c:v>343</c:v>
                </c:pt>
                <c:pt idx="7">
                  <c:v>353</c:v>
                </c:pt>
                <c:pt idx="8">
                  <c:v>363</c:v>
                </c:pt>
                <c:pt idx="9">
                  <c:v>373.5</c:v>
                </c:pt>
                <c:pt idx="10">
                  <c:v>287.5</c:v>
                </c:pt>
                <c:pt idx="11">
                  <c:v>290</c:v>
                </c:pt>
                <c:pt idx="12">
                  <c:v>295</c:v>
                </c:pt>
                <c:pt idx="13">
                  <c:v>300</c:v>
                </c:pt>
                <c:pt idx="14">
                  <c:v>320</c:v>
                </c:pt>
                <c:pt idx="15">
                  <c:v>330</c:v>
                </c:pt>
                <c:pt idx="16">
                  <c:v>340</c:v>
                </c:pt>
                <c:pt idx="17">
                  <c:v>350</c:v>
                </c:pt>
                <c:pt idx="18">
                  <c:v>354</c:v>
                </c:pt>
                <c:pt idx="19">
                  <c:v>421.5</c:v>
                </c:pt>
                <c:pt idx="20">
                  <c:v>430</c:v>
                </c:pt>
                <c:pt idx="21">
                  <c:v>450</c:v>
                </c:pt>
                <c:pt idx="22">
                  <c:v>470</c:v>
                </c:pt>
                <c:pt idx="23">
                  <c:v>490</c:v>
                </c:pt>
                <c:pt idx="24">
                  <c:v>500</c:v>
                </c:pt>
                <c:pt idx="25">
                  <c:v>510</c:v>
                </c:pt>
                <c:pt idx="26">
                  <c:v>520</c:v>
                </c:pt>
                <c:pt idx="27">
                  <c:v>530</c:v>
                </c:pt>
                <c:pt idx="28">
                  <c:v>540</c:v>
                </c:pt>
                <c:pt idx="29">
                  <c:v>550</c:v>
                </c:pt>
                <c:pt idx="30">
                  <c:v>554</c:v>
                </c:pt>
              </c:numCache>
            </c:numRef>
          </c:xVal>
          <c:yVal>
            <c:numRef>
              <c:f>Benzene!$I$6:$I$36</c:f>
              <c:numCache>
                <c:formatCode>General</c:formatCode>
                <c:ptCount val="31"/>
                <c:pt idx="0">
                  <c:v>-2.1236835611844418</c:v>
                </c:pt>
                <c:pt idx="1">
                  <c:v>-1.7246445876003822</c:v>
                </c:pt>
                <c:pt idx="2">
                  <c:v>-1.5133601586651895</c:v>
                </c:pt>
                <c:pt idx="3">
                  <c:v>-1.3413742248075944</c:v>
                </c:pt>
                <c:pt idx="4">
                  <c:v>-1.2527259046191113</c:v>
                </c:pt>
                <c:pt idx="5">
                  <c:v>-0.63793824555437839</c:v>
                </c:pt>
                <c:pt idx="6">
                  <c:v>-0.31414560701660266</c:v>
                </c:pt>
                <c:pt idx="7">
                  <c:v>4.3331767610334327E-3</c:v>
                </c:pt>
                <c:pt idx="8">
                  <c:v>0.30519401150536185</c:v>
                </c:pt>
                <c:pt idx="9">
                  <c:v>0.60369103153403314</c:v>
                </c:pt>
                <c:pt idx="10">
                  <c:v>-2.5799016508189507</c:v>
                </c:pt>
                <c:pt idx="11">
                  <c:v>-2.4549722781219696</c:v>
                </c:pt>
                <c:pt idx="12">
                  <c:v>-2.2128643272321904</c:v>
                </c:pt>
                <c:pt idx="13">
                  <c:v>-1.9805672944654624</c:v>
                </c:pt>
                <c:pt idx="14">
                  <c:v>-1.1384555024596037</c:v>
                </c:pt>
                <c:pt idx="15">
                  <c:v>-0.76303856416255644</c:v>
                </c:pt>
                <c:pt idx="16">
                  <c:v>-0.41380370222508384</c:v>
                </c:pt>
                <c:pt idx="17">
                  <c:v>-8.8104248506489902E-2</c:v>
                </c:pt>
                <c:pt idx="18">
                  <c:v>3.6111455165629927E-2</c:v>
                </c:pt>
                <c:pt idx="19">
                  <c:v>1.744671283748096</c:v>
                </c:pt>
                <c:pt idx="20">
                  <c:v>1.9116438213086424</c:v>
                </c:pt>
                <c:pt idx="21">
                  <c:v>2.2807377990617126</c:v>
                </c:pt>
                <c:pt idx="22">
                  <c:v>2.6197511357669501</c:v>
                </c:pt>
                <c:pt idx="23">
                  <c:v>2.9322171463479658</c:v>
                </c:pt>
                <c:pt idx="24">
                  <c:v>3.0794506582403267</c:v>
                </c:pt>
                <c:pt idx="25">
                  <c:v>3.2211366250072615</c:v>
                </c:pt>
                <c:pt idx="26">
                  <c:v>3.357582784273283</c:v>
                </c:pt>
                <c:pt idx="27">
                  <c:v>3.4890745254949826</c:v>
                </c:pt>
                <c:pt idx="28">
                  <c:v>3.6158768824653835</c:v>
                </c:pt>
                <c:pt idx="29">
                  <c:v>3.7382363163771481</c:v>
                </c:pt>
                <c:pt idx="30">
                  <c:v>3.7859880132587542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9-4462-93F7-A3A0DFA6F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35440"/>
        <c:axId val="51853585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Benzene!$C$6:$C$36</c:f>
              <c:numCache>
                <c:formatCode>General</c:formatCode>
                <c:ptCount val="31"/>
                <c:pt idx="0">
                  <c:v>297.89999999999998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318</c:v>
                </c:pt>
                <c:pt idx="5">
                  <c:v>333.4</c:v>
                </c:pt>
                <c:pt idx="6">
                  <c:v>343</c:v>
                </c:pt>
                <c:pt idx="7">
                  <c:v>353</c:v>
                </c:pt>
                <c:pt idx="8">
                  <c:v>363</c:v>
                </c:pt>
                <c:pt idx="9">
                  <c:v>373.5</c:v>
                </c:pt>
                <c:pt idx="10">
                  <c:v>287.5</c:v>
                </c:pt>
                <c:pt idx="11">
                  <c:v>290</c:v>
                </c:pt>
                <c:pt idx="12">
                  <c:v>295</c:v>
                </c:pt>
                <c:pt idx="13">
                  <c:v>300</c:v>
                </c:pt>
                <c:pt idx="14">
                  <c:v>320</c:v>
                </c:pt>
                <c:pt idx="15">
                  <c:v>330</c:v>
                </c:pt>
                <c:pt idx="16">
                  <c:v>340</c:v>
                </c:pt>
                <c:pt idx="17">
                  <c:v>350</c:v>
                </c:pt>
                <c:pt idx="18">
                  <c:v>354</c:v>
                </c:pt>
                <c:pt idx="19">
                  <c:v>421.5</c:v>
                </c:pt>
                <c:pt idx="20">
                  <c:v>430</c:v>
                </c:pt>
                <c:pt idx="21">
                  <c:v>450</c:v>
                </c:pt>
                <c:pt idx="22">
                  <c:v>470</c:v>
                </c:pt>
                <c:pt idx="23">
                  <c:v>490</c:v>
                </c:pt>
                <c:pt idx="24">
                  <c:v>500</c:v>
                </c:pt>
                <c:pt idx="25">
                  <c:v>510</c:v>
                </c:pt>
                <c:pt idx="26">
                  <c:v>520</c:v>
                </c:pt>
                <c:pt idx="27">
                  <c:v>530</c:v>
                </c:pt>
                <c:pt idx="28">
                  <c:v>540</c:v>
                </c:pt>
                <c:pt idx="29">
                  <c:v>550</c:v>
                </c:pt>
                <c:pt idx="30">
                  <c:v>554</c:v>
                </c:pt>
              </c:numCache>
            </c:numRef>
          </c:xVal>
          <c:yVal>
            <c:numRef>
              <c:f>Benzene!$J$6:$J$36</c:f>
              <c:numCache>
                <c:formatCode>General</c:formatCode>
                <c:ptCount val="31"/>
                <c:pt idx="0">
                  <c:v>-2.0517662080036612</c:v>
                </c:pt>
                <c:pt idx="1">
                  <c:v>-1.7549962877256551</c:v>
                </c:pt>
                <c:pt idx="2">
                  <c:v>-1.5530199052866482</c:v>
                </c:pt>
                <c:pt idx="3">
                  <c:v>-1.356630506524235</c:v>
                </c:pt>
                <c:pt idx="4">
                  <c:v>-1.2414050254507227</c:v>
                </c:pt>
                <c:pt idx="5">
                  <c:v>-0.67924514573624961</c:v>
                </c:pt>
                <c:pt idx="6">
                  <c:v>-0.35227661112427811</c:v>
                </c:pt>
                <c:pt idx="7">
                  <c:v>-2.9563054979316661E-2</c:v>
                </c:pt>
                <c:pt idx="8">
                  <c:v>0.27591315391234517</c:v>
                </c:pt>
                <c:pt idx="9">
                  <c:v>0.57913616293407522</c:v>
                </c:pt>
                <c:pt idx="10">
                  <c:v>-2.5086652159975529</c:v>
                </c:pt>
                <c:pt idx="11">
                  <c:v>-2.3963427117011413</c:v>
                </c:pt>
                <c:pt idx="12">
                  <c:v>-2.1764585737845668</c:v>
                </c:pt>
                <c:pt idx="13">
                  <c:v>-1.962744465259151</c:v>
                </c:pt>
                <c:pt idx="14">
                  <c:v>-1.1656520167498901</c:v>
                </c:pt>
                <c:pt idx="15">
                  <c:v>-0.79926393752131908</c:v>
                </c:pt>
                <c:pt idx="16">
                  <c:v>-0.45260220846493837</c:v>
                </c:pt>
                <c:pt idx="17">
                  <c:v>-0.12452245336162093</c:v>
                </c:pt>
                <c:pt idx="18">
                  <c:v>1.7441573296306245E-3</c:v>
                </c:pt>
                <c:pt idx="19">
                  <c:v>1.7623464887095803</c:v>
                </c:pt>
                <c:pt idx="20">
                  <c:v>1.9408681857312082</c:v>
                </c:pt>
                <c:pt idx="21">
                  <c:v>2.3283947126503826</c:v>
                </c:pt>
                <c:pt idx="22">
                  <c:v>2.6734770324473125</c:v>
                </c:pt>
                <c:pt idx="23">
                  <c:v>2.9796550402057758</c:v>
                </c:pt>
                <c:pt idx="24">
                  <c:v>3.1191430047508444</c:v>
                </c:pt>
                <c:pt idx="25">
                  <c:v>3.2500434551485764</c:v>
                </c:pt>
                <c:pt idx="26">
                  <c:v>3.3726900309344856</c:v>
                </c:pt>
                <c:pt idx="27">
                  <c:v>3.4873972978864529</c:v>
                </c:pt>
                <c:pt idx="28">
                  <c:v>3.59446217477592</c:v>
                </c:pt>
                <c:pt idx="29">
                  <c:v>3.694165229159502</c:v>
                </c:pt>
                <c:pt idx="30">
                  <c:v>3.7320450738085924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69-4462-93F7-A3A0DFA6F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35440"/>
        <c:axId val="518535856"/>
      </c:scatterChart>
      <c:valAx>
        <c:axId val="51853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35856"/>
        <c:crosses val="autoZero"/>
        <c:crossBetween val="midCat"/>
      </c:valAx>
      <c:valAx>
        <c:axId val="5185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3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7</xdr:row>
      <xdr:rowOff>14287</xdr:rowOff>
    </xdr:from>
    <xdr:to>
      <xdr:col>18</xdr:col>
      <xdr:colOff>466725</xdr:colOff>
      <xdr:row>19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ED18D6-760F-4496-AEDA-F02AEF009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6E96-9B6F-45F8-ADC6-1D91D7E2B440}">
  <dimension ref="C2:Q36"/>
  <sheetViews>
    <sheetView tabSelected="1" workbookViewId="0">
      <selection activeCell="N4" sqref="N4"/>
    </sheetView>
  </sheetViews>
  <sheetFormatPr defaultRowHeight="15" x14ac:dyDescent="0.25"/>
  <sheetData>
    <row r="2" spans="3:17" x14ac:dyDescent="0.25">
      <c r="P2" t="s">
        <v>2</v>
      </c>
      <c r="Q2">
        <v>-115.47452908990182</v>
      </c>
    </row>
    <row r="3" spans="3:17" x14ac:dyDescent="0.25">
      <c r="P3" t="s">
        <v>3</v>
      </c>
      <c r="Q3">
        <v>-3.7037535703035198</v>
      </c>
    </row>
    <row r="4" spans="3:17" x14ac:dyDescent="0.25">
      <c r="C4" t="s">
        <v>1</v>
      </c>
      <c r="H4" t="s">
        <v>7</v>
      </c>
      <c r="P4" t="s">
        <v>4</v>
      </c>
      <c r="Q4">
        <v>21.449673346771309</v>
      </c>
    </row>
    <row r="5" spans="3:17" x14ac:dyDescent="0.25">
      <c r="C5" t="s">
        <v>0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10</v>
      </c>
      <c r="J5" t="s">
        <v>11</v>
      </c>
      <c r="K5" t="s">
        <v>12</v>
      </c>
      <c r="P5" t="s">
        <v>8</v>
      </c>
      <c r="Q5">
        <v>-2.9400468175124633E-2</v>
      </c>
    </row>
    <row r="6" spans="3:17" ht="17.25" x14ac:dyDescent="0.25">
      <c r="C6">
        <v>297.89999999999998</v>
      </c>
      <c r="D6" s="1">
        <v>0.14591000000000001</v>
      </c>
      <c r="E6" s="1">
        <v>39.164999999999999</v>
      </c>
      <c r="F6" s="1">
        <v>-261.23599999999999</v>
      </c>
      <c r="G6">
        <f>D6-E6/(C6+F6)</f>
        <v>-0.92230405193104992</v>
      </c>
      <c r="H6">
        <f>10^G6</f>
        <v>0.11959029799676381</v>
      </c>
      <c r="I6">
        <f>LN(H6)</f>
        <v>-2.1236835611844418</v>
      </c>
      <c r="J6">
        <f>exA + exB/C6 + exC*LN(C6) + exD*C6^exE</f>
        <v>-2.0517662080036612</v>
      </c>
      <c r="K6">
        <f>(J6-I6)^2</f>
        <v>5.172105688529138E-3</v>
      </c>
      <c r="P6" t="s">
        <v>9</v>
      </c>
      <c r="Q6">
        <v>1</v>
      </c>
    </row>
    <row r="7" spans="3:17" ht="17.25" x14ac:dyDescent="0.25">
      <c r="C7">
        <v>305</v>
      </c>
      <c r="D7" s="1">
        <v>0.14591000000000001</v>
      </c>
      <c r="E7" s="1">
        <v>39.164999999999999</v>
      </c>
      <c r="F7" s="1">
        <v>-261.23599999999999</v>
      </c>
      <c r="G7">
        <f t="shared" ref="G7:G36" si="0">D7-E7/(C7+F7)</f>
        <v>-0.74900362763915529</v>
      </c>
      <c r="H7">
        <f t="shared" ref="H7:H36" si="1">10^G7</f>
        <v>0.17823638793933899</v>
      </c>
      <c r="I7">
        <f t="shared" ref="I7:I36" si="2">LN(H7)</f>
        <v>-1.7246445876003822</v>
      </c>
      <c r="J7">
        <f>exA + exB/C7 + exC*LN(C7) + exD*C7^exE</f>
        <v>-1.7549962877256551</v>
      </c>
      <c r="K7">
        <f t="shared" ref="K7:K36" si="3">(J7-I7)^2</f>
        <v>9.2122570049449001E-4</v>
      </c>
      <c r="P7" t="s">
        <v>13</v>
      </c>
      <c r="Q7">
        <f>SUM(K6:K36)</f>
        <v>4.6543682162511368E-2</v>
      </c>
    </row>
    <row r="8" spans="3:17" ht="17.25" x14ac:dyDescent="0.25">
      <c r="C8">
        <v>310</v>
      </c>
      <c r="D8" s="1">
        <v>0.14591000000000001</v>
      </c>
      <c r="E8" s="1">
        <v>39.164999999999999</v>
      </c>
      <c r="F8" s="1">
        <v>-261.23599999999999</v>
      </c>
      <c r="G8">
        <f t="shared" si="0"/>
        <v>-0.65724396604052149</v>
      </c>
      <c r="H8">
        <f t="shared" si="1"/>
        <v>0.22016893109747093</v>
      </c>
      <c r="I8">
        <f t="shared" si="2"/>
        <v>-1.5133601586651895</v>
      </c>
      <c r="J8">
        <f>exA + exB/C8 + exC*LN(C8) + exD*C8^exE</f>
        <v>-1.5530199052866482</v>
      </c>
      <c r="K8">
        <f t="shared" si="3"/>
        <v>1.5728955020783103E-3</v>
      </c>
    </row>
    <row r="9" spans="3:17" ht="17.25" x14ac:dyDescent="0.25">
      <c r="C9">
        <v>315</v>
      </c>
      <c r="D9" s="1">
        <v>0.14591000000000001</v>
      </c>
      <c r="E9" s="1">
        <v>39.164999999999999</v>
      </c>
      <c r="F9" s="1">
        <v>-261.23599999999999</v>
      </c>
      <c r="G9">
        <f t="shared" si="0"/>
        <v>-0.5825514240011902</v>
      </c>
      <c r="H9">
        <f t="shared" si="1"/>
        <v>0.2614860809005467</v>
      </c>
      <c r="I9">
        <f t="shared" si="2"/>
        <v>-1.3413742248075944</v>
      </c>
      <c r="J9">
        <f>exA + exB/C9 + exC*LN(C9) + exD*C9^exE</f>
        <v>-1.356630506524235</v>
      </c>
      <c r="K9">
        <f t="shared" si="3"/>
        <v>2.3275413181750282E-4</v>
      </c>
    </row>
    <row r="10" spans="3:17" ht="17.25" x14ac:dyDescent="0.25">
      <c r="C10">
        <v>318</v>
      </c>
      <c r="D10" s="1">
        <v>0.14591000000000001</v>
      </c>
      <c r="E10" s="1">
        <v>39.164999999999999</v>
      </c>
      <c r="F10" s="1">
        <v>-261.23599999999999</v>
      </c>
      <c r="G10">
        <f t="shared" si="0"/>
        <v>-0.54405194771333931</v>
      </c>
      <c r="H10">
        <f t="shared" si="1"/>
        <v>0.28572487558946591</v>
      </c>
      <c r="I10">
        <f t="shared" si="2"/>
        <v>-1.2527259046191113</v>
      </c>
      <c r="J10">
        <f>exA + exB/C10 + exC*LN(C10) + exD*C10^exE</f>
        <v>-1.2414050254507227</v>
      </c>
      <c r="K10">
        <f t="shared" si="3"/>
        <v>1.2816230514525341E-4</v>
      </c>
    </row>
    <row r="11" spans="3:17" ht="17.25" x14ac:dyDescent="0.25">
      <c r="C11">
        <v>333.4</v>
      </c>
      <c r="D11" s="1">
        <v>4.7258300000000002</v>
      </c>
      <c r="E11" s="1">
        <v>1660.652</v>
      </c>
      <c r="F11" s="1">
        <v>-1.4610000000000001</v>
      </c>
      <c r="G11">
        <f t="shared" si="0"/>
        <v>-0.27705305983930817</v>
      </c>
      <c r="H11">
        <f t="shared" si="1"/>
        <v>0.52838069302866753</v>
      </c>
      <c r="I11">
        <f t="shared" si="2"/>
        <v>-0.63793824555437839</v>
      </c>
      <c r="J11">
        <f>exA + exB/C11 + exC*LN(C11) + exD*C11^exE</f>
        <v>-0.67924514573624961</v>
      </c>
      <c r="K11">
        <f t="shared" si="3"/>
        <v>1.7062600026350725E-3</v>
      </c>
    </row>
    <row r="12" spans="3:17" ht="17.25" x14ac:dyDescent="0.25">
      <c r="C12">
        <v>343</v>
      </c>
      <c r="D12" s="1">
        <v>4.7258300000000002</v>
      </c>
      <c r="E12" s="1">
        <v>1660.652</v>
      </c>
      <c r="F12" s="1">
        <v>-1.4610000000000001</v>
      </c>
      <c r="G12">
        <f t="shared" si="0"/>
        <v>-0.13643170364145796</v>
      </c>
      <c r="H12">
        <f t="shared" si="1"/>
        <v>0.73041266720680154</v>
      </c>
      <c r="I12">
        <f t="shared" si="2"/>
        <v>-0.31414560701660266</v>
      </c>
      <c r="J12">
        <f>exA + exB/C12 + exC*LN(C12) + exD*C12^exE</f>
        <v>-0.35227661112427811</v>
      </c>
      <c r="K12">
        <f t="shared" si="3"/>
        <v>1.4539734742595619E-3</v>
      </c>
    </row>
    <row r="13" spans="3:17" ht="17.25" x14ac:dyDescent="0.25">
      <c r="C13">
        <v>353</v>
      </c>
      <c r="D13" s="1">
        <v>4.7258300000000002</v>
      </c>
      <c r="E13" s="1">
        <v>1660.652</v>
      </c>
      <c r="F13" s="1">
        <v>-1.4610000000000001</v>
      </c>
      <c r="G13">
        <f t="shared" si="0"/>
        <v>1.8818747564282035E-3</v>
      </c>
      <c r="H13">
        <f t="shared" si="1"/>
        <v>1.0043425785464155</v>
      </c>
      <c r="I13">
        <f t="shared" si="2"/>
        <v>4.3331767610334327E-3</v>
      </c>
      <c r="J13">
        <f>exA + exB/C13 + exC*LN(C13) + exD*C13^exE</f>
        <v>-2.9563054979316661E-2</v>
      </c>
      <c r="K13">
        <f t="shared" si="3"/>
        <v>1.1489545261955171E-3</v>
      </c>
    </row>
    <row r="14" spans="3:17" ht="17.25" x14ac:dyDescent="0.25">
      <c r="C14">
        <v>363</v>
      </c>
      <c r="D14" s="1">
        <v>4.7258300000000002</v>
      </c>
      <c r="E14" s="1">
        <v>1660.652</v>
      </c>
      <c r="F14" s="1">
        <v>-1.4610000000000001</v>
      </c>
      <c r="G14">
        <f t="shared" si="0"/>
        <v>0.13254407510669619</v>
      </c>
      <c r="H14">
        <f t="shared" si="1"/>
        <v>1.3568882293989175</v>
      </c>
      <c r="I14">
        <f t="shared" si="2"/>
        <v>0.30519401150536185</v>
      </c>
      <c r="J14">
        <f>exA + exB/C14 + exC*LN(C14) + exD*C14^exE</f>
        <v>0.27591315391234517</v>
      </c>
      <c r="K14">
        <f t="shared" si="3"/>
        <v>8.5736862138252286E-4</v>
      </c>
    </row>
    <row r="15" spans="3:17" ht="17.25" x14ac:dyDescent="0.25">
      <c r="C15">
        <v>373.5</v>
      </c>
      <c r="D15" s="1">
        <v>4.7258300000000002</v>
      </c>
      <c r="E15" s="1">
        <v>1660.652</v>
      </c>
      <c r="F15" s="1">
        <v>-1.4610000000000001</v>
      </c>
      <c r="G15">
        <f t="shared" si="0"/>
        <v>0.26217968376971257</v>
      </c>
      <c r="H15">
        <f t="shared" si="1"/>
        <v>1.8288567256391597</v>
      </c>
      <c r="I15">
        <f t="shared" si="2"/>
        <v>0.60369103153403314</v>
      </c>
      <c r="J15">
        <f>exA + exB/C15 + exC*LN(C15) + exD*C15^exE</f>
        <v>0.57913616293407522</v>
      </c>
      <c r="K15">
        <f t="shared" si="3"/>
        <v>6.0294157196119961E-4</v>
      </c>
    </row>
    <row r="16" spans="3:17" ht="17.25" x14ac:dyDescent="0.25">
      <c r="C16">
        <v>287.5</v>
      </c>
      <c r="D16" s="1">
        <v>4.0181399999999998</v>
      </c>
      <c r="E16" s="1">
        <v>1203.835</v>
      </c>
      <c r="F16" s="1">
        <v>-53.225999999999999</v>
      </c>
      <c r="G16">
        <f t="shared" si="0"/>
        <v>-1.1204370508037602</v>
      </c>
      <c r="H16">
        <f t="shared" si="1"/>
        <v>7.5781456700562314E-2</v>
      </c>
      <c r="I16">
        <f t="shared" si="2"/>
        <v>-2.5799016508189507</v>
      </c>
      <c r="J16">
        <f>exA + exB/C16 + exC*LN(C16) + exD*C16^exE</f>
        <v>-2.5086652159975529</v>
      </c>
      <c r="K16">
        <f t="shared" si="3"/>
        <v>5.0746296460632643E-3</v>
      </c>
    </row>
    <row r="17" spans="3:11" ht="17.25" x14ac:dyDescent="0.25">
      <c r="C17">
        <v>290</v>
      </c>
      <c r="D17" s="1">
        <v>4.0181399999999998</v>
      </c>
      <c r="E17" s="1">
        <v>1203.835</v>
      </c>
      <c r="F17" s="1">
        <v>-53.225999999999999</v>
      </c>
      <c r="G17">
        <f t="shared" si="0"/>
        <v>-1.0661809136138265</v>
      </c>
      <c r="H17">
        <f t="shared" si="1"/>
        <v>8.5865575763191496E-2</v>
      </c>
      <c r="I17">
        <f t="shared" si="2"/>
        <v>-2.4549722781219696</v>
      </c>
      <c r="J17">
        <f>exA + exB/C17 + exC*LN(C17) + exD*C17^exE</f>
        <v>-2.3963427117011413</v>
      </c>
      <c r="K17">
        <f t="shared" si="3"/>
        <v>3.4374260586943154E-3</v>
      </c>
    </row>
    <row r="18" spans="3:11" ht="17.25" x14ac:dyDescent="0.25">
      <c r="C18">
        <v>295</v>
      </c>
      <c r="D18" s="1">
        <v>4.0181399999999998</v>
      </c>
      <c r="E18" s="1">
        <v>1203.835</v>
      </c>
      <c r="F18" s="1">
        <v>-53.225999999999999</v>
      </c>
      <c r="G18">
        <f t="shared" si="0"/>
        <v>-0.96103476651749187</v>
      </c>
      <c r="H18">
        <f t="shared" si="1"/>
        <v>0.10938687954360794</v>
      </c>
      <c r="I18">
        <f t="shared" si="2"/>
        <v>-2.2128643272321904</v>
      </c>
      <c r="J18">
        <f>exA + exB/C18 + exC*LN(C18) + exD*C18^exE</f>
        <v>-2.1764585737845668</v>
      </c>
      <c r="K18">
        <f t="shared" si="3"/>
        <v>1.3253788840891609E-3</v>
      </c>
    </row>
    <row r="19" spans="3:11" ht="17.25" x14ac:dyDescent="0.25">
      <c r="C19">
        <v>300</v>
      </c>
      <c r="D19" s="1">
        <v>4.0181399999999998</v>
      </c>
      <c r="E19" s="1">
        <v>1203.835</v>
      </c>
      <c r="F19" s="1">
        <v>-53.225999999999999</v>
      </c>
      <c r="G19">
        <f t="shared" si="0"/>
        <v>-0.8601494470244031</v>
      </c>
      <c r="H19">
        <f t="shared" si="1"/>
        <v>0.13799093360944395</v>
      </c>
      <c r="I19">
        <f t="shared" si="2"/>
        <v>-1.9805672944654624</v>
      </c>
      <c r="J19">
        <f>exA + exB/C19 + exC*LN(C19) + exD*C19^exE</f>
        <v>-1.962744465259151</v>
      </c>
      <c r="K19">
        <f t="shared" si="3"/>
        <v>3.1765324091734655E-4</v>
      </c>
    </row>
    <row r="20" spans="3:11" ht="17.25" x14ac:dyDescent="0.25">
      <c r="C20">
        <v>320</v>
      </c>
      <c r="D20" s="1">
        <v>4.0181399999999998</v>
      </c>
      <c r="E20" s="1">
        <v>1203.835</v>
      </c>
      <c r="F20" s="1">
        <v>-53.225999999999999</v>
      </c>
      <c r="G20">
        <f t="shared" si="0"/>
        <v>-0.49442494261059977</v>
      </c>
      <c r="H20">
        <f t="shared" si="1"/>
        <v>0.32031336316510001</v>
      </c>
      <c r="I20">
        <f t="shared" si="2"/>
        <v>-1.1384555024596037</v>
      </c>
      <c r="J20">
        <f>exA + exB/C20 + exC*LN(C20) + exD*C20^exE</f>
        <v>-1.1656520167498901</v>
      </c>
      <c r="K20">
        <f t="shared" si="3"/>
        <v>7.3965038954174999E-4</v>
      </c>
    </row>
    <row r="21" spans="3:11" ht="17.25" x14ac:dyDescent="0.25">
      <c r="C21">
        <v>330</v>
      </c>
      <c r="D21" s="1">
        <v>4.0181399999999998</v>
      </c>
      <c r="E21" s="1">
        <v>1203.835</v>
      </c>
      <c r="F21" s="1">
        <v>-53.225999999999999</v>
      </c>
      <c r="G21">
        <f t="shared" si="0"/>
        <v>-0.33138343789517855</v>
      </c>
      <c r="H21">
        <f t="shared" si="1"/>
        <v>0.46624754933189072</v>
      </c>
      <c r="I21">
        <f t="shared" si="2"/>
        <v>-0.76303856416255644</v>
      </c>
      <c r="J21">
        <f>exA + exB/C21 + exC*LN(C21) + exD*C21^exE</f>
        <v>-0.79926393752131908</v>
      </c>
      <c r="K21">
        <f t="shared" si="3"/>
        <v>1.3122776749817497E-3</v>
      </c>
    </row>
    <row r="22" spans="3:11" ht="17.25" x14ac:dyDescent="0.25">
      <c r="C22">
        <v>340</v>
      </c>
      <c r="D22" s="1">
        <v>4.0181399999999998</v>
      </c>
      <c r="E22" s="1">
        <v>1203.835</v>
      </c>
      <c r="F22" s="1">
        <v>-53.225999999999999</v>
      </c>
      <c r="G22">
        <f t="shared" si="0"/>
        <v>-0.17971266446749024</v>
      </c>
      <c r="H22">
        <f t="shared" si="1"/>
        <v>0.6611307170178109</v>
      </c>
      <c r="I22">
        <f t="shared" si="2"/>
        <v>-0.41380370222508384</v>
      </c>
      <c r="J22">
        <f>exA + exB/C22 + exC*LN(C22) + exD*C22^exE</f>
        <v>-0.45260220846493837</v>
      </c>
      <c r="K22">
        <f t="shared" si="3"/>
        <v>1.5053240864440313E-3</v>
      </c>
    </row>
    <row r="23" spans="3:11" ht="17.25" x14ac:dyDescent="0.25">
      <c r="C23">
        <v>350</v>
      </c>
      <c r="D23" s="1">
        <v>4.0181399999999998</v>
      </c>
      <c r="E23" s="1">
        <v>1203.835</v>
      </c>
      <c r="F23" s="1">
        <v>-53.225999999999999</v>
      </c>
      <c r="G23">
        <f t="shared" si="0"/>
        <v>-3.8263188958601368E-2</v>
      </c>
      <c r="H23">
        <f t="shared" si="1"/>
        <v>0.91566541499558307</v>
      </c>
      <c r="I23">
        <f t="shared" si="2"/>
        <v>-8.8104248506489902E-2</v>
      </c>
      <c r="J23">
        <f>exA + exB/C23 + exC*LN(C23) + exD*C23^exE</f>
        <v>-0.12452245336162093</v>
      </c>
      <c r="K23">
        <f t="shared" si="3"/>
        <v>1.3262856448702895E-3</v>
      </c>
    </row>
    <row r="24" spans="3:11" ht="17.25" x14ac:dyDescent="0.25">
      <c r="C24">
        <v>354</v>
      </c>
      <c r="D24" s="1">
        <v>4.0181399999999998</v>
      </c>
      <c r="E24" s="1">
        <v>1203.835</v>
      </c>
      <c r="F24" s="1">
        <v>-53.225999999999999</v>
      </c>
      <c r="G24">
        <f t="shared" si="0"/>
        <v>1.5683005711929709E-2</v>
      </c>
      <c r="H24">
        <f t="shared" si="1"/>
        <v>1.0367713935790359</v>
      </c>
      <c r="I24">
        <f t="shared" si="2"/>
        <v>3.6111455165629927E-2</v>
      </c>
      <c r="J24">
        <f>exA + exB/C24 + exC*LN(C24) + exD*C24^exE</f>
        <v>1.7441573296306245E-3</v>
      </c>
      <c r="K24">
        <f t="shared" si="3"/>
        <v>1.1811111605482824E-3</v>
      </c>
    </row>
    <row r="25" spans="3:11" ht="17.25" x14ac:dyDescent="0.25">
      <c r="C25">
        <v>421.5</v>
      </c>
      <c r="D25" s="1">
        <v>4.6036200000000003</v>
      </c>
      <c r="E25" s="1">
        <v>1701.0730000000001</v>
      </c>
      <c r="F25" s="1">
        <v>20.806000000000001</v>
      </c>
      <c r="G25">
        <f t="shared" si="0"/>
        <v>0.75770111126686057</v>
      </c>
      <c r="H25">
        <f t="shared" si="1"/>
        <v>5.7240195878699902</v>
      </c>
      <c r="I25">
        <f t="shared" si="2"/>
        <v>1.744671283748096</v>
      </c>
      <c r="J25">
        <f>exA + exB/C25 + exC*LN(C25) + exD*C25^exE</f>
        <v>1.7623464887095803</v>
      </c>
      <c r="K25">
        <f t="shared" si="3"/>
        <v>3.1241287043048049E-4</v>
      </c>
    </row>
    <row r="26" spans="3:11" ht="17.25" x14ac:dyDescent="0.25">
      <c r="C26">
        <v>430</v>
      </c>
      <c r="D26" s="1">
        <v>4.6036200000000003</v>
      </c>
      <c r="E26" s="1">
        <v>1701.0730000000001</v>
      </c>
      <c r="F26" s="1">
        <v>20.806000000000001</v>
      </c>
      <c r="G26">
        <f t="shared" si="0"/>
        <v>0.83021636295878931</v>
      </c>
      <c r="H26">
        <f t="shared" si="1"/>
        <v>6.764198798723255</v>
      </c>
      <c r="I26">
        <f t="shared" si="2"/>
        <v>1.9116438213086424</v>
      </c>
      <c r="J26">
        <f>exA + exB/C26 + exC*LN(C26) + exD*C26^exE</f>
        <v>1.9408681857312082</v>
      </c>
      <c r="K26">
        <f t="shared" si="3"/>
        <v>8.5406347590293074E-4</v>
      </c>
    </row>
    <row r="27" spans="3:11" ht="17.25" x14ac:dyDescent="0.25">
      <c r="C27">
        <v>450</v>
      </c>
      <c r="D27" s="1">
        <v>4.6036200000000003</v>
      </c>
      <c r="E27" s="1">
        <v>1701.0730000000001</v>
      </c>
      <c r="F27" s="1">
        <v>20.806000000000001</v>
      </c>
      <c r="G27">
        <f t="shared" si="0"/>
        <v>0.99051184080066923</v>
      </c>
      <c r="H27">
        <f t="shared" si="1"/>
        <v>9.7838962967718093</v>
      </c>
      <c r="I27">
        <f t="shared" si="2"/>
        <v>2.2807377990617126</v>
      </c>
      <c r="J27">
        <f>exA + exB/C27 + exC*LN(C27) + exD*C27^exE</f>
        <v>2.3283947126503826</v>
      </c>
      <c r="K27">
        <f t="shared" si="3"/>
        <v>2.2711814127979566E-3</v>
      </c>
    </row>
    <row r="28" spans="3:11" ht="17.25" x14ac:dyDescent="0.25">
      <c r="C28">
        <v>470</v>
      </c>
      <c r="D28" s="1">
        <v>4.6036200000000003</v>
      </c>
      <c r="E28" s="1">
        <v>1701.0730000000001</v>
      </c>
      <c r="F28" s="1">
        <v>20.806000000000001</v>
      </c>
      <c r="G28">
        <f t="shared" si="0"/>
        <v>1.1377434622233631</v>
      </c>
      <c r="H28">
        <f t="shared" si="1"/>
        <v>13.732305680077332</v>
      </c>
      <c r="I28">
        <f t="shared" si="2"/>
        <v>2.6197511357669501</v>
      </c>
      <c r="J28">
        <f>exA + exB/C28 + exC*LN(C28) + exD*C28^exE</f>
        <v>2.6734770324473125</v>
      </c>
      <c r="K28">
        <f t="shared" si="3"/>
        <v>2.8864719741089786E-3</v>
      </c>
    </row>
    <row r="29" spans="3:11" ht="17.25" x14ac:dyDescent="0.25">
      <c r="C29">
        <v>490</v>
      </c>
      <c r="D29" s="1">
        <v>4.6036200000000003</v>
      </c>
      <c r="E29" s="1">
        <v>1701.0730000000001</v>
      </c>
      <c r="F29" s="1">
        <v>20.806000000000001</v>
      </c>
      <c r="G29">
        <f t="shared" si="0"/>
        <v>1.2734457264010213</v>
      </c>
      <c r="H29">
        <f t="shared" si="1"/>
        <v>18.769198458333761</v>
      </c>
      <c r="I29">
        <f t="shared" si="2"/>
        <v>2.9322171463479658</v>
      </c>
      <c r="J29">
        <f>exA + exB/C29 + exC*LN(C29) + exD*C29^exE</f>
        <v>2.9796550402057758</v>
      </c>
      <c r="K29">
        <f t="shared" si="3"/>
        <v>2.2503537736648423E-3</v>
      </c>
    </row>
    <row r="30" spans="3:11" ht="17.25" x14ac:dyDescent="0.25">
      <c r="C30">
        <v>500</v>
      </c>
      <c r="D30" s="1">
        <v>4.6036200000000003</v>
      </c>
      <c r="E30" s="1">
        <v>1701.0730000000001</v>
      </c>
      <c r="F30" s="1">
        <v>20.806000000000001</v>
      </c>
      <c r="G30">
        <f t="shared" si="0"/>
        <v>1.3373884281671105</v>
      </c>
      <c r="H30">
        <f t="shared" si="1"/>
        <v>21.74645287962181</v>
      </c>
      <c r="I30">
        <f t="shared" si="2"/>
        <v>3.0794506582403267</v>
      </c>
      <c r="J30">
        <f>exA + exB/C30 + exC*LN(C30) + exD*C30^exE</f>
        <v>3.1191430047508444</v>
      </c>
      <c r="K30">
        <f t="shared" si="3"/>
        <v>1.5754823715110045E-3</v>
      </c>
    </row>
    <row r="31" spans="3:11" ht="17.25" x14ac:dyDescent="0.25">
      <c r="C31">
        <v>510</v>
      </c>
      <c r="D31" s="1">
        <v>4.6036200000000003</v>
      </c>
      <c r="E31" s="1">
        <v>1701.0730000000001</v>
      </c>
      <c r="F31" s="1">
        <v>20.806000000000001</v>
      </c>
      <c r="G31">
        <f t="shared" si="0"/>
        <v>1.3989218616971177</v>
      </c>
      <c r="H31">
        <f t="shared" si="1"/>
        <v>25.056583941867274</v>
      </c>
      <c r="I31">
        <f t="shared" si="2"/>
        <v>3.2211366250072615</v>
      </c>
      <c r="J31">
        <f>exA + exB/C31 + exC*LN(C31) + exD*C31^exE</f>
        <v>3.2500434551485764</v>
      </c>
      <c r="K31">
        <f t="shared" si="3"/>
        <v>8.3560482881883148E-4</v>
      </c>
    </row>
    <row r="32" spans="3:11" ht="17.25" x14ac:dyDescent="0.25">
      <c r="C32">
        <v>520</v>
      </c>
      <c r="D32" s="1">
        <v>4.6036200000000003</v>
      </c>
      <c r="E32" s="1">
        <v>1701.0730000000001</v>
      </c>
      <c r="F32" s="1">
        <v>20.806000000000001</v>
      </c>
      <c r="G32">
        <f t="shared" si="0"/>
        <v>1.458179675743243</v>
      </c>
      <c r="H32">
        <f t="shared" si="1"/>
        <v>28.719685233203325</v>
      </c>
      <c r="I32">
        <f t="shared" si="2"/>
        <v>3.357582784273283</v>
      </c>
      <c r="J32">
        <f>exA + exB/C32 + exC*LN(C32) + exD*C32^exE</f>
        <v>3.3726900309344856</v>
      </c>
      <c r="K32">
        <f t="shared" si="3"/>
        <v>2.2822890168241577E-4</v>
      </c>
    </row>
    <row r="33" spans="3:11" ht="17.25" x14ac:dyDescent="0.25">
      <c r="C33">
        <v>530</v>
      </c>
      <c r="D33" s="1">
        <v>4.6036200000000003</v>
      </c>
      <c r="E33" s="1">
        <v>1701.0730000000001</v>
      </c>
      <c r="F33" s="1">
        <v>20.806000000000001</v>
      </c>
      <c r="G33">
        <f t="shared" si="0"/>
        <v>1.5152858133716776</v>
      </c>
      <c r="H33">
        <f t="shared" si="1"/>
        <v>32.755619183808783</v>
      </c>
      <c r="I33">
        <f t="shared" si="2"/>
        <v>3.4890745254949826</v>
      </c>
      <c r="J33">
        <f>exA + exB/C33 + exC*LN(C33) + exD*C33^exE</f>
        <v>3.4873972978864529</v>
      </c>
      <c r="K33">
        <f t="shared" si="3"/>
        <v>2.8130924508143571E-6</v>
      </c>
    </row>
    <row r="34" spans="3:11" ht="17.25" x14ac:dyDescent="0.25">
      <c r="C34">
        <v>540</v>
      </c>
      <c r="D34" s="1">
        <v>4.6036200000000003</v>
      </c>
      <c r="E34" s="1">
        <v>1701.0730000000001</v>
      </c>
      <c r="F34" s="1">
        <v>20.806000000000001</v>
      </c>
      <c r="G34">
        <f t="shared" si="0"/>
        <v>1.5703553772962491</v>
      </c>
      <c r="H34">
        <f t="shared" si="1"/>
        <v>37.183937576889498</v>
      </c>
      <c r="I34">
        <f t="shared" si="2"/>
        <v>3.6158768824653835</v>
      </c>
      <c r="J34">
        <f>exA + exB/C34 + exC*LN(C34) + exD*C34^exE</f>
        <v>3.59446217477592</v>
      </c>
      <c r="K34">
        <f t="shared" si="3"/>
        <v>4.5858970542516796E-4</v>
      </c>
    </row>
    <row r="35" spans="3:11" ht="17.25" x14ac:dyDescent="0.25">
      <c r="C35">
        <v>550</v>
      </c>
      <c r="D35" s="1">
        <v>4.6036200000000003</v>
      </c>
      <c r="E35" s="1">
        <v>1701.0730000000001</v>
      </c>
      <c r="F35" s="1">
        <v>20.806000000000001</v>
      </c>
      <c r="G35">
        <f t="shared" si="0"/>
        <v>1.6234954042529339</v>
      </c>
      <c r="H35">
        <f t="shared" si="1"/>
        <v>42.023808065294205</v>
      </c>
      <c r="I35">
        <f t="shared" si="2"/>
        <v>3.7382363163771481</v>
      </c>
      <c r="J35">
        <f>exA + exB/C35 + exC*LN(C35) + exD*C35^exE</f>
        <v>3.694165229159502</v>
      </c>
      <c r="K35">
        <f t="shared" si="3"/>
        <v>1.9422607285453771E-3</v>
      </c>
    </row>
    <row r="36" spans="3:11" ht="17.25" x14ac:dyDescent="0.25">
      <c r="C36">
        <v>554</v>
      </c>
      <c r="D36" s="1">
        <v>4.6036200000000003</v>
      </c>
      <c r="E36" s="1">
        <v>1701.0730000000001</v>
      </c>
      <c r="F36" s="1">
        <v>20.806000000000001</v>
      </c>
      <c r="G36">
        <f t="shared" si="0"/>
        <v>1.6442337027101321</v>
      </c>
      <c r="H36">
        <f t="shared" si="1"/>
        <v>44.07919988535501</v>
      </c>
      <c r="I36">
        <f t="shared" si="2"/>
        <v>3.7859880132587542</v>
      </c>
      <c r="J36">
        <f>exA + exB/C36 + exC*LN(C36) + exD*C36^exE</f>
        <v>3.7320450738085924</v>
      </c>
      <c r="K36">
        <f t="shared" si="3"/>
        <v>2.9098407165238246E-3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Benzene</vt:lpstr>
      <vt:lpstr>exA</vt:lpstr>
      <vt:lpstr>exB</vt:lpstr>
      <vt:lpstr>exC</vt:lpstr>
      <vt:lpstr>exD</vt:lpstr>
      <vt:lpstr>exE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AshwinSecond</dc:creator>
  <cp:lastModifiedBy>Vishwanath Dalvi</cp:lastModifiedBy>
  <dcterms:created xsi:type="dcterms:W3CDTF">2022-03-24T10:09:42Z</dcterms:created>
  <dcterms:modified xsi:type="dcterms:W3CDTF">2022-03-24T11:50:13Z</dcterms:modified>
</cp:coreProperties>
</file>