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Bhattacharj\Downloads\"/>
    </mc:Choice>
  </mc:AlternateContent>
  <xr:revisionPtr revIDLastSave="0" documentId="13_ncr:1_{CF84F157-01C8-4010-A029-032F45E53F9C}" xr6:coauthVersionLast="47" xr6:coauthVersionMax="47" xr10:uidLastSave="{00000000-0000-0000-0000-000000000000}"/>
  <bookViews>
    <workbookView xWindow="-110" yWindow="-110" windowWidth="19420" windowHeight="10300" xr2:uid="{2FF567EB-8DD6-4AEA-B5B2-4ECF8C5276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B13" i="1" s="1"/>
  <c r="V13" i="1" l="1"/>
  <c r="X13" i="1" s="1"/>
  <c r="F13" i="1"/>
  <c r="D13" i="1" s="1"/>
  <c r="U13" i="1" s="1"/>
  <c r="B29" i="1"/>
  <c r="V29" i="1" s="1"/>
  <c r="X29" i="1" s="1"/>
  <c r="B37" i="1"/>
  <c r="B12" i="1"/>
  <c r="F12" i="1" s="1"/>
  <c r="B11" i="1"/>
  <c r="B30" i="1"/>
  <c r="F30" i="1" s="1"/>
  <c r="V37" i="1"/>
  <c r="X37" i="1" s="1"/>
  <c r="F37" i="1"/>
  <c r="F11" i="1"/>
  <c r="V11" i="1"/>
  <c r="X11" i="1" s="1"/>
  <c r="C13" i="1"/>
  <c r="T13" i="1" s="1"/>
  <c r="V12" i="1"/>
  <c r="X12" i="1" s="1"/>
  <c r="B9" i="1"/>
  <c r="B21" i="1"/>
  <c r="B33" i="1"/>
  <c r="B45" i="1"/>
  <c r="B5" i="1"/>
  <c r="B18" i="1"/>
  <c r="B31" i="1"/>
  <c r="B44" i="1"/>
  <c r="B8" i="1"/>
  <c r="B22" i="1"/>
  <c r="B48" i="1"/>
  <c r="B23" i="1"/>
  <c r="B6" i="1"/>
  <c r="B19" i="1"/>
  <c r="B32" i="1"/>
  <c r="B46" i="1"/>
  <c r="B20" i="1"/>
  <c r="B47" i="1"/>
  <c r="B35" i="1"/>
  <c r="B36" i="1"/>
  <c r="B7" i="1"/>
  <c r="B34" i="1"/>
  <c r="B10" i="1"/>
  <c r="B49" i="1"/>
  <c r="B4" i="1"/>
  <c r="B50" i="1"/>
  <c r="B26" i="1"/>
  <c r="B43" i="1"/>
  <c r="B25" i="1"/>
  <c r="B28" i="1"/>
  <c r="B27" i="1"/>
  <c r="B42" i="1"/>
  <c r="B41" i="1"/>
  <c r="B15" i="1"/>
  <c r="B51" i="1"/>
  <c r="B3" i="1"/>
  <c r="B24" i="1"/>
  <c r="B17" i="1"/>
  <c r="B40" i="1"/>
  <c r="B16" i="1"/>
  <c r="B39" i="1"/>
  <c r="B38" i="1"/>
  <c r="B14" i="1"/>
  <c r="B2" i="1"/>
  <c r="F29" i="1" l="1"/>
  <c r="V30" i="1"/>
  <c r="X30" i="1" s="1"/>
  <c r="V49" i="1"/>
  <c r="X49" i="1" s="1"/>
  <c r="F49" i="1"/>
  <c r="V10" i="1"/>
  <c r="X10" i="1" s="1"/>
  <c r="F10" i="1"/>
  <c r="F41" i="1"/>
  <c r="V41" i="1"/>
  <c r="X41" i="1" s="1"/>
  <c r="V27" i="1"/>
  <c r="X27" i="1" s="1"/>
  <c r="F27" i="1"/>
  <c r="F35" i="1"/>
  <c r="V35" i="1"/>
  <c r="X35" i="1" s="1"/>
  <c r="F31" i="1"/>
  <c r="V31" i="1"/>
  <c r="X31" i="1" s="1"/>
  <c r="F47" i="1"/>
  <c r="V47" i="1"/>
  <c r="X47" i="1" s="1"/>
  <c r="V3" i="1"/>
  <c r="X3" i="1" s="1"/>
  <c r="F3" i="1"/>
  <c r="V51" i="1"/>
  <c r="X51" i="1" s="1"/>
  <c r="F51" i="1"/>
  <c r="V48" i="1"/>
  <c r="X48" i="1" s="1"/>
  <c r="F48" i="1"/>
  <c r="V22" i="1"/>
  <c r="X22" i="1" s="1"/>
  <c r="F22" i="1"/>
  <c r="V8" i="1"/>
  <c r="X8" i="1" s="1"/>
  <c r="F8" i="1"/>
  <c r="V2" i="1"/>
  <c r="X2" i="1" s="1"/>
  <c r="F2" i="1"/>
  <c r="F42" i="1"/>
  <c r="V42" i="1"/>
  <c r="X42" i="1" s="1"/>
  <c r="F36" i="1"/>
  <c r="V36" i="1"/>
  <c r="X36" i="1" s="1"/>
  <c r="F44" i="1"/>
  <c r="V44" i="1"/>
  <c r="X44" i="1" s="1"/>
  <c r="V14" i="1"/>
  <c r="X14" i="1" s="1"/>
  <c r="F14" i="1"/>
  <c r="D30" i="1"/>
  <c r="U30" i="1" s="1"/>
  <c r="C30" i="1"/>
  <c r="T30" i="1" s="1"/>
  <c r="V38" i="1"/>
  <c r="X38" i="1" s="1"/>
  <c r="F38" i="1"/>
  <c r="F28" i="1"/>
  <c r="V28" i="1"/>
  <c r="X28" i="1" s="1"/>
  <c r="F18" i="1"/>
  <c r="V18" i="1"/>
  <c r="X18" i="1" s="1"/>
  <c r="V39" i="1"/>
  <c r="X39" i="1" s="1"/>
  <c r="F39" i="1"/>
  <c r="F25" i="1"/>
  <c r="V25" i="1"/>
  <c r="X25" i="1" s="1"/>
  <c r="F20" i="1"/>
  <c r="V20" i="1"/>
  <c r="X20" i="1" s="1"/>
  <c r="F5" i="1"/>
  <c r="V5" i="1"/>
  <c r="X5" i="1" s="1"/>
  <c r="W13" i="1"/>
  <c r="Y13" i="1" s="1"/>
  <c r="Z13" i="1"/>
  <c r="AA13" i="1" s="1"/>
  <c r="F23" i="1"/>
  <c r="V23" i="1"/>
  <c r="X23" i="1" s="1"/>
  <c r="D29" i="1"/>
  <c r="U29" i="1" s="1"/>
  <c r="C29" i="1"/>
  <c r="T29" i="1" s="1"/>
  <c r="F34" i="1"/>
  <c r="V34" i="1"/>
  <c r="X34" i="1" s="1"/>
  <c r="C12" i="1"/>
  <c r="T12" i="1" s="1"/>
  <c r="D12" i="1"/>
  <c r="U12" i="1" s="1"/>
  <c r="F16" i="1"/>
  <c r="V16" i="1"/>
  <c r="X16" i="1" s="1"/>
  <c r="F43" i="1"/>
  <c r="V43" i="1"/>
  <c r="X43" i="1" s="1"/>
  <c r="V46" i="1"/>
  <c r="X46" i="1" s="1"/>
  <c r="F46" i="1"/>
  <c r="F45" i="1"/>
  <c r="V45" i="1"/>
  <c r="X45" i="1" s="1"/>
  <c r="F15" i="1"/>
  <c r="V15" i="1"/>
  <c r="X15" i="1" s="1"/>
  <c r="V7" i="1"/>
  <c r="X7" i="1" s="1"/>
  <c r="F7" i="1"/>
  <c r="F40" i="1"/>
  <c r="V40" i="1"/>
  <c r="X40" i="1" s="1"/>
  <c r="F26" i="1"/>
  <c r="V26" i="1"/>
  <c r="X26" i="1" s="1"/>
  <c r="V32" i="1"/>
  <c r="X32" i="1" s="1"/>
  <c r="F32" i="1"/>
  <c r="V33" i="1"/>
  <c r="X33" i="1" s="1"/>
  <c r="F33" i="1"/>
  <c r="C11" i="1"/>
  <c r="T11" i="1" s="1"/>
  <c r="D11" i="1"/>
  <c r="U11" i="1" s="1"/>
  <c r="F17" i="1"/>
  <c r="V17" i="1"/>
  <c r="X17" i="1" s="1"/>
  <c r="F50" i="1"/>
  <c r="V50" i="1"/>
  <c r="X50" i="1" s="1"/>
  <c r="F19" i="1"/>
  <c r="V19" i="1"/>
  <c r="X19" i="1" s="1"/>
  <c r="F21" i="1"/>
  <c r="V21" i="1"/>
  <c r="X21" i="1" s="1"/>
  <c r="C37" i="1"/>
  <c r="T37" i="1" s="1"/>
  <c r="D37" i="1"/>
  <c r="U37" i="1" s="1"/>
  <c r="V24" i="1"/>
  <c r="X24" i="1" s="1"/>
  <c r="F24" i="1"/>
  <c r="F4" i="1"/>
  <c r="V4" i="1"/>
  <c r="X4" i="1" s="1"/>
  <c r="V6" i="1"/>
  <c r="X6" i="1" s="1"/>
  <c r="F6" i="1"/>
  <c r="V9" i="1"/>
  <c r="X9" i="1" s="1"/>
  <c r="F9" i="1"/>
  <c r="C7" i="1" l="1"/>
  <c r="T7" i="1" s="1"/>
  <c r="D7" i="1"/>
  <c r="U7" i="1" s="1"/>
  <c r="C20" i="1"/>
  <c r="T20" i="1" s="1"/>
  <c r="D20" i="1"/>
  <c r="U20" i="1" s="1"/>
  <c r="W11" i="1"/>
  <c r="Y11" i="1" s="1"/>
  <c r="Z11" i="1"/>
  <c r="AA11" i="1" s="1"/>
  <c r="Z29" i="1"/>
  <c r="AA29" i="1" s="1"/>
  <c r="W29" i="1"/>
  <c r="Y29" i="1" s="1"/>
  <c r="Z37" i="1"/>
  <c r="AA37" i="1" s="1"/>
  <c r="W37" i="1"/>
  <c r="Y37" i="1" s="1"/>
  <c r="Z30" i="1"/>
  <c r="AA30" i="1" s="1"/>
  <c r="W30" i="1"/>
  <c r="Y30" i="1" s="1"/>
  <c r="D17" i="1"/>
  <c r="U17" i="1" s="1"/>
  <c r="C17" i="1"/>
  <c r="T17" i="1" s="1"/>
  <c r="C14" i="1"/>
  <c r="T14" i="1" s="1"/>
  <c r="D14" i="1"/>
  <c r="U14" i="1" s="1"/>
  <c r="D34" i="1"/>
  <c r="U34" i="1" s="1"/>
  <c r="C34" i="1"/>
  <c r="T34" i="1" s="1"/>
  <c r="C25" i="1"/>
  <c r="T25" i="1" s="1"/>
  <c r="D25" i="1"/>
  <c r="U25" i="1" s="1"/>
  <c r="D27" i="1"/>
  <c r="U27" i="1" s="1"/>
  <c r="C27" i="1"/>
  <c r="T27" i="1" s="1"/>
  <c r="D45" i="1"/>
  <c r="U45" i="1" s="1"/>
  <c r="C45" i="1"/>
  <c r="T45" i="1" s="1"/>
  <c r="D44" i="1"/>
  <c r="U44" i="1" s="1"/>
  <c r="C44" i="1"/>
  <c r="T44" i="1" s="1"/>
  <c r="D32" i="1"/>
  <c r="U32" i="1" s="1"/>
  <c r="C32" i="1"/>
  <c r="T32" i="1" s="1"/>
  <c r="D46" i="1"/>
  <c r="U46" i="1" s="1"/>
  <c r="C46" i="1"/>
  <c r="T46" i="1" s="1"/>
  <c r="D51" i="1"/>
  <c r="U51" i="1" s="1"/>
  <c r="C51" i="1"/>
  <c r="T51" i="1" s="1"/>
  <c r="C21" i="1"/>
  <c r="T21" i="1" s="1"/>
  <c r="D21" i="1"/>
  <c r="U21" i="1" s="1"/>
  <c r="C23" i="1"/>
  <c r="T23" i="1" s="1"/>
  <c r="D23" i="1"/>
  <c r="U23" i="1" s="1"/>
  <c r="D18" i="1"/>
  <c r="U18" i="1" s="1"/>
  <c r="C18" i="1"/>
  <c r="T18" i="1" s="1"/>
  <c r="C36" i="1"/>
  <c r="T36" i="1" s="1"/>
  <c r="D36" i="1"/>
  <c r="U36" i="1" s="1"/>
  <c r="C41" i="1"/>
  <c r="T41" i="1" s="1"/>
  <c r="D41" i="1"/>
  <c r="U41" i="1" s="1"/>
  <c r="C8" i="1"/>
  <c r="T8" i="1" s="1"/>
  <c r="D8" i="1"/>
  <c r="U8" i="1" s="1"/>
  <c r="W12" i="1"/>
  <c r="Y12" i="1" s="1"/>
  <c r="Z12" i="1"/>
  <c r="AA12" i="1" s="1"/>
  <c r="D31" i="1"/>
  <c r="U31" i="1" s="1"/>
  <c r="C31" i="1"/>
  <c r="T31" i="1" s="1"/>
  <c r="D15" i="1"/>
  <c r="U15" i="1" s="1"/>
  <c r="C15" i="1"/>
  <c r="T15" i="1" s="1"/>
  <c r="C35" i="1"/>
  <c r="T35" i="1" s="1"/>
  <c r="D35" i="1"/>
  <c r="U35" i="1" s="1"/>
  <c r="D33" i="1"/>
  <c r="U33" i="1" s="1"/>
  <c r="C33" i="1"/>
  <c r="T33" i="1" s="1"/>
  <c r="D39" i="1"/>
  <c r="U39" i="1" s="1"/>
  <c r="C39" i="1"/>
  <c r="T39" i="1" s="1"/>
  <c r="D48" i="1"/>
  <c r="U48" i="1" s="1"/>
  <c r="C48" i="1"/>
  <c r="T48" i="1" s="1"/>
  <c r="C9" i="1"/>
  <c r="T9" i="1" s="1"/>
  <c r="D9" i="1"/>
  <c r="U9" i="1" s="1"/>
  <c r="D3" i="1"/>
  <c r="U3" i="1" s="1"/>
  <c r="C3" i="1"/>
  <c r="T3" i="1" s="1"/>
  <c r="C10" i="1"/>
  <c r="T10" i="1" s="1"/>
  <c r="D10" i="1"/>
  <c r="U10" i="1" s="1"/>
  <c r="D4" i="1"/>
  <c r="U4" i="1" s="1"/>
  <c r="C4" i="1"/>
  <c r="T4" i="1" s="1"/>
  <c r="C24" i="1"/>
  <c r="T24" i="1" s="1"/>
  <c r="D24" i="1"/>
  <c r="U24" i="1" s="1"/>
  <c r="C22" i="1"/>
  <c r="T22" i="1" s="1"/>
  <c r="D22" i="1"/>
  <c r="U22" i="1" s="1"/>
  <c r="D19" i="1"/>
  <c r="U19" i="1" s="1"/>
  <c r="C19" i="1"/>
  <c r="T19" i="1" s="1"/>
  <c r="C26" i="1"/>
  <c r="T26" i="1" s="1"/>
  <c r="D26" i="1"/>
  <c r="U26" i="1" s="1"/>
  <c r="D43" i="1"/>
  <c r="U43" i="1" s="1"/>
  <c r="C43" i="1"/>
  <c r="T43" i="1" s="1"/>
  <c r="D28" i="1"/>
  <c r="U28" i="1" s="1"/>
  <c r="C28" i="1"/>
  <c r="T28" i="1" s="1"/>
  <c r="D42" i="1"/>
  <c r="U42" i="1" s="1"/>
  <c r="C42" i="1"/>
  <c r="T42" i="1" s="1"/>
  <c r="C6" i="1"/>
  <c r="T6" i="1" s="1"/>
  <c r="D6" i="1"/>
  <c r="U6" i="1" s="1"/>
  <c r="C38" i="1"/>
  <c r="T38" i="1" s="1"/>
  <c r="D38" i="1"/>
  <c r="U38" i="1" s="1"/>
  <c r="D2" i="1"/>
  <c r="U2" i="1" s="1"/>
  <c r="C2" i="1"/>
  <c r="T2" i="1" s="1"/>
  <c r="C49" i="1"/>
  <c r="T49" i="1" s="1"/>
  <c r="D49" i="1"/>
  <c r="U49" i="1" s="1"/>
  <c r="C50" i="1"/>
  <c r="T50" i="1" s="1"/>
  <c r="D50" i="1"/>
  <c r="U50" i="1" s="1"/>
  <c r="D40" i="1"/>
  <c r="U40" i="1" s="1"/>
  <c r="C40" i="1"/>
  <c r="T40" i="1" s="1"/>
  <c r="D16" i="1"/>
  <c r="U16" i="1" s="1"/>
  <c r="C16" i="1"/>
  <c r="T16" i="1" s="1"/>
  <c r="D5" i="1"/>
  <c r="U5" i="1" s="1"/>
  <c r="C5" i="1"/>
  <c r="T5" i="1" s="1"/>
  <c r="D47" i="1"/>
  <c r="U47" i="1" s="1"/>
  <c r="C47" i="1"/>
  <c r="T47" i="1" s="1"/>
  <c r="W45" i="1" l="1"/>
  <c r="Y45" i="1" s="1"/>
  <c r="Z45" i="1"/>
  <c r="AA45" i="1" s="1"/>
  <c r="Z9" i="1"/>
  <c r="AA9" i="1" s="1"/>
  <c r="W9" i="1"/>
  <c r="Y9" i="1" s="1"/>
  <c r="W48" i="1"/>
  <c r="Y48" i="1" s="1"/>
  <c r="Z48" i="1"/>
  <c r="AA48" i="1" s="1"/>
  <c r="Z6" i="1"/>
  <c r="AA6" i="1" s="1"/>
  <c r="W6" i="1"/>
  <c r="Y6" i="1" s="1"/>
  <c r="Z21" i="1"/>
  <c r="AA21" i="1" s="1"/>
  <c r="W21" i="1"/>
  <c r="Y21" i="1" s="1"/>
  <c r="W28" i="1"/>
  <c r="Y28" i="1" s="1"/>
  <c r="Z28" i="1"/>
  <c r="AA28" i="1" s="1"/>
  <c r="Z5" i="1"/>
  <c r="AA5" i="1" s="1"/>
  <c r="W5" i="1"/>
  <c r="Y5" i="1" s="1"/>
  <c r="Z19" i="1"/>
  <c r="AA19" i="1" s="1"/>
  <c r="W19" i="1"/>
  <c r="Y19" i="1" s="1"/>
  <c r="W16" i="1"/>
  <c r="Y16" i="1" s="1"/>
  <c r="Z16" i="1"/>
  <c r="AA16" i="1" s="1"/>
  <c r="W27" i="1"/>
  <c r="Y27" i="1" s="1"/>
  <c r="Z27" i="1"/>
  <c r="AA27" i="1" s="1"/>
  <c r="Z22" i="1"/>
  <c r="AA22" i="1" s="1"/>
  <c r="W22" i="1"/>
  <c r="Y22" i="1" s="1"/>
  <c r="W40" i="1"/>
  <c r="Y40" i="1" s="1"/>
  <c r="Z40" i="1"/>
  <c r="AA40" i="1" s="1"/>
  <c r="Z42" i="1"/>
  <c r="AA42" i="1" s="1"/>
  <c r="W42" i="1"/>
  <c r="Y42" i="1" s="1"/>
  <c r="W39" i="1"/>
  <c r="Y39" i="1" s="1"/>
  <c r="Z39" i="1"/>
  <c r="AA39" i="1" s="1"/>
  <c r="Z51" i="1"/>
  <c r="AA51" i="1" s="1"/>
  <c r="W51" i="1"/>
  <c r="Y51" i="1" s="1"/>
  <c r="W24" i="1"/>
  <c r="Y24" i="1" s="1"/>
  <c r="Z24" i="1"/>
  <c r="AA24" i="1" s="1"/>
  <c r="Z8" i="1"/>
  <c r="AA8" i="1" s="1"/>
  <c r="W8" i="1"/>
  <c r="Y8" i="1" s="1"/>
  <c r="Z25" i="1"/>
  <c r="AA25" i="1" s="1"/>
  <c r="W25" i="1"/>
  <c r="Y25" i="1" s="1"/>
  <c r="W4" i="1"/>
  <c r="Y4" i="1" s="1"/>
  <c r="Z4" i="1"/>
  <c r="AA4" i="1" s="1"/>
  <c r="Z33" i="1"/>
  <c r="AA33" i="1" s="1"/>
  <c r="W33" i="1"/>
  <c r="Y33" i="1" s="1"/>
  <c r="W46" i="1"/>
  <c r="Y46" i="1" s="1"/>
  <c r="Z46" i="1"/>
  <c r="AA46" i="1" s="1"/>
  <c r="Z34" i="1"/>
  <c r="AA34" i="1" s="1"/>
  <c r="W34" i="1"/>
  <c r="Y34" i="1" s="1"/>
  <c r="Z50" i="1"/>
  <c r="AA50" i="1" s="1"/>
  <c r="W50" i="1"/>
  <c r="Y50" i="1" s="1"/>
  <c r="Z41" i="1"/>
  <c r="AA41" i="1" s="1"/>
  <c r="W41" i="1"/>
  <c r="Y41" i="1" s="1"/>
  <c r="W43" i="1"/>
  <c r="Y43" i="1" s="1"/>
  <c r="Z43" i="1"/>
  <c r="AA43" i="1" s="1"/>
  <c r="W32" i="1"/>
  <c r="Y32" i="1" s="1"/>
  <c r="Z32" i="1"/>
  <c r="AA32" i="1" s="1"/>
  <c r="W31" i="1"/>
  <c r="Y31" i="1" s="1"/>
  <c r="Z31" i="1"/>
  <c r="AA31" i="1" s="1"/>
  <c r="Z38" i="1"/>
  <c r="AA38" i="1" s="1"/>
  <c r="W38" i="1"/>
  <c r="Y38" i="1" s="1"/>
  <c r="W23" i="1"/>
  <c r="Y23" i="1" s="1"/>
  <c r="Z23" i="1"/>
  <c r="AA23" i="1" s="1"/>
  <c r="Z49" i="1"/>
  <c r="AA49" i="1" s="1"/>
  <c r="W49" i="1"/>
  <c r="Y49" i="1" s="1"/>
  <c r="Z10" i="1"/>
  <c r="AA10" i="1" s="1"/>
  <c r="W10" i="1"/>
  <c r="Y10" i="1" s="1"/>
  <c r="W35" i="1"/>
  <c r="Y35" i="1" s="1"/>
  <c r="Z35" i="1"/>
  <c r="AA35" i="1" s="1"/>
  <c r="W36" i="1"/>
  <c r="Y36" i="1" s="1"/>
  <c r="Z36" i="1"/>
  <c r="AA36" i="1" s="1"/>
  <c r="W14" i="1"/>
  <c r="Y14" i="1" s="1"/>
  <c r="Z14" i="1"/>
  <c r="AA14" i="1" s="1"/>
  <c r="Z20" i="1"/>
  <c r="AA20" i="1" s="1"/>
  <c r="W20" i="1"/>
  <c r="Y20" i="1" s="1"/>
  <c r="W47" i="1"/>
  <c r="Y47" i="1" s="1"/>
  <c r="Z47" i="1"/>
  <c r="AA47" i="1" s="1"/>
  <c r="Z2" i="1"/>
  <c r="AA2" i="1" s="1"/>
  <c r="W2" i="1"/>
  <c r="Y2" i="1" s="1"/>
  <c r="Z3" i="1"/>
  <c r="AA3" i="1" s="1"/>
  <c r="W3" i="1"/>
  <c r="Y3" i="1" s="1"/>
  <c r="W15" i="1"/>
  <c r="Y15" i="1" s="1"/>
  <c r="Z15" i="1"/>
  <c r="AA15" i="1" s="1"/>
  <c r="Z18" i="1"/>
  <c r="AA18" i="1" s="1"/>
  <c r="W18" i="1"/>
  <c r="Y18" i="1" s="1"/>
  <c r="W44" i="1"/>
  <c r="Y44" i="1" s="1"/>
  <c r="Z44" i="1"/>
  <c r="AA44" i="1" s="1"/>
  <c r="Z17" i="1"/>
  <c r="AA17" i="1" s="1"/>
  <c r="W17" i="1"/>
  <c r="Y17" i="1" s="1"/>
  <c r="Z26" i="1"/>
  <c r="AA26" i="1" s="1"/>
  <c r="W26" i="1"/>
  <c r="Y26" i="1" s="1"/>
  <c r="Z7" i="1"/>
  <c r="AA7" i="1" s="1"/>
  <c r="W7" i="1"/>
  <c r="Y7" i="1" s="1"/>
</calcChain>
</file>

<file path=xl/sharedStrings.xml><?xml version="1.0" encoding="utf-8"?>
<sst xmlns="http://schemas.openxmlformats.org/spreadsheetml/2006/main" count="49" uniqueCount="44">
  <si>
    <t>Equivalent Circuit:</t>
  </si>
  <si>
    <t>Model Parameters:</t>
  </si>
  <si>
    <t>R1 = 100</t>
  </si>
  <si>
    <t>C1 = 0.000001</t>
  </si>
  <si>
    <t>R2 = 25000</t>
  </si>
  <si>
    <t>1/jwC1</t>
  </si>
  <si>
    <t>Zc1</t>
  </si>
  <si>
    <t>ZR2</t>
  </si>
  <si>
    <t>R2</t>
  </si>
  <si>
    <t>ZR1</t>
  </si>
  <si>
    <t>R1</t>
  </si>
  <si>
    <t>|</t>
  </si>
  <si>
    <t>---------</t>
  </si>
  <si>
    <t>--------</t>
  </si>
  <si>
    <t>Re</t>
  </si>
  <si>
    <t>Im</t>
  </si>
  <si>
    <t>f</t>
  </si>
  <si>
    <t>f (Hz)</t>
  </si>
  <si>
    <t>Re_Z (Ohm)</t>
  </si>
  <si>
    <t>Im_Z (Ohm)</t>
  </si>
  <si>
    <t>f1</t>
  </si>
  <si>
    <t>f2</t>
  </si>
  <si>
    <t>npts</t>
  </si>
  <si>
    <t>r</t>
  </si>
  <si>
    <t>w (rad/s)</t>
  </si>
  <si>
    <t>R1, Ohm</t>
  </si>
  <si>
    <t>R2, Ohm</t>
  </si>
  <si>
    <t>C1, Farad</t>
  </si>
  <si>
    <t>r1+(r2/(1+w*w*r2*r2*c1*c1)</t>
  </si>
  <si>
    <t>(-w*c1*r2*r2)/(1+w*w*r2*r2*c1*c1)</t>
  </si>
  <si>
    <t>Nyquist Plot</t>
  </si>
  <si>
    <t>-ImZ</t>
  </si>
  <si>
    <t>ReZ</t>
  </si>
  <si>
    <t>Bode Magnitude Plot</t>
  </si>
  <si>
    <t>|Z|</t>
  </si>
  <si>
    <t>Log10_modZ</t>
  </si>
  <si>
    <t>Log10_f</t>
  </si>
  <si>
    <t>phase, radian</t>
  </si>
  <si>
    <t>phase, degree</t>
  </si>
  <si>
    <t>Bode Phase Plot</t>
  </si>
  <si>
    <t>R1 -- (R2 || C1)</t>
  </si>
  <si>
    <t>Z(R1 - (R2 || C1))</t>
  </si>
  <si>
    <t>Z(R2 ||C1)</t>
  </si>
  <si>
    <t>R1 in series with (R2 parallel C1)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</si>
</sst>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quotePrefix="1"/>
    <xf numFmtId="0" fontId="2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Nyquist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Sheet1!$T$2:$T$51</c:f>
              <c:numCache>
                <c:formatCode>General</c:formatCode>
                <c:ptCount val="50"/>
                <c:pt idx="0">
                  <c:v>100.00000101321184</c:v>
                </c:pt>
                <c:pt idx="1">
                  <c:v>100.00000195620579</c:v>
                </c:pt>
                <c:pt idx="2">
                  <c:v>100.00000377684208</c:v>
                </c:pt>
                <c:pt idx="3">
                  <c:v>100.00000729194042</c:v>
                </c:pt>
                <c:pt idx="4">
                  <c:v>100.00001407853281</c:v>
                </c:pt>
                <c:pt idx="5">
                  <c:v>100.0000271813913</c:v>
                </c:pt>
                <c:pt idx="6">
                  <c:v>100.00005247905041</c:v>
                </c:pt>
                <c:pt idx="7">
                  <c:v>100.00010132118324</c:v>
                </c:pt>
                <c:pt idx="8">
                  <c:v>100.00019562057761</c:v>
                </c:pt>
                <c:pt idx="9">
                  <c:v>100.00037768420218</c:v>
                </c:pt>
                <c:pt idx="10">
                  <c:v>100.00072919402112</c:v>
                </c:pt>
                <c:pt idx="11">
                  <c:v>100.00140785320228</c:v>
                </c:pt>
                <c:pt idx="12">
                  <c:v>100.00271813883776</c:v>
                </c:pt>
                <c:pt idx="13">
                  <c:v>100.00524790394984</c:v>
                </c:pt>
                <c:pt idx="14">
                  <c:v>100.01013211425784</c:v>
                </c:pt>
                <c:pt idx="15">
                  <c:v>100.01956204260765</c:v>
                </c:pt>
                <c:pt idx="16">
                  <c:v>100.03776836372995</c:v>
                </c:pt>
                <c:pt idx="17">
                  <c:v>100.07291919154994</c:v>
                </c:pt>
                <c:pt idx="18">
                  <c:v>100.14078453533971</c:v>
                </c:pt>
                <c:pt idx="19">
                  <c:v>100.27181095805005</c:v>
                </c:pt>
                <c:pt idx="20">
                  <c:v>100.5247794891735</c:v>
                </c:pt>
                <c:pt idx="21">
                  <c:v>101.01317077415855</c:v>
                </c:pt>
                <c:pt idx="22">
                  <c:v>101.95605273379279</c:v>
                </c:pt>
                <c:pt idx="23">
                  <c:v>103.77627158354383</c:v>
                </c:pt>
                <c:pt idx="24">
                  <c:v>107.28981414827209</c:v>
                </c:pt>
                <c:pt idx="25">
                  <c:v>114.07060907429462</c:v>
                </c:pt>
                <c:pt idx="26">
                  <c:v>127.15187030851521</c:v>
                </c:pt>
                <c:pt idx="27">
                  <c:v>152.36911924834487</c:v>
                </c:pt>
                <c:pt idx="28">
                  <c:v>200.9122018927483</c:v>
                </c:pt>
                <c:pt idx="29">
                  <c:v>294.10176714196052</c:v>
                </c:pt>
                <c:pt idx="30">
                  <c:v>472.06331041307016</c:v>
                </c:pt>
                <c:pt idx="31">
                  <c:v>808.52787031313085</c:v>
                </c:pt>
                <c:pt idx="32">
                  <c:v>1432.7979243007092</c:v>
                </c:pt>
                <c:pt idx="33">
                  <c:v>2551.5887594660494</c:v>
                </c:pt>
                <c:pt idx="34">
                  <c:v>4437.4119980585765</c:v>
                </c:pt>
                <c:pt idx="35">
                  <c:v>7310.0109785500026</c:v>
                </c:pt>
                <c:pt idx="36">
                  <c:v>11074.615418396179</c:v>
                </c:pt>
                <c:pt idx="37">
                  <c:v>15142.763667563329</c:v>
                </c:pt>
                <c:pt idx="38">
                  <c:v>18717.199728104013</c:v>
                </c:pt>
                <c:pt idx="39">
                  <c:v>21330.064463765637</c:v>
                </c:pt>
                <c:pt idx="40">
                  <c:v>22994.303562161567</c:v>
                </c:pt>
                <c:pt idx="41">
                  <c:v>23963.203358095619</c:v>
                </c:pt>
                <c:pt idx="42">
                  <c:v>24498.003395768326</c:v>
                </c:pt>
                <c:pt idx="43">
                  <c:v>24784.535547647803</c:v>
                </c:pt>
                <c:pt idx="44">
                  <c:v>24935.606007023525</c:v>
                </c:pt>
                <c:pt idx="45">
                  <c:v>25014.581783670223</c:v>
                </c:pt>
                <c:pt idx="46">
                  <c:v>25055.684862213348</c:v>
                </c:pt>
                <c:pt idx="47">
                  <c:v>25077.027456807853</c:v>
                </c:pt>
                <c:pt idx="48">
                  <c:v>25088.096156508396</c:v>
                </c:pt>
                <c:pt idx="49">
                  <c:v>25093.833018890917</c:v>
                </c:pt>
              </c:numCache>
            </c:numRef>
          </c:xVal>
          <c:yVal>
            <c:numRef>
              <c:f>Sheet1!$U$2:$U$51</c:f>
              <c:numCache>
                <c:formatCode>General</c:formatCode>
                <c:ptCount val="50"/>
                <c:pt idx="0">
                  <c:v>0.15915494308544506</c:v>
                </c:pt>
                <c:pt idx="1">
                  <c:v>0.22114507631609748</c:v>
                </c:pt>
                <c:pt idx="2">
                  <c:v>0.30728008712164334</c:v>
                </c:pt>
                <c:pt idx="3">
                  <c:v>0.42696429650607581</c:v>
                </c:pt>
                <c:pt idx="4">
                  <c:v>0.59326496609233847</c:v>
                </c:pt>
                <c:pt idx="5">
                  <c:v>0.82433899692268897</c:v>
                </c:pt>
                <c:pt idx="6">
                  <c:v>1.1454153209010944</c:v>
                </c:pt>
                <c:pt idx="7">
                  <c:v>1.5915494244686459</c:v>
                </c:pt>
                <c:pt idx="8">
                  <c:v>2.2114507460298047</c:v>
                </c:pt>
                <c:pt idx="9">
                  <c:v>3.0728008252587178</c:v>
                </c:pt>
                <c:pt idx="10">
                  <c:v>4.2696428417701888</c:v>
                </c:pt>
                <c:pt idx="11">
                  <c:v>5.9326493301723113</c:v>
                </c:pt>
                <c:pt idx="12">
                  <c:v>8.2433890819224178</c:v>
                </c:pt>
                <c:pt idx="13">
                  <c:v>11.454150828643229</c:v>
                </c:pt>
                <c:pt idx="14">
                  <c:v>15.91548785888525</c:v>
                </c:pt>
                <c:pt idx="15">
                  <c:v>22.114490329142534</c:v>
                </c:pt>
                <c:pt idx="16">
                  <c:v>30.727962294942099</c:v>
                </c:pt>
                <c:pt idx="17">
                  <c:v>42.696305127495805</c:v>
                </c:pt>
                <c:pt idx="18">
                  <c:v>59.326162552512471</c:v>
                </c:pt>
                <c:pt idx="19">
                  <c:v>82.433003524404526</c:v>
                </c:pt>
                <c:pt idx="20">
                  <c:v>114.53912796867758</c:v>
                </c:pt>
                <c:pt idx="21">
                  <c:v>159.14849304641902</c:v>
                </c:pt>
                <c:pt idx="22">
                  <c:v>221.12777347615631</c:v>
                </c:pt>
                <c:pt idx="23">
                  <c:v>307.23367224561042</c:v>
                </c:pt>
                <c:pt idx="24">
                  <c:v>426.8397970157958</c:v>
                </c:pt>
                <c:pt idx="25">
                  <c:v>592.93106244962746</c:v>
                </c:pt>
                <c:pt idx="26">
                  <c:v>823.44370399659374</c:v>
                </c:pt>
                <c:pt idx="27">
                  <c:v>1143.015947639303</c:v>
                </c:pt>
                <c:pt idx="28">
                  <c:v>1585.1251606191431</c:v>
                </c:pt>
                <c:pt idx="29">
                  <c:v>2194.2809032895907</c:v>
                </c:pt>
                <c:pt idx="30">
                  <c:v>3027.0698130983405</c:v>
                </c:pt>
                <c:pt idx="31">
                  <c:v>4148.6365247895365</c:v>
                </c:pt>
                <c:pt idx="32">
                  <c:v>5616.3687379389048</c:v>
                </c:pt>
                <c:pt idx="33">
                  <c:v>7435.0138897725637</c:v>
                </c:pt>
                <c:pt idx="34">
                  <c:v>9466.8979666288742</c:v>
                </c:pt>
                <c:pt idx="35">
                  <c:v>11325.458761257247</c:v>
                </c:pt>
                <c:pt idx="36">
                  <c:v>12406.578975616336</c:v>
                </c:pt>
                <c:pt idx="37">
                  <c:v>12238.641792736638</c:v>
                </c:pt>
                <c:pt idx="38">
                  <c:v>10900.911314494955</c:v>
                </c:pt>
                <c:pt idx="39">
                  <c:v>8946.282717335529</c:v>
                </c:pt>
                <c:pt idx="40">
                  <c:v>6943.2307651147094</c:v>
                </c:pt>
                <c:pt idx="41">
                  <c:v>5208.4171724780645</c:v>
                </c:pt>
                <c:pt idx="42">
                  <c:v>3832.4294115202392</c:v>
                </c:pt>
                <c:pt idx="43">
                  <c:v>2790.5364158360321</c:v>
                </c:pt>
                <c:pt idx="44">
                  <c:v>2020.6000196686914</c:v>
                </c:pt>
                <c:pt idx="45">
                  <c:v>1458.8211461873798</c:v>
                </c:pt>
                <c:pt idx="46">
                  <c:v>1051.6247492471859</c:v>
                </c:pt>
                <c:pt idx="47">
                  <c:v>757.4865292947552</c:v>
                </c:pt>
                <c:pt idx="48">
                  <c:v>545.393789660425</c:v>
                </c:pt>
                <c:pt idx="49">
                  <c:v>392.6022109859897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28-428E-BE5A-EBDE85A11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894608"/>
        <c:axId val="1886893168"/>
      </c:scatterChart>
      <c:valAx>
        <c:axId val="188689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893168"/>
        <c:crosses val="autoZero"/>
        <c:crossBetween val="midCat"/>
      </c:valAx>
      <c:valAx>
        <c:axId val="18868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89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Bode Magnitude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Sheet1!$X$2:$X$51</c:f>
              <c:numCache>
                <c:formatCode>General</c:formatCode>
                <c:ptCount val="50"/>
                <c:pt idx="0">
                  <c:v>6</c:v>
                </c:pt>
                <c:pt idx="1">
                  <c:v>5.8571428571428568</c:v>
                </c:pt>
                <c:pt idx="2">
                  <c:v>5.7142857142857144</c:v>
                </c:pt>
                <c:pt idx="3">
                  <c:v>5.5714285714285712</c:v>
                </c:pt>
                <c:pt idx="4">
                  <c:v>5.4285714285714288</c:v>
                </c:pt>
                <c:pt idx="5">
                  <c:v>5.2857142857142856</c:v>
                </c:pt>
                <c:pt idx="6">
                  <c:v>5.1428571428571432</c:v>
                </c:pt>
                <c:pt idx="7">
                  <c:v>5</c:v>
                </c:pt>
                <c:pt idx="8">
                  <c:v>4.8571428571428577</c:v>
                </c:pt>
                <c:pt idx="9">
                  <c:v>4.7142857142857144</c:v>
                </c:pt>
                <c:pt idx="10">
                  <c:v>4.5714285714285721</c:v>
                </c:pt>
                <c:pt idx="11">
                  <c:v>4.4285714285714288</c:v>
                </c:pt>
                <c:pt idx="12">
                  <c:v>4.2857142857142865</c:v>
                </c:pt>
                <c:pt idx="13">
                  <c:v>4.1428571428571432</c:v>
                </c:pt>
                <c:pt idx="14">
                  <c:v>4</c:v>
                </c:pt>
                <c:pt idx="15">
                  <c:v>3.8571428571428577</c:v>
                </c:pt>
                <c:pt idx="16">
                  <c:v>3.7142857142857149</c:v>
                </c:pt>
                <c:pt idx="17">
                  <c:v>3.5714285714285721</c:v>
                </c:pt>
                <c:pt idx="18">
                  <c:v>3.4285714285714293</c:v>
                </c:pt>
                <c:pt idx="19">
                  <c:v>3.285714285714286</c:v>
                </c:pt>
                <c:pt idx="20">
                  <c:v>3.1428571428571432</c:v>
                </c:pt>
                <c:pt idx="21">
                  <c:v>3.0000000000000004</c:v>
                </c:pt>
                <c:pt idx="22">
                  <c:v>2.8571428571428577</c:v>
                </c:pt>
                <c:pt idx="23">
                  <c:v>2.7142857142857149</c:v>
                </c:pt>
                <c:pt idx="24">
                  <c:v>2.5714285714285721</c:v>
                </c:pt>
                <c:pt idx="25">
                  <c:v>2.4285714285714293</c:v>
                </c:pt>
                <c:pt idx="26">
                  <c:v>2.2857142857142865</c:v>
                </c:pt>
                <c:pt idx="27">
                  <c:v>2.1428571428571437</c:v>
                </c:pt>
                <c:pt idx="28">
                  <c:v>2.0000000000000009</c:v>
                </c:pt>
                <c:pt idx="29">
                  <c:v>1.8571428571428579</c:v>
                </c:pt>
                <c:pt idx="30">
                  <c:v>1.7142857142857151</c:v>
                </c:pt>
                <c:pt idx="31">
                  <c:v>1.5714285714285723</c:v>
                </c:pt>
                <c:pt idx="32">
                  <c:v>1.4285714285714295</c:v>
                </c:pt>
                <c:pt idx="33">
                  <c:v>1.2857142857142867</c:v>
                </c:pt>
                <c:pt idx="34">
                  <c:v>1.1428571428571437</c:v>
                </c:pt>
                <c:pt idx="35">
                  <c:v>1.0000000000000009</c:v>
                </c:pt>
                <c:pt idx="36">
                  <c:v>0.85714285714285821</c:v>
                </c:pt>
                <c:pt idx="37">
                  <c:v>0.7142857142857153</c:v>
                </c:pt>
                <c:pt idx="38">
                  <c:v>0.57142857142857251</c:v>
                </c:pt>
                <c:pt idx="39">
                  <c:v>0.4285714285714296</c:v>
                </c:pt>
                <c:pt idx="40">
                  <c:v>0.28571428571428675</c:v>
                </c:pt>
                <c:pt idx="41">
                  <c:v>0.1428571428571439</c:v>
                </c:pt>
                <c:pt idx="42">
                  <c:v>1.0607602132086145E-15</c:v>
                </c:pt>
                <c:pt idx="43">
                  <c:v>-0.14285714285714177</c:v>
                </c:pt>
                <c:pt idx="44">
                  <c:v>-0.28571428571428453</c:v>
                </c:pt>
                <c:pt idx="45">
                  <c:v>-0.42857142857142733</c:v>
                </c:pt>
                <c:pt idx="46">
                  <c:v>-0.57142857142857029</c:v>
                </c:pt>
                <c:pt idx="47">
                  <c:v>-0.71428571428571308</c:v>
                </c:pt>
                <c:pt idx="48">
                  <c:v>-0.85714285714285576</c:v>
                </c:pt>
                <c:pt idx="49">
                  <c:v>-0.99999999999999867</c:v>
                </c:pt>
              </c:numCache>
            </c:numRef>
          </c:xVal>
          <c:yVal>
            <c:numRef>
              <c:f>Sheet1!$Y$2:$Y$51</c:f>
              <c:numCache>
                <c:formatCode>General</c:formatCode>
                <c:ptCount val="50"/>
                <c:pt idx="0">
                  <c:v>2.0000005544400024</c:v>
                </c:pt>
                <c:pt idx="1">
                  <c:v>2.0000010704547813</c:v>
                </c:pt>
                <c:pt idx="2">
                  <c:v>2.0000020667198735</c:v>
                </c:pt>
                <c:pt idx="3">
                  <c:v>2.0000039901936932</c:v>
                </c:pt>
                <c:pt idx="4">
                  <c:v>2.0000077037920243</c:v>
                </c:pt>
                <c:pt idx="5">
                  <c:v>2.0000148734482113</c:v>
                </c:pt>
                <c:pt idx="6">
                  <c:v>2.0000287152174159</c:v>
                </c:pt>
                <c:pt idx="7">
                  <c:v>2.0000554369937342</c:v>
                </c:pt>
                <c:pt idx="8">
                  <c:v>2.0001070193649579</c:v>
                </c:pt>
                <c:pt idx="9">
                  <c:v>2.0002065746781779</c:v>
                </c:pt>
                <c:pt idx="10">
                  <c:v>2.0003986568562553</c:v>
                </c:pt>
                <c:pt idx="11">
                  <c:v>2.0007690294527976</c:v>
                </c:pt>
                <c:pt idx="12">
                  <c:v>2.0014823246289675</c:v>
                </c:pt>
                <c:pt idx="13">
                  <c:v>2.0028528880029488</c:v>
                </c:pt>
                <c:pt idx="14">
                  <c:v>2.0054748046528332</c:v>
                </c:pt>
                <c:pt idx="15">
                  <c:v>2.010449080537215</c:v>
                </c:pt>
                <c:pt idx="16">
                  <c:v>2.0197420138314417</c:v>
                </c:pt>
                <c:pt idx="17">
                  <c:v>2.0366311631780509</c:v>
                </c:pt>
                <c:pt idx="18">
                  <c:v>2.0659339121739335</c:v>
                </c:pt>
                <c:pt idx="19">
                  <c:v>2.1132952634982289</c:v>
                </c:pt>
                <c:pt idx="20">
                  <c:v>2.1829726546655466</c:v>
                </c:pt>
                <c:pt idx="21">
                  <c:v>2.2753092370295249</c:v>
                </c:pt>
                <c:pt idx="22">
                  <c:v>2.3864999869386812</c:v>
                </c:pt>
                <c:pt idx="23">
                  <c:v>2.5109295091820214</c:v>
                </c:pt>
                <c:pt idx="24">
                  <c:v>2.643568528328454</c:v>
                </c:pt>
                <c:pt idx="25">
                  <c:v>2.7808960323628433</c:v>
                </c:pt>
                <c:pt idx="26">
                  <c:v>2.9207507913788229</c:v>
                </c:pt>
                <c:pt idx="27">
                  <c:v>3.0618771291535554</c:v>
                </c:pt>
                <c:pt idx="28">
                  <c:v>3.2035243431566585</c:v>
                </c:pt>
                <c:pt idx="29">
                  <c:v>3.3451585018724055</c:v>
                </c:pt>
                <c:pt idx="30">
                  <c:v>3.4862401690346134</c:v>
                </c:pt>
                <c:pt idx="31">
                  <c:v>3.6260003231201448</c:v>
                </c:pt>
                <c:pt idx="32">
                  <c:v>3.7631470677312984</c:v>
                </c:pt>
                <c:pt idx="33">
                  <c:v>3.8954592267167114</c:v>
                </c:pt>
                <c:pt idx="34">
                  <c:v>4.0193354742957945</c:v>
                </c:pt>
                <c:pt idx="35">
                  <c:v>4.1296801844422575</c:v>
                </c:pt>
                <c:pt idx="36">
                  <c:v>4.2209027770988206</c:v>
                </c:pt>
                <c:pt idx="37">
                  <c:v>4.2893698148635302</c:v>
                </c:pt>
                <c:pt idx="38">
                  <c:v>4.3356620778078385</c:v>
                </c:pt>
                <c:pt idx="39">
                  <c:v>4.3641799856358388</c:v>
                </c:pt>
                <c:pt idx="40">
                  <c:v>4.3805677526348923</c:v>
                </c:pt>
                <c:pt idx="41">
                  <c:v>4.3895682524610544</c:v>
                </c:pt>
                <c:pt idx="42">
                  <c:v>4.394380945898301</c:v>
                </c:pt>
                <c:pt idx="43">
                  <c:v>4.3969162412717724</c:v>
                </c:pt>
                <c:pt idx="44">
                  <c:v>4.3982411207422896</c:v>
                </c:pt>
                <c:pt idx="45">
                  <c:v>4.3989305297110741</c:v>
                </c:pt>
                <c:pt idx="46">
                  <c:v>4.3992884696493118</c:v>
                </c:pt>
                <c:pt idx="47">
                  <c:v>4.3994740959426455</c:v>
                </c:pt>
                <c:pt idx="48">
                  <c:v>4.399570303028268</c:v>
                </c:pt>
                <c:pt idx="49">
                  <c:v>4.3996201500063084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B4-47B5-8D83-6E993287E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61104"/>
        <c:axId val="145862064"/>
      </c:scatterChart>
      <c:valAx>
        <c:axId val="14586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62064"/>
        <c:crosses val="autoZero"/>
        <c:crossBetween val="midCat"/>
      </c:valAx>
      <c:valAx>
        <c:axId val="14586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6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Bode Phase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Sheet1!$X$2:$X$51</c:f>
              <c:numCache>
                <c:formatCode>General</c:formatCode>
                <c:ptCount val="50"/>
                <c:pt idx="0">
                  <c:v>6</c:v>
                </c:pt>
                <c:pt idx="1">
                  <c:v>5.8571428571428568</c:v>
                </c:pt>
                <c:pt idx="2">
                  <c:v>5.7142857142857144</c:v>
                </c:pt>
                <c:pt idx="3">
                  <c:v>5.5714285714285712</c:v>
                </c:pt>
                <c:pt idx="4">
                  <c:v>5.4285714285714288</c:v>
                </c:pt>
                <c:pt idx="5">
                  <c:v>5.2857142857142856</c:v>
                </c:pt>
                <c:pt idx="6">
                  <c:v>5.1428571428571432</c:v>
                </c:pt>
                <c:pt idx="7">
                  <c:v>5</c:v>
                </c:pt>
                <c:pt idx="8">
                  <c:v>4.8571428571428577</c:v>
                </c:pt>
                <c:pt idx="9">
                  <c:v>4.7142857142857144</c:v>
                </c:pt>
                <c:pt idx="10">
                  <c:v>4.5714285714285721</c:v>
                </c:pt>
                <c:pt idx="11">
                  <c:v>4.4285714285714288</c:v>
                </c:pt>
                <c:pt idx="12">
                  <c:v>4.2857142857142865</c:v>
                </c:pt>
                <c:pt idx="13">
                  <c:v>4.1428571428571432</c:v>
                </c:pt>
                <c:pt idx="14">
                  <c:v>4</c:v>
                </c:pt>
                <c:pt idx="15">
                  <c:v>3.8571428571428577</c:v>
                </c:pt>
                <c:pt idx="16">
                  <c:v>3.7142857142857149</c:v>
                </c:pt>
                <c:pt idx="17">
                  <c:v>3.5714285714285721</c:v>
                </c:pt>
                <c:pt idx="18">
                  <c:v>3.4285714285714293</c:v>
                </c:pt>
                <c:pt idx="19">
                  <c:v>3.285714285714286</c:v>
                </c:pt>
                <c:pt idx="20">
                  <c:v>3.1428571428571432</c:v>
                </c:pt>
                <c:pt idx="21">
                  <c:v>3.0000000000000004</c:v>
                </c:pt>
                <c:pt idx="22">
                  <c:v>2.8571428571428577</c:v>
                </c:pt>
                <c:pt idx="23">
                  <c:v>2.7142857142857149</c:v>
                </c:pt>
                <c:pt idx="24">
                  <c:v>2.5714285714285721</c:v>
                </c:pt>
                <c:pt idx="25">
                  <c:v>2.4285714285714293</c:v>
                </c:pt>
                <c:pt idx="26">
                  <c:v>2.2857142857142865</c:v>
                </c:pt>
                <c:pt idx="27">
                  <c:v>2.1428571428571437</c:v>
                </c:pt>
                <c:pt idx="28">
                  <c:v>2.0000000000000009</c:v>
                </c:pt>
                <c:pt idx="29">
                  <c:v>1.8571428571428579</c:v>
                </c:pt>
                <c:pt idx="30">
                  <c:v>1.7142857142857151</c:v>
                </c:pt>
                <c:pt idx="31">
                  <c:v>1.5714285714285723</c:v>
                </c:pt>
                <c:pt idx="32">
                  <c:v>1.4285714285714295</c:v>
                </c:pt>
                <c:pt idx="33">
                  <c:v>1.2857142857142867</c:v>
                </c:pt>
                <c:pt idx="34">
                  <c:v>1.1428571428571437</c:v>
                </c:pt>
                <c:pt idx="35">
                  <c:v>1.0000000000000009</c:v>
                </c:pt>
                <c:pt idx="36">
                  <c:v>0.85714285714285821</c:v>
                </c:pt>
                <c:pt idx="37">
                  <c:v>0.7142857142857153</c:v>
                </c:pt>
                <c:pt idx="38">
                  <c:v>0.57142857142857251</c:v>
                </c:pt>
                <c:pt idx="39">
                  <c:v>0.4285714285714296</c:v>
                </c:pt>
                <c:pt idx="40">
                  <c:v>0.28571428571428675</c:v>
                </c:pt>
                <c:pt idx="41">
                  <c:v>0.1428571428571439</c:v>
                </c:pt>
                <c:pt idx="42">
                  <c:v>1.0607602132086145E-15</c:v>
                </c:pt>
                <c:pt idx="43">
                  <c:v>-0.14285714285714177</c:v>
                </c:pt>
                <c:pt idx="44">
                  <c:v>-0.28571428571428453</c:v>
                </c:pt>
                <c:pt idx="45">
                  <c:v>-0.42857142857142733</c:v>
                </c:pt>
                <c:pt idx="46">
                  <c:v>-0.57142857142857029</c:v>
                </c:pt>
                <c:pt idx="47">
                  <c:v>-0.71428571428571308</c:v>
                </c:pt>
                <c:pt idx="48">
                  <c:v>-0.85714285714285576</c:v>
                </c:pt>
                <c:pt idx="49">
                  <c:v>-0.99999999999999867</c:v>
                </c:pt>
              </c:numCache>
            </c:numRef>
          </c:xVal>
          <c:yVal>
            <c:numRef>
              <c:f>Sheet1!$AA$2:$AA$51</c:f>
              <c:numCache>
                <c:formatCode>General</c:formatCode>
                <c:ptCount val="50"/>
                <c:pt idx="0">
                  <c:v>-9.118898735572234E-2</c:v>
                </c:pt>
                <c:pt idx="1">
                  <c:v>-0.12670658629827578</c:v>
                </c:pt>
                <c:pt idx="2">
                  <c:v>-0.17605796043754812</c:v>
                </c:pt>
                <c:pt idx="3">
                  <c:v>-0.24463101756568695</c:v>
                </c:pt>
                <c:pt idx="4">
                  <c:v>-0.33991175120174927</c:v>
                </c:pt>
                <c:pt idx="5">
                  <c:v>-0.47230062777925574</c:v>
                </c:pt>
                <c:pt idx="6">
                  <c:v>-0.65624559411221517</c:v>
                </c:pt>
                <c:pt idx="7">
                  <c:v>-0.91181274221552899</c:v>
                </c:pt>
                <c:pt idx="8">
                  <c:v>-1.266858972843685</c:v>
                </c:pt>
                <c:pt idx="9">
                  <c:v>-1.7600247352734895</c:v>
                </c:pt>
                <c:pt idx="10">
                  <c:v>-2.4448224285806668</c:v>
                </c:pt>
                <c:pt idx="11">
                  <c:v>-3.3951304644112614</c:v>
                </c:pt>
                <c:pt idx="12">
                  <c:v>-4.7123315323421071</c:v>
                </c:pt>
                <c:pt idx="13">
                  <c:v>-6.5339283654106186</c:v>
                </c:pt>
                <c:pt idx="14">
                  <c:v>-9.0421564513917634</c:v>
                </c:pt>
                <c:pt idx="15">
                  <c:v>-12.46761058956314</c:v>
                </c:pt>
                <c:pt idx="16">
                  <c:v>-17.07505269252816</c:v>
                </c:pt>
                <c:pt idx="17">
                  <c:v>-23.105613033240243</c:v>
                </c:pt>
                <c:pt idx="18">
                  <c:v>-30.643670104490074</c:v>
                </c:pt>
                <c:pt idx="19">
                  <c:v>-39.423469570219346</c:v>
                </c:pt>
                <c:pt idx="20">
                  <c:v>-48.728330690305498</c:v>
                </c:pt>
                <c:pt idx="21">
                  <c:v>-57.596287466656378</c:v>
                </c:pt>
                <c:pt idx="22">
                  <c:v>-65.246847512543624</c:v>
                </c:pt>
                <c:pt idx="23">
                  <c:v>-71.336247343518266</c:v>
                </c:pt>
                <c:pt idx="24">
                  <c:v>-75.890521888902754</c:v>
                </c:pt>
                <c:pt idx="25">
                  <c:v>-79.110241952449272</c:v>
                </c:pt>
                <c:pt idx="26">
                  <c:v>-81.22201442314848</c:v>
                </c:pt>
                <c:pt idx="27">
                  <c:v>-82.406982279120101</c:v>
                </c:pt>
                <c:pt idx="28">
                  <c:v>-82.776365785641218</c:v>
                </c:pt>
                <c:pt idx="29">
                  <c:v>-82.366082443819408</c:v>
                </c:pt>
                <c:pt idx="30">
                  <c:v>-81.136272725704359</c:v>
                </c:pt>
                <c:pt idx="31">
                  <c:v>-78.971861479152523</c:v>
                </c:pt>
                <c:pt idx="32">
                  <c:v>-75.688472189641388</c:v>
                </c:pt>
                <c:pt idx="33">
                  <c:v>-71.058524098739241</c:v>
                </c:pt>
                <c:pt idx="34">
                  <c:v>-64.886139766853503</c:v>
                </c:pt>
                <c:pt idx="35">
                  <c:v>-57.159802353321481</c:v>
                </c:pt>
                <c:pt idx="36">
                  <c:v>-48.246606328138398</c:v>
                </c:pt>
                <c:pt idx="37">
                  <c:v>-38.945738958594688</c:v>
                </c:pt>
                <c:pt idx="38">
                  <c:v>-30.216554160599326</c:v>
                </c:pt>
                <c:pt idx="39">
                  <c:v>-22.754213226843639</c:v>
                </c:pt>
                <c:pt idx="40">
                  <c:v>-16.801920956665104</c:v>
                </c:pt>
                <c:pt idx="41">
                  <c:v>-12.26254800841207</c:v>
                </c:pt>
                <c:pt idx="42">
                  <c:v>-8.8911982999357839</c:v>
                </c:pt>
                <c:pt idx="43">
                  <c:v>-6.4239828534225092</c:v>
                </c:pt>
                <c:pt idx="44">
                  <c:v>-4.6327107190379193</c:v>
                </c:pt>
                <c:pt idx="45">
                  <c:v>-3.3376423896012022</c:v>
                </c:pt>
                <c:pt idx="46">
                  <c:v>-2.403379366933871</c:v>
                </c:pt>
                <c:pt idx="47">
                  <c:v>-1.7301727033112126</c:v>
                </c:pt>
                <c:pt idx="48">
                  <c:v>-1.2453651683310603</c:v>
                </c:pt>
                <c:pt idx="49">
                  <c:v>-0.89634033155774928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64-494B-9443-5527F6F91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665536"/>
        <c:axId val="1154665056"/>
      </c:scatterChart>
      <c:valAx>
        <c:axId val="115466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665056"/>
        <c:crosses val="autoZero"/>
        <c:crossBetween val="midCat"/>
      </c:valAx>
      <c:valAx>
        <c:axId val="11546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66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20</xdr:row>
      <xdr:rowOff>107950</xdr:rowOff>
    </xdr:from>
    <xdr:to>
      <xdr:col>12</xdr:col>
      <xdr:colOff>1609725</xdr:colOff>
      <xdr:row>35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FEFA3D-4A7D-0A0F-2A18-7592A2352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41</xdr:row>
      <xdr:rowOff>171450</xdr:rowOff>
    </xdr:from>
    <xdr:to>
      <xdr:col>12</xdr:col>
      <xdr:colOff>1514475</xdr:colOff>
      <xdr:row>56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62523A-B672-1348-671D-C7168A81D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587375</xdr:colOff>
      <xdr:row>60</xdr:row>
      <xdr:rowOff>82550</xdr:rowOff>
    </xdr:from>
    <xdr:to>
      <xdr:col>12</xdr:col>
      <xdr:colOff>1501775</xdr:colOff>
      <xdr:row>75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142350-E0A6-651B-7C05-8F6A3B937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E1305-6F1B-4B82-9B62-1D08A4FCF2A4}">
  <dimension ref="A1:AA60"/>
  <sheetViews>
    <sheetView tabSelected="1" workbookViewId="0">
      <selection activeCell="M9" sqref="M9"/>
    </sheetView>
  </sheetViews>
  <sheetFormatPr defaultRowHeight="14.5" x14ac:dyDescent="0.35"/>
  <cols>
    <col min="3" max="3" width="20.1796875" customWidth="1"/>
    <col min="4" max="4" width="12.453125" bestFit="1" customWidth="1"/>
    <col min="6" max="6" width="16.1796875" customWidth="1"/>
    <col min="13" max="13" width="38.90625" customWidth="1"/>
    <col min="17" max="17" width="18.54296875" customWidth="1"/>
    <col min="20" max="20" width="10.81640625" bestFit="1" customWidth="1"/>
    <col min="25" max="25" width="12.54296875" customWidth="1"/>
    <col min="26" max="26" width="14.08984375" customWidth="1"/>
  </cols>
  <sheetData>
    <row r="1" spans="1:27" ht="15.5" x14ac:dyDescent="0.35">
      <c r="B1" s="4" t="s">
        <v>17</v>
      </c>
      <c r="C1" s="4" t="s">
        <v>18</v>
      </c>
      <c r="D1" s="4" t="s">
        <v>19</v>
      </c>
      <c r="F1" t="s">
        <v>24</v>
      </c>
      <c r="H1" t="s">
        <v>9</v>
      </c>
      <c r="I1" t="s">
        <v>7</v>
      </c>
      <c r="J1" t="s">
        <v>6</v>
      </c>
      <c r="M1" s="1" t="s">
        <v>0</v>
      </c>
      <c r="N1" t="s">
        <v>20</v>
      </c>
      <c r="O1">
        <v>1000000</v>
      </c>
      <c r="Q1" t="s">
        <v>25</v>
      </c>
      <c r="R1">
        <v>100</v>
      </c>
      <c r="T1" t="s">
        <v>32</v>
      </c>
      <c r="U1" s="2" t="s">
        <v>31</v>
      </c>
      <c r="V1" t="s">
        <v>16</v>
      </c>
      <c r="W1" t="s">
        <v>34</v>
      </c>
      <c r="X1" t="s">
        <v>36</v>
      </c>
      <c r="Y1" t="s">
        <v>35</v>
      </c>
      <c r="Z1" t="s">
        <v>37</v>
      </c>
      <c r="AA1" t="s">
        <v>38</v>
      </c>
    </row>
    <row r="2" spans="1:27" ht="15.5" x14ac:dyDescent="0.35">
      <c r="A2">
        <v>1</v>
      </c>
      <c r="B2">
        <f>$O$1*$O$4^(A2-1)</f>
        <v>1000000</v>
      </c>
      <c r="C2">
        <f>$R$1+($R$2/(1+F2*F2*$R$2*$R$2*$R$3*$R$3))</f>
        <v>100.00000101321184</v>
      </c>
      <c r="D2">
        <f>-F2*$R$2*$R$2*$R$3/(1+F2*F2*$R$2*$R$2*$R$3*$R$3)</f>
        <v>-0.15915494308544506</v>
      </c>
      <c r="F2">
        <f>2*PI()*B2</f>
        <v>6283185.307179586</v>
      </c>
      <c r="H2" t="s">
        <v>10</v>
      </c>
      <c r="I2" t="s">
        <v>8</v>
      </c>
      <c r="J2" t="s">
        <v>5</v>
      </c>
      <c r="M2" s="1" t="s">
        <v>40</v>
      </c>
      <c r="N2" t="s">
        <v>21</v>
      </c>
      <c r="O2">
        <v>0.1</v>
      </c>
      <c r="Q2" t="s">
        <v>26</v>
      </c>
      <c r="R2">
        <v>25000</v>
      </c>
      <c r="T2">
        <f>C2</f>
        <v>100.00000101321184</v>
      </c>
      <c r="U2">
        <f>-D2</f>
        <v>0.15915494308544506</v>
      </c>
      <c r="V2">
        <f>B2</f>
        <v>1000000</v>
      </c>
      <c r="W2">
        <f>SQRT(T2*T2+U2*U2)</f>
        <v>100.00012766460991</v>
      </c>
      <c r="X2">
        <f>LOG10(V2)</f>
        <v>6</v>
      </c>
      <c r="Y2">
        <f>LOG10(W2)</f>
        <v>2.0000005544400024</v>
      </c>
      <c r="Z2">
        <f t="shared" ref="Z2:Z33" si="0">ATAN2(T2, D2)</f>
        <v>-1.5915480709168322E-3</v>
      </c>
      <c r="AA2">
        <f>Z2*180/PI()</f>
        <v>-9.118898735572234E-2</v>
      </c>
    </row>
    <row r="3" spans="1:27" ht="15.5" x14ac:dyDescent="0.35">
      <c r="A3">
        <v>2</v>
      </c>
      <c r="B3">
        <f t="shared" ref="B3:B51" si="1">$O$1*$O$4^(A3-1)</f>
        <v>719685.673001152</v>
      </c>
      <c r="C3">
        <f t="shared" ref="C3:C51" si="2">$R$1+($R$2/(1+F3*F3*$R$2*$R$2*$R$3*$R$3))</f>
        <v>100.00000195620579</v>
      </c>
      <c r="D3">
        <f t="shared" ref="D3:D51" si="3">-F3*$R$2*$R$2*$R$3/(1+F3*F3*$R$2*$R$2*$R$3*$R$3)</f>
        <v>-0.22114507631609748</v>
      </c>
      <c r="F3">
        <f t="shared" ref="F3:F51" si="4">2*PI()*B3</f>
        <v>4521918.4463884905</v>
      </c>
      <c r="I3" t="s">
        <v>11</v>
      </c>
      <c r="J3" t="s">
        <v>11</v>
      </c>
      <c r="M3" s="1" t="s">
        <v>1</v>
      </c>
      <c r="N3" t="s">
        <v>22</v>
      </c>
      <c r="O3">
        <v>50</v>
      </c>
      <c r="Q3" t="s">
        <v>27</v>
      </c>
      <c r="R3" s="3">
        <v>9.9999999999999995E-7</v>
      </c>
      <c r="T3">
        <f t="shared" ref="T3:T46" si="5">C3</f>
        <v>100.00000195620579</v>
      </c>
      <c r="U3">
        <f t="shared" ref="U3:U46" si="6">-D3</f>
        <v>0.22114507631609748</v>
      </c>
      <c r="V3">
        <f t="shared" ref="V3:V46" si="7">B3</f>
        <v>719685.673001152</v>
      </c>
      <c r="W3">
        <f t="shared" ref="W3:W51" si="8">SQRT(T3*T3+U3*U3)</f>
        <v>100.00024648162594</v>
      </c>
      <c r="X3">
        <f t="shared" ref="X3:X34" si="9">LOG10(V3)</f>
        <v>5.8571428571428568</v>
      </c>
      <c r="Y3">
        <f t="shared" ref="Y3:Y51" si="10">LOG10(W3)</f>
        <v>2.0000010704547813</v>
      </c>
      <c r="Z3">
        <f t="shared" si="0"/>
        <v>-2.211447114867246E-3</v>
      </c>
      <c r="AA3">
        <f t="shared" ref="AA3:AA51" si="11">Z3*180/PI()</f>
        <v>-0.12670658629827578</v>
      </c>
    </row>
    <row r="4" spans="1:27" ht="15.5" x14ac:dyDescent="0.35">
      <c r="A4">
        <v>3</v>
      </c>
      <c r="B4">
        <f t="shared" si="1"/>
        <v>517947.46792312118</v>
      </c>
      <c r="C4">
        <f t="shared" si="2"/>
        <v>100.00000377684208</v>
      </c>
      <c r="D4">
        <f t="shared" si="3"/>
        <v>-0.30728008712164334</v>
      </c>
      <c r="F4">
        <f t="shared" si="4"/>
        <v>3254359.9203454251</v>
      </c>
      <c r="I4" s="2" t="s">
        <v>12</v>
      </c>
      <c r="M4" s="1" t="s">
        <v>2</v>
      </c>
      <c r="N4" t="s">
        <v>23</v>
      </c>
      <c r="O4">
        <f>(O2/O1)^(1/(O3-1))</f>
        <v>0.71968567300115205</v>
      </c>
      <c r="T4">
        <f t="shared" si="5"/>
        <v>100.00000377684208</v>
      </c>
      <c r="U4">
        <f t="shared" si="6"/>
        <v>0.30728008712164334</v>
      </c>
      <c r="V4">
        <f t="shared" si="7"/>
        <v>517947.46792312118</v>
      </c>
      <c r="W4">
        <f t="shared" si="8"/>
        <v>100.00047588096955</v>
      </c>
      <c r="X4">
        <f t="shared" si="9"/>
        <v>5.7142857142857144</v>
      </c>
      <c r="Y4">
        <f t="shared" si="10"/>
        <v>2.0000020667198735</v>
      </c>
      <c r="Z4">
        <f t="shared" si="0"/>
        <v>-3.0727910839811311E-3</v>
      </c>
      <c r="AA4">
        <f t="shared" si="11"/>
        <v>-0.17605796043754812</v>
      </c>
    </row>
    <row r="5" spans="1:27" ht="15.5" x14ac:dyDescent="0.35">
      <c r="A5">
        <v>4</v>
      </c>
      <c r="B5">
        <f t="shared" si="1"/>
        <v>372759.37203149404</v>
      </c>
      <c r="C5">
        <f t="shared" si="2"/>
        <v>100.00000729194042</v>
      </c>
      <c r="D5">
        <f t="shared" si="3"/>
        <v>-0.42696429650607581</v>
      </c>
      <c r="F5">
        <f t="shared" si="4"/>
        <v>2342116.2094617723</v>
      </c>
      <c r="I5" t="s">
        <v>42</v>
      </c>
      <c r="M5" s="1" t="s">
        <v>3</v>
      </c>
      <c r="T5">
        <f t="shared" si="5"/>
        <v>100.00000729194042</v>
      </c>
      <c r="U5">
        <f t="shared" si="6"/>
        <v>0.42696429650607581</v>
      </c>
      <c r="V5">
        <f t="shared" si="7"/>
        <v>372759.37203149404</v>
      </c>
      <c r="W5">
        <f t="shared" si="8"/>
        <v>100.00091878027236</v>
      </c>
      <c r="X5">
        <f t="shared" si="9"/>
        <v>5.5714285714285712</v>
      </c>
      <c r="Y5">
        <f t="shared" si="10"/>
        <v>2.0000039901936932</v>
      </c>
      <c r="Z5">
        <f t="shared" si="0"/>
        <v>-4.2696167090253206E-3</v>
      </c>
      <c r="AA5">
        <f t="shared" si="11"/>
        <v>-0.24463101756568695</v>
      </c>
    </row>
    <row r="6" spans="1:27" ht="15.5" x14ac:dyDescent="0.35">
      <c r="A6">
        <v>5</v>
      </c>
      <c r="B6">
        <f t="shared" si="1"/>
        <v>268269.57952797267</v>
      </c>
      <c r="C6">
        <f t="shared" si="2"/>
        <v>100.00001407853281</v>
      </c>
      <c r="D6">
        <f t="shared" si="3"/>
        <v>-0.59326496609233847</v>
      </c>
      <c r="F6">
        <f t="shared" si="4"/>
        <v>1685587.4804534034</v>
      </c>
      <c r="I6" t="s">
        <v>11</v>
      </c>
      <c r="M6" s="1" t="s">
        <v>4</v>
      </c>
      <c r="T6">
        <f t="shared" si="5"/>
        <v>100.00001407853281</v>
      </c>
      <c r="U6">
        <f t="shared" si="6"/>
        <v>0.59326496609233847</v>
      </c>
      <c r="V6">
        <f t="shared" si="7"/>
        <v>268269.57952797267</v>
      </c>
      <c r="W6">
        <f t="shared" si="8"/>
        <v>100.00177387940053</v>
      </c>
      <c r="X6">
        <f t="shared" si="9"/>
        <v>5.4285714285714288</v>
      </c>
      <c r="Y6">
        <f t="shared" si="10"/>
        <v>2.0000077037920243</v>
      </c>
      <c r="Z6">
        <f t="shared" si="0"/>
        <v>-5.932579224690317E-3</v>
      </c>
      <c r="AA6">
        <f t="shared" si="11"/>
        <v>-0.33991175120174927</v>
      </c>
    </row>
    <row r="7" spans="1:27" x14ac:dyDescent="0.35">
      <c r="A7">
        <v>6</v>
      </c>
      <c r="B7">
        <f t="shared" si="1"/>
        <v>193069.77288832507</v>
      </c>
      <c r="C7">
        <f t="shared" si="2"/>
        <v>100.0000271813913</v>
      </c>
      <c r="D7">
        <f t="shared" si="3"/>
        <v>-0.82433899692268897</v>
      </c>
      <c r="F7">
        <f t="shared" si="4"/>
        <v>1213093.1602724236</v>
      </c>
      <c r="I7" t="s">
        <v>11</v>
      </c>
      <c r="T7">
        <f t="shared" si="5"/>
        <v>100.0000271813913</v>
      </c>
      <c r="U7">
        <f t="shared" si="6"/>
        <v>0.82433899692268897</v>
      </c>
      <c r="V7">
        <f t="shared" si="7"/>
        <v>193069.77288832507</v>
      </c>
      <c r="W7">
        <f t="shared" si="8"/>
        <v>100.00342479665808</v>
      </c>
      <c r="X7">
        <f t="shared" si="9"/>
        <v>5.2857142857142856</v>
      </c>
      <c r="Y7">
        <f t="shared" si="10"/>
        <v>2.0000148734482113</v>
      </c>
      <c r="Z7">
        <f t="shared" si="0"/>
        <v>-8.2432010139842065E-3</v>
      </c>
      <c r="AA7">
        <f t="shared" si="11"/>
        <v>-0.47230062777925574</v>
      </c>
    </row>
    <row r="8" spans="1:27" ht="15.5" x14ac:dyDescent="0.35">
      <c r="A8">
        <v>7</v>
      </c>
      <c r="B8">
        <f t="shared" si="1"/>
        <v>138949.54943731384</v>
      </c>
      <c r="C8">
        <f t="shared" si="2"/>
        <v>100.00005247905041</v>
      </c>
      <c r="D8">
        <f t="shared" si="3"/>
        <v>-1.1454153209010944</v>
      </c>
      <c r="F8">
        <f t="shared" si="4"/>
        <v>873045.76746375381</v>
      </c>
      <c r="H8" t="s">
        <v>11</v>
      </c>
      <c r="I8" t="s">
        <v>11</v>
      </c>
      <c r="M8" s="1" t="s">
        <v>43</v>
      </c>
      <c r="T8">
        <f t="shared" si="5"/>
        <v>100.00005247905041</v>
      </c>
      <c r="U8">
        <f t="shared" si="6"/>
        <v>1.1454153209010944</v>
      </c>
      <c r="V8">
        <f t="shared" si="7"/>
        <v>138949.54943731384</v>
      </c>
      <c r="W8">
        <f t="shared" si="8"/>
        <v>100.00661214174886</v>
      </c>
      <c r="X8">
        <f t="shared" si="9"/>
        <v>5.1428571428571432</v>
      </c>
      <c r="Y8">
        <f t="shared" si="10"/>
        <v>2.0000287152174159</v>
      </c>
      <c r="Z8">
        <f t="shared" si="0"/>
        <v>-1.1453646318964467E-2</v>
      </c>
      <c r="AA8">
        <f t="shared" si="11"/>
        <v>-0.65624559411221517</v>
      </c>
    </row>
    <row r="9" spans="1:27" x14ac:dyDescent="0.35">
      <c r="A9">
        <v>8</v>
      </c>
      <c r="B9">
        <f t="shared" si="1"/>
        <v>100000.00000000003</v>
      </c>
      <c r="C9">
        <f t="shared" si="2"/>
        <v>100.00010132118324</v>
      </c>
      <c r="D9">
        <f t="shared" si="3"/>
        <v>-1.5915494244686459</v>
      </c>
      <c r="F9">
        <f t="shared" si="4"/>
        <v>628318.53071795881</v>
      </c>
      <c r="H9" s="2" t="s">
        <v>13</v>
      </c>
      <c r="T9">
        <f t="shared" si="5"/>
        <v>100.00010132118324</v>
      </c>
      <c r="U9">
        <f t="shared" si="6"/>
        <v>1.5915494244686459</v>
      </c>
      <c r="V9">
        <f t="shared" si="7"/>
        <v>100000.00000000003</v>
      </c>
      <c r="W9">
        <f t="shared" si="8"/>
        <v>100.01276565427756</v>
      </c>
      <c r="X9">
        <f t="shared" si="9"/>
        <v>5</v>
      </c>
      <c r="Y9">
        <f t="shared" si="10"/>
        <v>2.0000554369937342</v>
      </c>
      <c r="Z9">
        <f t="shared" si="0"/>
        <v>-1.5914134513299275E-2</v>
      </c>
      <c r="AA9">
        <f t="shared" si="11"/>
        <v>-0.91181274221552899</v>
      </c>
    </row>
    <row r="10" spans="1:27" x14ac:dyDescent="0.35">
      <c r="A10">
        <v>9</v>
      </c>
      <c r="B10">
        <f t="shared" si="1"/>
        <v>71968.567300115232</v>
      </c>
      <c r="C10">
        <f t="shared" si="2"/>
        <v>100.00019562057761</v>
      </c>
      <c r="D10">
        <f t="shared" si="3"/>
        <v>-2.2114507460298047</v>
      </c>
      <c r="F10">
        <f t="shared" si="4"/>
        <v>452191.84463884926</v>
      </c>
      <c r="H10" t="s">
        <v>41</v>
      </c>
      <c r="T10">
        <f t="shared" si="5"/>
        <v>100.00019562057761</v>
      </c>
      <c r="U10">
        <f t="shared" si="6"/>
        <v>2.2114507460298047</v>
      </c>
      <c r="V10">
        <f t="shared" si="7"/>
        <v>71968.567300115232</v>
      </c>
      <c r="W10">
        <f t="shared" si="8"/>
        <v>100.02464515586099</v>
      </c>
      <c r="X10">
        <f t="shared" si="9"/>
        <v>4.8571428571428577</v>
      </c>
      <c r="Y10">
        <f t="shared" si="10"/>
        <v>2.0001070193649579</v>
      </c>
      <c r="Z10">
        <f t="shared" si="0"/>
        <v>-2.2110860234555732E-2</v>
      </c>
      <c r="AA10">
        <f t="shared" si="11"/>
        <v>-1.266858972843685</v>
      </c>
    </row>
    <row r="11" spans="1:27" x14ac:dyDescent="0.35">
      <c r="A11">
        <v>10</v>
      </c>
      <c r="B11">
        <f t="shared" si="1"/>
        <v>51794.746792312137</v>
      </c>
      <c r="C11">
        <f t="shared" si="2"/>
        <v>100.00037768420218</v>
      </c>
      <c r="D11">
        <f t="shared" si="3"/>
        <v>-3.0728008252587178</v>
      </c>
      <c r="F11">
        <f t="shared" si="4"/>
        <v>325435.99203454261</v>
      </c>
      <c r="T11">
        <f t="shared" si="5"/>
        <v>100.00037768420218</v>
      </c>
      <c r="U11">
        <f t="shared" si="6"/>
        <v>3.0728008252587178</v>
      </c>
      <c r="V11">
        <f t="shared" si="7"/>
        <v>51794.746792312137</v>
      </c>
      <c r="W11">
        <f t="shared" si="8"/>
        <v>100.04757689167084</v>
      </c>
      <c r="X11">
        <f t="shared" si="9"/>
        <v>4.7142857142857144</v>
      </c>
      <c r="Y11">
        <f t="shared" si="10"/>
        <v>2.0002065746781779</v>
      </c>
      <c r="Z11">
        <f t="shared" si="0"/>
        <v>-3.0718226547063972E-2</v>
      </c>
      <c r="AA11">
        <f t="shared" si="11"/>
        <v>-1.7600247352734895</v>
      </c>
    </row>
    <row r="12" spans="1:27" x14ac:dyDescent="0.35">
      <c r="A12">
        <v>11</v>
      </c>
      <c r="B12">
        <f t="shared" si="1"/>
        <v>37275.93720314942</v>
      </c>
      <c r="C12">
        <f t="shared" si="2"/>
        <v>100.00072919402112</v>
      </c>
      <c r="D12">
        <f t="shared" si="3"/>
        <v>-4.2696428417701888</v>
      </c>
      <c r="F12">
        <f t="shared" si="4"/>
        <v>234211.62094617737</v>
      </c>
      <c r="H12" t="s">
        <v>14</v>
      </c>
      <c r="T12">
        <f t="shared" si="5"/>
        <v>100.00072919402112</v>
      </c>
      <c r="U12">
        <f t="shared" si="6"/>
        <v>4.2696428417701888</v>
      </c>
      <c r="V12">
        <f t="shared" si="7"/>
        <v>37275.93720314942</v>
      </c>
      <c r="W12">
        <f t="shared" si="8"/>
        <v>100.09183627715214</v>
      </c>
      <c r="X12">
        <f t="shared" si="9"/>
        <v>4.5714285714285721</v>
      </c>
      <c r="Y12">
        <f t="shared" si="10"/>
        <v>2.0003986568562553</v>
      </c>
      <c r="Z12">
        <f t="shared" si="0"/>
        <v>-4.2670201005336555E-2</v>
      </c>
      <c r="AA12">
        <f t="shared" si="11"/>
        <v>-2.4448224285806668</v>
      </c>
    </row>
    <row r="13" spans="1:27" x14ac:dyDescent="0.35">
      <c r="A13">
        <v>12</v>
      </c>
      <c r="B13">
        <f t="shared" si="1"/>
        <v>26826.957952797275</v>
      </c>
      <c r="C13">
        <f t="shared" si="2"/>
        <v>100.00140785320228</v>
      </c>
      <c r="D13">
        <f t="shared" si="3"/>
        <v>-5.9326493301723113</v>
      </c>
      <c r="F13">
        <f t="shared" si="4"/>
        <v>168558.74804534038</v>
      </c>
      <c r="H13" t="s">
        <v>28</v>
      </c>
      <c r="T13">
        <f t="shared" si="5"/>
        <v>100.00140785320228</v>
      </c>
      <c r="U13">
        <f t="shared" si="6"/>
        <v>5.9326493301723113</v>
      </c>
      <c r="V13">
        <f t="shared" si="7"/>
        <v>26826.957952797275</v>
      </c>
      <c r="W13">
        <f t="shared" si="8"/>
        <v>100.17723244678554</v>
      </c>
      <c r="X13">
        <f t="shared" si="9"/>
        <v>4.4285714285714288</v>
      </c>
      <c r="Y13">
        <f t="shared" si="10"/>
        <v>2.0007690294527976</v>
      </c>
      <c r="Z13">
        <f t="shared" si="0"/>
        <v>-5.9256205138740671E-2</v>
      </c>
      <c r="AA13">
        <f t="shared" si="11"/>
        <v>-3.3951304644112614</v>
      </c>
    </row>
    <row r="14" spans="1:27" x14ac:dyDescent="0.35">
      <c r="A14">
        <v>13</v>
      </c>
      <c r="B14">
        <f t="shared" si="1"/>
        <v>19306.977288832517</v>
      </c>
      <c r="C14">
        <f t="shared" si="2"/>
        <v>100.00271813883776</v>
      </c>
      <c r="D14">
        <f t="shared" si="3"/>
        <v>-8.2433890819224178</v>
      </c>
      <c r="F14">
        <f t="shared" si="4"/>
        <v>121309.31602724243</v>
      </c>
      <c r="T14">
        <f t="shared" si="5"/>
        <v>100.00271813883776</v>
      </c>
      <c r="U14">
        <f t="shared" si="6"/>
        <v>8.2433890819224178</v>
      </c>
      <c r="V14">
        <f t="shared" si="7"/>
        <v>19306.977288832517</v>
      </c>
      <c r="W14">
        <f t="shared" si="8"/>
        <v>100.34190101204874</v>
      </c>
      <c r="X14">
        <f t="shared" si="9"/>
        <v>4.2857142857142865</v>
      </c>
      <c r="Y14">
        <f t="shared" si="10"/>
        <v>2.0014823246289675</v>
      </c>
      <c r="Z14">
        <f t="shared" si="0"/>
        <v>-8.2245700684919432E-2</v>
      </c>
      <c r="AA14">
        <f t="shared" si="11"/>
        <v>-4.7123315323421071</v>
      </c>
    </row>
    <row r="15" spans="1:27" x14ac:dyDescent="0.35">
      <c r="A15">
        <v>14</v>
      </c>
      <c r="B15">
        <f t="shared" si="1"/>
        <v>13894.954943731387</v>
      </c>
      <c r="C15">
        <f t="shared" si="2"/>
        <v>100.00524790394984</v>
      </c>
      <c r="D15">
        <f t="shared" si="3"/>
        <v>-11.454150828643229</v>
      </c>
      <c r="F15">
        <f t="shared" si="4"/>
        <v>87304.576746375402</v>
      </c>
      <c r="H15" t="s">
        <v>15</v>
      </c>
      <c r="T15">
        <f t="shared" si="5"/>
        <v>100.00524790394984</v>
      </c>
      <c r="U15">
        <f t="shared" si="6"/>
        <v>11.454150828643229</v>
      </c>
      <c r="V15">
        <f t="shared" si="7"/>
        <v>13894.954943731387</v>
      </c>
      <c r="W15">
        <f t="shared" si="8"/>
        <v>100.65906407043417</v>
      </c>
      <c r="X15">
        <f t="shared" si="9"/>
        <v>4.1428571428571432</v>
      </c>
      <c r="Y15">
        <f t="shared" si="10"/>
        <v>2.0028528880029488</v>
      </c>
      <c r="Z15">
        <f t="shared" si="0"/>
        <v>-0.11403856306586647</v>
      </c>
      <c r="AA15">
        <f t="shared" si="11"/>
        <v>-6.5339283654106186</v>
      </c>
    </row>
    <row r="16" spans="1:27" x14ac:dyDescent="0.35">
      <c r="A16">
        <v>15</v>
      </c>
      <c r="B16">
        <f t="shared" si="1"/>
        <v>10000.000000000009</v>
      </c>
      <c r="C16">
        <f t="shared" si="2"/>
        <v>100.01013211425784</v>
      </c>
      <c r="D16">
        <f t="shared" si="3"/>
        <v>-15.91548785888525</v>
      </c>
      <c r="F16">
        <f t="shared" si="4"/>
        <v>62831.853071795922</v>
      </c>
      <c r="H16" t="s">
        <v>29</v>
      </c>
      <c r="T16">
        <f t="shared" si="5"/>
        <v>100.01013211425784</v>
      </c>
      <c r="U16">
        <f t="shared" si="6"/>
        <v>15.91548785888525</v>
      </c>
      <c r="V16">
        <f t="shared" si="7"/>
        <v>10000.000000000009</v>
      </c>
      <c r="W16">
        <f t="shared" si="8"/>
        <v>101.26859967086358</v>
      </c>
      <c r="X16">
        <f t="shared" si="9"/>
        <v>4</v>
      </c>
      <c r="Y16">
        <f t="shared" si="10"/>
        <v>2.0054748046528332</v>
      </c>
      <c r="Z16">
        <f t="shared" si="0"/>
        <v>-0.15781540155723287</v>
      </c>
      <c r="AA16">
        <f t="shared" si="11"/>
        <v>-9.0421564513917634</v>
      </c>
    </row>
    <row r="17" spans="1:27" x14ac:dyDescent="0.35">
      <c r="A17">
        <v>16</v>
      </c>
      <c r="B17">
        <f t="shared" si="1"/>
        <v>7196.8567300115255</v>
      </c>
      <c r="C17">
        <f t="shared" si="2"/>
        <v>100.01956204260765</v>
      </c>
      <c r="D17">
        <f t="shared" si="3"/>
        <v>-22.114490329142534</v>
      </c>
      <c r="F17">
        <f t="shared" si="4"/>
        <v>45219.184463884936</v>
      </c>
      <c r="T17">
        <f t="shared" si="5"/>
        <v>100.01956204260765</v>
      </c>
      <c r="U17">
        <f t="shared" si="6"/>
        <v>22.114490329142534</v>
      </c>
      <c r="V17">
        <f t="shared" si="7"/>
        <v>7196.8567300115255</v>
      </c>
      <c r="W17">
        <f t="shared" si="8"/>
        <v>102.43516717276728</v>
      </c>
      <c r="X17">
        <f t="shared" si="9"/>
        <v>3.8571428571428577</v>
      </c>
      <c r="Y17">
        <f t="shared" si="10"/>
        <v>2.010449080537215</v>
      </c>
      <c r="Z17">
        <f t="shared" si="0"/>
        <v>-0.21760085464438816</v>
      </c>
      <c r="AA17">
        <f t="shared" si="11"/>
        <v>-12.46761058956314</v>
      </c>
    </row>
    <row r="18" spans="1:27" x14ac:dyDescent="0.35">
      <c r="A18">
        <v>17</v>
      </c>
      <c r="B18">
        <f t="shared" si="1"/>
        <v>5179.4746792312162</v>
      </c>
      <c r="C18">
        <f t="shared" si="2"/>
        <v>100.03776836372995</v>
      </c>
      <c r="D18">
        <f t="shared" si="3"/>
        <v>-30.727962294942099</v>
      </c>
      <c r="F18">
        <f t="shared" si="4"/>
        <v>32543.59920345428</v>
      </c>
      <c r="T18">
        <f t="shared" si="5"/>
        <v>100.03776836372995</v>
      </c>
      <c r="U18">
        <f t="shared" si="6"/>
        <v>30.727962294942099</v>
      </c>
      <c r="V18">
        <f t="shared" si="7"/>
        <v>5179.4746792312162</v>
      </c>
      <c r="W18">
        <f t="shared" si="8"/>
        <v>104.6506701650528</v>
      </c>
      <c r="X18">
        <f t="shared" si="9"/>
        <v>3.7142857142857149</v>
      </c>
      <c r="Y18">
        <f t="shared" si="10"/>
        <v>2.0197420138314417</v>
      </c>
      <c r="Z18">
        <f t="shared" si="0"/>
        <v>-0.29801588943613933</v>
      </c>
      <c r="AA18">
        <f t="shared" si="11"/>
        <v>-17.07505269252816</v>
      </c>
    </row>
    <row r="19" spans="1:27" x14ac:dyDescent="0.35">
      <c r="A19">
        <v>18</v>
      </c>
      <c r="B19">
        <f t="shared" si="1"/>
        <v>3727.5937203149438</v>
      </c>
      <c r="C19">
        <f t="shared" si="2"/>
        <v>100.07291919154994</v>
      </c>
      <c r="D19">
        <f t="shared" si="3"/>
        <v>-42.696305127495805</v>
      </c>
      <c r="F19">
        <f t="shared" si="4"/>
        <v>23421.162094617746</v>
      </c>
      <c r="T19">
        <f t="shared" si="5"/>
        <v>100.07291919154994</v>
      </c>
      <c r="U19">
        <f t="shared" si="6"/>
        <v>42.696305127495805</v>
      </c>
      <c r="V19">
        <f t="shared" si="7"/>
        <v>3727.5937203149438</v>
      </c>
      <c r="W19">
        <f t="shared" si="8"/>
        <v>108.80056813757321</v>
      </c>
      <c r="X19">
        <f t="shared" si="9"/>
        <v>3.5714285714285721</v>
      </c>
      <c r="Y19">
        <f t="shared" si="10"/>
        <v>2.0366311631780509</v>
      </c>
      <c r="Z19">
        <f t="shared" si="0"/>
        <v>-0.40326902312175628</v>
      </c>
      <c r="AA19">
        <f t="shared" si="11"/>
        <v>-23.105613033240243</v>
      </c>
    </row>
    <row r="20" spans="1:27" x14ac:dyDescent="0.35">
      <c r="A20">
        <v>19</v>
      </c>
      <c r="B20">
        <f t="shared" si="1"/>
        <v>2682.6957952797288</v>
      </c>
      <c r="C20">
        <f t="shared" si="2"/>
        <v>100.14078453533971</v>
      </c>
      <c r="D20">
        <f t="shared" si="3"/>
        <v>-59.326162552512471</v>
      </c>
      <c r="F20">
        <f t="shared" si="4"/>
        <v>16855.874804534047</v>
      </c>
      <c r="I20" t="s">
        <v>30</v>
      </c>
      <c r="T20">
        <f t="shared" si="5"/>
        <v>100.14078453533971</v>
      </c>
      <c r="U20">
        <f t="shared" si="6"/>
        <v>59.326162552512471</v>
      </c>
      <c r="V20">
        <f t="shared" si="7"/>
        <v>2682.6957952797288</v>
      </c>
      <c r="W20">
        <f t="shared" si="8"/>
        <v>116.39488945207373</v>
      </c>
      <c r="X20">
        <f t="shared" si="9"/>
        <v>3.4285714285714293</v>
      </c>
      <c r="Y20">
        <f t="shared" si="10"/>
        <v>2.0659339121739335</v>
      </c>
      <c r="Z20">
        <f t="shared" si="0"/>
        <v>-0.53483293821830657</v>
      </c>
      <c r="AA20">
        <f t="shared" si="11"/>
        <v>-30.643670104490074</v>
      </c>
    </row>
    <row r="21" spans="1:27" x14ac:dyDescent="0.35">
      <c r="A21">
        <v>20</v>
      </c>
      <c r="B21">
        <f t="shared" si="1"/>
        <v>1930.6977288832522</v>
      </c>
      <c r="C21">
        <f t="shared" si="2"/>
        <v>100.27181095805005</v>
      </c>
      <c r="D21">
        <f t="shared" si="3"/>
        <v>-82.433003524404526</v>
      </c>
      <c r="F21">
        <f t="shared" si="4"/>
        <v>12130.931602724248</v>
      </c>
      <c r="T21">
        <f t="shared" si="5"/>
        <v>100.27181095805005</v>
      </c>
      <c r="U21">
        <f t="shared" si="6"/>
        <v>82.433003524404526</v>
      </c>
      <c r="V21">
        <f t="shared" si="7"/>
        <v>1930.6977288832522</v>
      </c>
      <c r="W21">
        <f t="shared" si="8"/>
        <v>129.80614832457442</v>
      </c>
      <c r="X21">
        <f t="shared" si="9"/>
        <v>3.285714285714286</v>
      </c>
      <c r="Y21">
        <f t="shared" si="10"/>
        <v>2.1132952634982289</v>
      </c>
      <c r="Z21">
        <f t="shared" si="0"/>
        <v>-0.68806934656012142</v>
      </c>
      <c r="AA21">
        <f t="shared" si="11"/>
        <v>-39.423469570219346</v>
      </c>
    </row>
    <row r="22" spans="1:27" x14ac:dyDescent="0.35">
      <c r="A22">
        <v>21</v>
      </c>
      <c r="B22">
        <f t="shared" si="1"/>
        <v>1389.4954943731393</v>
      </c>
      <c r="C22">
        <f t="shared" si="2"/>
        <v>100.5247794891735</v>
      </c>
      <c r="D22">
        <f t="shared" si="3"/>
        <v>-114.53912796867758</v>
      </c>
      <c r="F22">
        <f t="shared" si="4"/>
        <v>8730.4576746375442</v>
      </c>
      <c r="T22">
        <f t="shared" si="5"/>
        <v>100.5247794891735</v>
      </c>
      <c r="U22">
        <f t="shared" si="6"/>
        <v>114.53912796867758</v>
      </c>
      <c r="V22">
        <f t="shared" si="7"/>
        <v>1389.4954943731393</v>
      </c>
      <c r="W22">
        <f t="shared" si="8"/>
        <v>152.3956794898466</v>
      </c>
      <c r="X22">
        <f t="shared" si="9"/>
        <v>3.1428571428571432</v>
      </c>
      <c r="Y22">
        <f t="shared" si="10"/>
        <v>2.1829726546655466</v>
      </c>
      <c r="Z22">
        <f t="shared" si="0"/>
        <v>-0.85046980954643214</v>
      </c>
      <c r="AA22">
        <f t="shared" si="11"/>
        <v>-48.728330690305498</v>
      </c>
    </row>
    <row r="23" spans="1:27" x14ac:dyDescent="0.35">
      <c r="A23">
        <v>22</v>
      </c>
      <c r="B23">
        <f t="shared" si="1"/>
        <v>1000.0000000000014</v>
      </c>
      <c r="C23">
        <f t="shared" si="2"/>
        <v>101.01317077415855</v>
      </c>
      <c r="D23">
        <f t="shared" si="3"/>
        <v>-159.14849304641902</v>
      </c>
      <c r="F23">
        <f t="shared" si="4"/>
        <v>6283.1853071795949</v>
      </c>
      <c r="T23">
        <f t="shared" si="5"/>
        <v>101.01317077415855</v>
      </c>
      <c r="U23">
        <f t="shared" si="6"/>
        <v>159.14849304641902</v>
      </c>
      <c r="V23">
        <f t="shared" si="7"/>
        <v>1000.0000000000014</v>
      </c>
      <c r="W23">
        <f t="shared" si="8"/>
        <v>188.49908092294615</v>
      </c>
      <c r="X23">
        <f t="shared" si="9"/>
        <v>3.0000000000000004</v>
      </c>
      <c r="Y23">
        <f t="shared" si="10"/>
        <v>2.2753092370295249</v>
      </c>
      <c r="Z23">
        <f t="shared" si="0"/>
        <v>-1.0052448532182976</v>
      </c>
      <c r="AA23">
        <f t="shared" si="11"/>
        <v>-57.596287466656378</v>
      </c>
    </row>
    <row r="24" spans="1:27" x14ac:dyDescent="0.35">
      <c r="A24">
        <v>23</v>
      </c>
      <c r="B24">
        <f t="shared" si="1"/>
        <v>719.68567300115308</v>
      </c>
      <c r="C24">
        <f t="shared" si="2"/>
        <v>101.95605273379279</v>
      </c>
      <c r="D24">
        <f t="shared" si="3"/>
        <v>-221.12777347615631</v>
      </c>
      <c r="F24">
        <f t="shared" si="4"/>
        <v>4521.9184463884976</v>
      </c>
      <c r="T24">
        <f t="shared" si="5"/>
        <v>101.95605273379279</v>
      </c>
      <c r="U24">
        <f t="shared" si="6"/>
        <v>221.12777347615631</v>
      </c>
      <c r="V24">
        <f t="shared" si="7"/>
        <v>719.68567300115308</v>
      </c>
      <c r="W24">
        <f t="shared" si="8"/>
        <v>243.50057267197184</v>
      </c>
      <c r="X24">
        <f t="shared" si="9"/>
        <v>2.8571428571428577</v>
      </c>
      <c r="Y24">
        <f t="shared" si="10"/>
        <v>2.3864999869386812</v>
      </c>
      <c r="Z24">
        <f t="shared" si="0"/>
        <v>-1.1387723156405583</v>
      </c>
      <c r="AA24">
        <f t="shared" si="11"/>
        <v>-65.246847512543624</v>
      </c>
    </row>
    <row r="25" spans="1:27" x14ac:dyDescent="0.35">
      <c r="A25">
        <v>24</v>
      </c>
      <c r="B25">
        <f t="shared" si="1"/>
        <v>517.94746792312185</v>
      </c>
      <c r="C25">
        <f t="shared" si="2"/>
        <v>103.77627158354383</v>
      </c>
      <c r="D25">
        <f t="shared" si="3"/>
        <v>-307.23367224561042</v>
      </c>
      <c r="F25">
        <f t="shared" si="4"/>
        <v>3254.3599203454291</v>
      </c>
      <c r="T25">
        <f t="shared" si="5"/>
        <v>103.77627158354383</v>
      </c>
      <c r="U25">
        <f t="shared" si="6"/>
        <v>307.23367224561042</v>
      </c>
      <c r="V25">
        <f t="shared" si="7"/>
        <v>517.94746792312185</v>
      </c>
      <c r="W25">
        <f t="shared" si="8"/>
        <v>324.28697769923571</v>
      </c>
      <c r="X25">
        <f t="shared" si="9"/>
        <v>2.7142857142857149</v>
      </c>
      <c r="Y25">
        <f t="shared" si="10"/>
        <v>2.5109295091820214</v>
      </c>
      <c r="Z25">
        <f t="shared" si="0"/>
        <v>-1.245052392161452</v>
      </c>
      <c r="AA25">
        <f t="shared" si="11"/>
        <v>-71.336247343518266</v>
      </c>
    </row>
    <row r="26" spans="1:27" x14ac:dyDescent="0.35">
      <c r="A26">
        <v>25</v>
      </c>
      <c r="B26">
        <f t="shared" si="1"/>
        <v>372.75937203149454</v>
      </c>
      <c r="C26">
        <f t="shared" si="2"/>
        <v>107.28981414827209</v>
      </c>
      <c r="D26">
        <f t="shared" si="3"/>
        <v>-426.8397970157958</v>
      </c>
      <c r="F26">
        <f t="shared" si="4"/>
        <v>2342.1162094617757</v>
      </c>
      <c r="T26">
        <f t="shared" si="5"/>
        <v>107.28981414827209</v>
      </c>
      <c r="U26">
        <f t="shared" si="6"/>
        <v>426.8397970157958</v>
      </c>
      <c r="V26">
        <f t="shared" si="7"/>
        <v>372.75937203149454</v>
      </c>
      <c r="W26">
        <f t="shared" si="8"/>
        <v>440.1173894956396</v>
      </c>
      <c r="X26">
        <f t="shared" si="9"/>
        <v>2.5714285714285721</v>
      </c>
      <c r="Y26">
        <f t="shared" si="10"/>
        <v>2.643568528328454</v>
      </c>
      <c r="Z26">
        <f t="shared" si="0"/>
        <v>-1.3245394780181794</v>
      </c>
      <c r="AA26">
        <f t="shared" si="11"/>
        <v>-75.890521888902754</v>
      </c>
    </row>
    <row r="27" spans="1:27" x14ac:dyDescent="0.35">
      <c r="A27">
        <v>26</v>
      </c>
      <c r="B27">
        <f t="shared" si="1"/>
        <v>268.26957952797301</v>
      </c>
      <c r="C27">
        <f t="shared" si="2"/>
        <v>114.07060907429462</v>
      </c>
      <c r="D27">
        <f t="shared" si="3"/>
        <v>-592.93106244962746</v>
      </c>
      <c r="F27">
        <f t="shared" si="4"/>
        <v>1685.5874804534055</v>
      </c>
      <c r="T27">
        <f t="shared" si="5"/>
        <v>114.07060907429462</v>
      </c>
      <c r="U27">
        <f t="shared" si="6"/>
        <v>592.93106244962746</v>
      </c>
      <c r="V27">
        <f t="shared" si="7"/>
        <v>268.26957952797301</v>
      </c>
      <c r="W27">
        <f t="shared" si="8"/>
        <v>603.80406480266799</v>
      </c>
      <c r="X27">
        <f t="shared" si="9"/>
        <v>2.4285714285714293</v>
      </c>
      <c r="Y27">
        <f t="shared" si="10"/>
        <v>2.7808960323628433</v>
      </c>
      <c r="Z27">
        <f t="shared" si="0"/>
        <v>-1.3807341941195872</v>
      </c>
      <c r="AA27">
        <f t="shared" si="11"/>
        <v>-79.110241952449272</v>
      </c>
    </row>
    <row r="28" spans="1:27" x14ac:dyDescent="0.35">
      <c r="A28">
        <v>27</v>
      </c>
      <c r="B28">
        <f t="shared" si="1"/>
        <v>193.0697728883253</v>
      </c>
      <c r="C28">
        <f t="shared" si="2"/>
        <v>127.15187030851521</v>
      </c>
      <c r="D28">
        <f t="shared" si="3"/>
        <v>-823.44370399659374</v>
      </c>
      <c r="F28">
        <f t="shared" si="4"/>
        <v>1213.0931602724252</v>
      </c>
      <c r="T28">
        <f t="shared" si="5"/>
        <v>127.15187030851521</v>
      </c>
      <c r="U28">
        <f t="shared" si="6"/>
        <v>823.44370399659374</v>
      </c>
      <c r="V28">
        <f t="shared" si="7"/>
        <v>193.0697728883253</v>
      </c>
      <c r="W28">
        <f t="shared" si="8"/>
        <v>833.20293552926432</v>
      </c>
      <c r="X28">
        <f t="shared" si="9"/>
        <v>2.2857142857142865</v>
      </c>
      <c r="Y28">
        <f t="shared" si="10"/>
        <v>2.9207507913788229</v>
      </c>
      <c r="Z28">
        <f t="shared" si="0"/>
        <v>-1.4175915767862637</v>
      </c>
      <c r="AA28">
        <f t="shared" si="11"/>
        <v>-81.22201442314848</v>
      </c>
    </row>
    <row r="29" spans="1:27" x14ac:dyDescent="0.35">
      <c r="A29">
        <v>28</v>
      </c>
      <c r="B29">
        <f t="shared" si="1"/>
        <v>138.94954943731398</v>
      </c>
      <c r="C29">
        <f t="shared" si="2"/>
        <v>152.36911924834487</v>
      </c>
      <c r="D29">
        <f t="shared" si="3"/>
        <v>-1143.015947639303</v>
      </c>
      <c r="F29">
        <f t="shared" si="4"/>
        <v>873.04576746375471</v>
      </c>
      <c r="T29">
        <f t="shared" si="5"/>
        <v>152.36911924834487</v>
      </c>
      <c r="U29">
        <f t="shared" si="6"/>
        <v>1143.015947639303</v>
      </c>
      <c r="V29">
        <f t="shared" si="7"/>
        <v>138.94954943731398</v>
      </c>
      <c r="W29">
        <f t="shared" si="8"/>
        <v>1153.126968316278</v>
      </c>
      <c r="X29">
        <f t="shared" si="9"/>
        <v>2.1428571428571437</v>
      </c>
      <c r="Y29">
        <f t="shared" si="10"/>
        <v>3.0618771291535554</v>
      </c>
      <c r="Z29">
        <f t="shared" si="0"/>
        <v>-1.4382731674032667</v>
      </c>
      <c r="AA29">
        <f t="shared" si="11"/>
        <v>-82.406982279120101</v>
      </c>
    </row>
    <row r="30" spans="1:27" x14ac:dyDescent="0.35">
      <c r="A30">
        <v>29</v>
      </c>
      <c r="B30">
        <f t="shared" si="1"/>
        <v>100.00000000000018</v>
      </c>
      <c r="C30">
        <f t="shared" si="2"/>
        <v>200.9122018927483</v>
      </c>
      <c r="D30">
        <f t="shared" si="3"/>
        <v>-1585.1251606191431</v>
      </c>
      <c r="F30">
        <f t="shared" si="4"/>
        <v>628.31853071795979</v>
      </c>
      <c r="T30">
        <f t="shared" si="5"/>
        <v>200.9122018927483</v>
      </c>
      <c r="U30">
        <f t="shared" si="6"/>
        <v>1585.1251606191431</v>
      </c>
      <c r="V30">
        <f t="shared" si="7"/>
        <v>100.00000000000018</v>
      </c>
      <c r="W30">
        <f t="shared" si="8"/>
        <v>1597.8070871345067</v>
      </c>
      <c r="X30">
        <f t="shared" si="9"/>
        <v>2.0000000000000009</v>
      </c>
      <c r="Y30">
        <f t="shared" si="10"/>
        <v>3.2035243431566585</v>
      </c>
      <c r="Z30">
        <f t="shared" si="0"/>
        <v>-1.4447201257946221</v>
      </c>
      <c r="AA30">
        <f t="shared" si="11"/>
        <v>-82.776365785641218</v>
      </c>
    </row>
    <row r="31" spans="1:27" x14ac:dyDescent="0.35">
      <c r="A31">
        <v>30</v>
      </c>
      <c r="B31">
        <f t="shared" si="1"/>
        <v>71.968567300115325</v>
      </c>
      <c r="C31">
        <f t="shared" si="2"/>
        <v>294.10176714196052</v>
      </c>
      <c r="D31">
        <f t="shared" si="3"/>
        <v>-2194.2809032895907</v>
      </c>
      <c r="F31">
        <f t="shared" si="4"/>
        <v>452.19184463884983</v>
      </c>
      <c r="T31">
        <f t="shared" si="5"/>
        <v>294.10176714196052</v>
      </c>
      <c r="U31">
        <f t="shared" si="6"/>
        <v>2194.2809032895907</v>
      </c>
      <c r="V31">
        <f t="shared" si="7"/>
        <v>71.968567300115325</v>
      </c>
      <c r="W31">
        <f t="shared" si="8"/>
        <v>2213.9025570194835</v>
      </c>
      <c r="X31">
        <f t="shared" si="9"/>
        <v>1.8571428571428579</v>
      </c>
      <c r="Y31">
        <f t="shared" si="10"/>
        <v>3.3451585018724055</v>
      </c>
      <c r="Z31">
        <f t="shared" si="0"/>
        <v>-1.4375593306137462</v>
      </c>
      <c r="AA31">
        <f t="shared" si="11"/>
        <v>-82.366082443819408</v>
      </c>
    </row>
    <row r="32" spans="1:27" x14ac:dyDescent="0.35">
      <c r="A32">
        <v>31</v>
      </c>
      <c r="B32">
        <f t="shared" si="1"/>
        <v>51.794746792312203</v>
      </c>
      <c r="C32">
        <f t="shared" si="2"/>
        <v>472.06331041307016</v>
      </c>
      <c r="D32">
        <f t="shared" si="3"/>
        <v>-3027.0698130983405</v>
      </c>
      <c r="F32">
        <f t="shared" si="4"/>
        <v>325.43599203454306</v>
      </c>
      <c r="T32">
        <f t="shared" si="5"/>
        <v>472.06331041307016</v>
      </c>
      <c r="U32">
        <f t="shared" si="6"/>
        <v>3027.0698130983405</v>
      </c>
      <c r="V32">
        <f t="shared" si="7"/>
        <v>51.794746792312203</v>
      </c>
      <c r="W32">
        <f t="shared" si="8"/>
        <v>3063.6571972740958</v>
      </c>
      <c r="X32">
        <f t="shared" si="9"/>
        <v>1.7142857142857151</v>
      </c>
      <c r="Y32">
        <f t="shared" si="10"/>
        <v>3.4862401690346134</v>
      </c>
      <c r="Z32">
        <f t="shared" si="0"/>
        <v>-1.4160951018596151</v>
      </c>
      <c r="AA32">
        <f t="shared" si="11"/>
        <v>-81.136272725704359</v>
      </c>
    </row>
    <row r="33" spans="1:27" x14ac:dyDescent="0.35">
      <c r="A33">
        <v>32</v>
      </c>
      <c r="B33">
        <f t="shared" si="1"/>
        <v>37.275937203149468</v>
      </c>
      <c r="C33">
        <f t="shared" si="2"/>
        <v>808.52787031313085</v>
      </c>
      <c r="D33">
        <f t="shared" si="3"/>
        <v>-4148.6365247895365</v>
      </c>
      <c r="F33">
        <f t="shared" si="4"/>
        <v>234.21162094617765</v>
      </c>
      <c r="T33">
        <f t="shared" si="5"/>
        <v>808.52787031313085</v>
      </c>
      <c r="U33">
        <f t="shared" si="6"/>
        <v>4148.6365247895365</v>
      </c>
      <c r="V33">
        <f t="shared" si="7"/>
        <v>37.275937203149468</v>
      </c>
      <c r="W33">
        <f t="shared" si="8"/>
        <v>4226.6892873608404</v>
      </c>
      <c r="X33">
        <f t="shared" si="9"/>
        <v>1.5714285714285723</v>
      </c>
      <c r="Y33">
        <f t="shared" si="10"/>
        <v>3.6260003231201448</v>
      </c>
      <c r="Z33">
        <f t="shared" si="0"/>
        <v>-1.3783189992400908</v>
      </c>
      <c r="AA33">
        <f t="shared" si="11"/>
        <v>-78.971861479152523</v>
      </c>
    </row>
    <row r="34" spans="1:27" x14ac:dyDescent="0.35">
      <c r="A34">
        <v>33</v>
      </c>
      <c r="B34">
        <f t="shared" si="1"/>
        <v>26.826957952797311</v>
      </c>
      <c r="C34">
        <f t="shared" si="2"/>
        <v>1432.7979243007092</v>
      </c>
      <c r="D34">
        <f t="shared" si="3"/>
        <v>-5616.3687379389048</v>
      </c>
      <c r="F34">
        <f t="shared" si="4"/>
        <v>168.55874804534062</v>
      </c>
      <c r="T34">
        <f t="shared" si="5"/>
        <v>1432.7979243007092</v>
      </c>
      <c r="U34">
        <f t="shared" si="6"/>
        <v>5616.3687379389048</v>
      </c>
      <c r="V34">
        <f t="shared" si="7"/>
        <v>26.826957952797311</v>
      </c>
      <c r="W34">
        <f t="shared" si="8"/>
        <v>5796.2494504962315</v>
      </c>
      <c r="X34">
        <f t="shared" si="9"/>
        <v>1.4285714285714295</v>
      </c>
      <c r="Y34">
        <f t="shared" si="10"/>
        <v>3.7631470677312984</v>
      </c>
      <c r="Z34">
        <f t="shared" ref="Z34:Z51" si="12">ATAN2(T34, D34)</f>
        <v>-1.3210130455134041</v>
      </c>
      <c r="AA34">
        <f t="shared" si="11"/>
        <v>-75.688472189641388</v>
      </c>
    </row>
    <row r="35" spans="1:27" x14ac:dyDescent="0.35">
      <c r="A35">
        <v>34</v>
      </c>
      <c r="B35">
        <f t="shared" si="1"/>
        <v>19.306977288832542</v>
      </c>
      <c r="C35">
        <f t="shared" si="2"/>
        <v>2551.5887594660494</v>
      </c>
      <c r="D35">
        <f t="shared" si="3"/>
        <v>-7435.0138897725637</v>
      </c>
      <c r="F35">
        <f t="shared" si="4"/>
        <v>121.30931602724259</v>
      </c>
      <c r="T35">
        <f t="shared" si="5"/>
        <v>2551.5887594660494</v>
      </c>
      <c r="U35">
        <f t="shared" si="6"/>
        <v>7435.0138897725637</v>
      </c>
      <c r="V35">
        <f t="shared" si="7"/>
        <v>19.306977288832542</v>
      </c>
      <c r="W35">
        <f t="shared" si="8"/>
        <v>7860.6638866284338</v>
      </c>
      <c r="X35">
        <f t="shared" ref="X35:X51" si="13">LOG10(V35)</f>
        <v>1.2857142857142867</v>
      </c>
      <c r="Y35">
        <f t="shared" si="10"/>
        <v>3.8954592267167114</v>
      </c>
      <c r="Z35">
        <f t="shared" si="12"/>
        <v>-1.2402052071307359</v>
      </c>
      <c r="AA35">
        <f t="shared" si="11"/>
        <v>-71.058524098739241</v>
      </c>
    </row>
    <row r="36" spans="1:27" x14ac:dyDescent="0.35">
      <c r="A36">
        <v>35</v>
      </c>
      <c r="B36">
        <f t="shared" si="1"/>
        <v>13.894954943731406</v>
      </c>
      <c r="C36">
        <f t="shared" si="2"/>
        <v>4437.4119980585765</v>
      </c>
      <c r="D36">
        <f t="shared" si="3"/>
        <v>-9466.8979666288742</v>
      </c>
      <c r="F36">
        <f t="shared" si="4"/>
        <v>87.304576746375531</v>
      </c>
      <c r="T36">
        <f t="shared" si="5"/>
        <v>4437.4119980585765</v>
      </c>
      <c r="U36">
        <f t="shared" si="6"/>
        <v>9466.8979666288742</v>
      </c>
      <c r="V36">
        <f t="shared" si="7"/>
        <v>13.894954943731406</v>
      </c>
      <c r="W36">
        <f t="shared" si="8"/>
        <v>10455.275335976385</v>
      </c>
      <c r="X36">
        <f t="shared" si="13"/>
        <v>1.1428571428571437</v>
      </c>
      <c r="Y36">
        <f t="shared" si="10"/>
        <v>4.0193354742957945</v>
      </c>
      <c r="Z36">
        <f t="shared" si="12"/>
        <v>-1.1324767778408193</v>
      </c>
      <c r="AA36">
        <f t="shared" si="11"/>
        <v>-64.886139766853503</v>
      </c>
    </row>
    <row r="37" spans="1:27" x14ac:dyDescent="0.35">
      <c r="A37">
        <v>36</v>
      </c>
      <c r="B37">
        <f t="shared" si="1"/>
        <v>10.000000000000021</v>
      </c>
      <c r="C37">
        <f t="shared" si="2"/>
        <v>7310.0109785500026</v>
      </c>
      <c r="D37">
        <f t="shared" si="3"/>
        <v>-11325.458761257247</v>
      </c>
      <c r="F37">
        <f t="shared" si="4"/>
        <v>62.831853071795997</v>
      </c>
      <c r="T37">
        <f t="shared" si="5"/>
        <v>7310.0109785500026</v>
      </c>
      <c r="U37">
        <f t="shared" si="6"/>
        <v>11325.458761257247</v>
      </c>
      <c r="V37">
        <f t="shared" si="7"/>
        <v>10.000000000000021</v>
      </c>
      <c r="W37">
        <f t="shared" si="8"/>
        <v>13479.698685781523</v>
      </c>
      <c r="X37">
        <f t="shared" si="13"/>
        <v>1.0000000000000009</v>
      </c>
      <c r="Y37">
        <f t="shared" si="10"/>
        <v>4.1296801844422575</v>
      </c>
      <c r="Z37">
        <f t="shared" si="12"/>
        <v>-0.99762675085466301</v>
      </c>
      <c r="AA37">
        <f t="shared" si="11"/>
        <v>-57.159802353321481</v>
      </c>
    </row>
    <row r="38" spans="1:27" x14ac:dyDescent="0.35">
      <c r="A38">
        <v>37</v>
      </c>
      <c r="B38">
        <f t="shared" si="1"/>
        <v>7.1968567300115369</v>
      </c>
      <c r="C38">
        <f t="shared" si="2"/>
        <v>11074.615418396179</v>
      </c>
      <c r="D38">
        <f t="shared" si="3"/>
        <v>-12406.578975616336</v>
      </c>
      <c r="F38">
        <f t="shared" si="4"/>
        <v>45.219184463885014</v>
      </c>
      <c r="T38">
        <f t="shared" si="5"/>
        <v>11074.615418396179</v>
      </c>
      <c r="U38">
        <f t="shared" si="6"/>
        <v>12406.578975616336</v>
      </c>
      <c r="V38">
        <f t="shared" si="7"/>
        <v>7.1968567300115369</v>
      </c>
      <c r="W38">
        <f t="shared" si="8"/>
        <v>16630.403138336234</v>
      </c>
      <c r="X38">
        <f t="shared" si="13"/>
        <v>0.85714285714285821</v>
      </c>
      <c r="Y38">
        <f t="shared" si="10"/>
        <v>4.2209027770988206</v>
      </c>
      <c r="Z38">
        <f t="shared" si="12"/>
        <v>-0.84206213333954671</v>
      </c>
      <c r="AA38">
        <f t="shared" si="11"/>
        <v>-48.246606328138398</v>
      </c>
    </row>
    <row r="39" spans="1:27" x14ac:dyDescent="0.35">
      <c r="A39">
        <v>38</v>
      </c>
      <c r="B39">
        <f t="shared" si="1"/>
        <v>5.1794746792312232</v>
      </c>
      <c r="C39">
        <f t="shared" si="2"/>
        <v>15142.763667563329</v>
      </c>
      <c r="D39">
        <f t="shared" si="3"/>
        <v>-12238.641792736638</v>
      </c>
      <c r="F39">
        <f t="shared" si="4"/>
        <v>32.54359920345432</v>
      </c>
      <c r="T39">
        <f t="shared" si="5"/>
        <v>15142.763667563329</v>
      </c>
      <c r="U39">
        <f t="shared" si="6"/>
        <v>12238.641792736638</v>
      </c>
      <c r="V39">
        <f t="shared" si="7"/>
        <v>5.1794746792312232</v>
      </c>
      <c r="W39">
        <f t="shared" si="8"/>
        <v>19470.173199604462</v>
      </c>
      <c r="X39">
        <f t="shared" si="13"/>
        <v>0.7142857142857153</v>
      </c>
      <c r="Y39">
        <f t="shared" si="10"/>
        <v>4.2893698148635302</v>
      </c>
      <c r="Z39">
        <f t="shared" si="12"/>
        <v>-0.67973137444970488</v>
      </c>
      <c r="AA39">
        <f t="shared" si="11"/>
        <v>-38.945738958594688</v>
      </c>
    </row>
    <row r="40" spans="1:27" x14ac:dyDescent="0.35">
      <c r="A40">
        <v>39</v>
      </c>
      <c r="B40">
        <f t="shared" si="1"/>
        <v>3.7275937203149496</v>
      </c>
      <c r="C40">
        <f t="shared" si="2"/>
        <v>18717.199728104013</v>
      </c>
      <c r="D40">
        <f t="shared" si="3"/>
        <v>-10900.911314494955</v>
      </c>
      <c r="F40">
        <f t="shared" si="4"/>
        <v>23.421162094617785</v>
      </c>
      <c r="T40">
        <f t="shared" si="5"/>
        <v>18717.199728104013</v>
      </c>
      <c r="U40">
        <f t="shared" si="6"/>
        <v>10900.911314494955</v>
      </c>
      <c r="V40">
        <f t="shared" si="7"/>
        <v>3.7275937203149496</v>
      </c>
      <c r="W40">
        <f t="shared" si="8"/>
        <v>21660.180819841302</v>
      </c>
      <c r="X40">
        <f t="shared" si="13"/>
        <v>0.57142857142857251</v>
      </c>
      <c r="Y40">
        <f t="shared" si="10"/>
        <v>4.3356620778078385</v>
      </c>
      <c r="Z40">
        <f t="shared" si="12"/>
        <v>-0.52737835870964966</v>
      </c>
      <c r="AA40">
        <f t="shared" si="11"/>
        <v>-30.216554160599326</v>
      </c>
    </row>
    <row r="41" spans="1:27" x14ac:dyDescent="0.35">
      <c r="A41">
        <v>40</v>
      </c>
      <c r="B41">
        <f t="shared" si="1"/>
        <v>2.6826957952797321</v>
      </c>
      <c r="C41">
        <f t="shared" si="2"/>
        <v>21330.064463765637</v>
      </c>
      <c r="D41">
        <f t="shared" si="3"/>
        <v>-8946.282717335529</v>
      </c>
      <c r="F41">
        <f t="shared" si="4"/>
        <v>16.855874804534068</v>
      </c>
      <c r="H41" t="s">
        <v>33</v>
      </c>
      <c r="T41">
        <f t="shared" si="5"/>
        <v>21330.064463765637</v>
      </c>
      <c r="U41">
        <f t="shared" si="6"/>
        <v>8946.282717335529</v>
      </c>
      <c r="V41">
        <f t="shared" si="7"/>
        <v>2.6826957952797321</v>
      </c>
      <c r="W41">
        <f t="shared" si="8"/>
        <v>23130.231829510358</v>
      </c>
      <c r="X41">
        <f t="shared" si="13"/>
        <v>0.4285714285714296</v>
      </c>
      <c r="Y41">
        <f t="shared" si="10"/>
        <v>4.3641799856358388</v>
      </c>
      <c r="Z41">
        <f t="shared" si="12"/>
        <v>-0.3971359395092649</v>
      </c>
      <c r="AA41">
        <f t="shared" si="11"/>
        <v>-22.754213226843639</v>
      </c>
    </row>
    <row r="42" spans="1:27" x14ac:dyDescent="0.35">
      <c r="A42">
        <v>41</v>
      </c>
      <c r="B42">
        <f t="shared" si="1"/>
        <v>1.9306977288832547</v>
      </c>
      <c r="C42">
        <f t="shared" si="2"/>
        <v>22994.303562161567</v>
      </c>
      <c r="D42">
        <f t="shared" si="3"/>
        <v>-6943.2307651147094</v>
      </c>
      <c r="F42">
        <f t="shared" si="4"/>
        <v>12.130931602724262</v>
      </c>
      <c r="T42">
        <f t="shared" si="5"/>
        <v>22994.303562161567</v>
      </c>
      <c r="U42">
        <f t="shared" si="6"/>
        <v>6943.2307651147094</v>
      </c>
      <c r="V42">
        <f t="shared" si="7"/>
        <v>1.9306977288832547</v>
      </c>
      <c r="W42">
        <f t="shared" si="8"/>
        <v>24019.709610369388</v>
      </c>
      <c r="X42">
        <f t="shared" si="13"/>
        <v>0.28571428571428675</v>
      </c>
      <c r="Y42">
        <f t="shared" si="10"/>
        <v>4.3805677526348923</v>
      </c>
      <c r="Z42">
        <f t="shared" si="12"/>
        <v>-0.29324884135364154</v>
      </c>
      <c r="AA42">
        <f t="shared" si="11"/>
        <v>-16.801920956665104</v>
      </c>
    </row>
    <row r="43" spans="1:27" x14ac:dyDescent="0.35">
      <c r="A43">
        <v>42</v>
      </c>
      <c r="B43">
        <f t="shared" si="1"/>
        <v>1.389495494373141</v>
      </c>
      <c r="C43">
        <f t="shared" si="2"/>
        <v>23963.203358095619</v>
      </c>
      <c r="D43">
        <f t="shared" si="3"/>
        <v>-5208.4171724780645</v>
      </c>
      <c r="F43">
        <f t="shared" si="4"/>
        <v>8.730457674637556</v>
      </c>
      <c r="T43">
        <f t="shared" si="5"/>
        <v>23963.203358095619</v>
      </c>
      <c r="U43">
        <f t="shared" si="6"/>
        <v>5208.4171724780645</v>
      </c>
      <c r="V43">
        <f t="shared" si="7"/>
        <v>1.389495494373141</v>
      </c>
      <c r="W43">
        <f t="shared" si="8"/>
        <v>24522.69815138639</v>
      </c>
      <c r="X43">
        <f t="shared" si="13"/>
        <v>0.1428571428571439</v>
      </c>
      <c r="Y43">
        <f t="shared" si="10"/>
        <v>4.3895682524610544</v>
      </c>
      <c r="Z43">
        <f t="shared" si="12"/>
        <v>-0.21402183743066391</v>
      </c>
      <c r="AA43">
        <f t="shared" si="11"/>
        <v>-12.26254800841207</v>
      </c>
    </row>
    <row r="44" spans="1:27" x14ac:dyDescent="0.35">
      <c r="A44">
        <v>43</v>
      </c>
      <c r="B44">
        <f t="shared" si="1"/>
        <v>1.0000000000000024</v>
      </c>
      <c r="C44">
        <f t="shared" si="2"/>
        <v>24498.003395768326</v>
      </c>
      <c r="D44">
        <f t="shared" si="3"/>
        <v>-3832.4294115202392</v>
      </c>
      <c r="F44">
        <f t="shared" si="4"/>
        <v>6.2831853071796013</v>
      </c>
      <c r="T44">
        <f t="shared" si="5"/>
        <v>24498.003395768326</v>
      </c>
      <c r="U44">
        <f t="shared" si="6"/>
        <v>3832.4294115202392</v>
      </c>
      <c r="V44">
        <f t="shared" si="7"/>
        <v>1.0000000000000024</v>
      </c>
      <c r="W44">
        <f t="shared" si="8"/>
        <v>24795.961073799135</v>
      </c>
      <c r="X44">
        <f t="shared" si="13"/>
        <v>1.0607602132086145E-15</v>
      </c>
      <c r="Y44">
        <f t="shared" si="10"/>
        <v>4.394380945898301</v>
      </c>
      <c r="Z44">
        <f t="shared" si="12"/>
        <v>-0.15518068478160177</v>
      </c>
      <c r="AA44">
        <f t="shared" si="11"/>
        <v>-8.8911982999357839</v>
      </c>
    </row>
    <row r="45" spans="1:27" x14ac:dyDescent="0.35">
      <c r="A45">
        <v>44</v>
      </c>
      <c r="B45">
        <f t="shared" si="1"/>
        <v>0.71968567300115383</v>
      </c>
      <c r="C45">
        <f t="shared" si="2"/>
        <v>24784.535547647803</v>
      </c>
      <c r="D45">
        <f t="shared" si="3"/>
        <v>-2790.5364158360321</v>
      </c>
      <c r="F45">
        <f t="shared" si="4"/>
        <v>4.5219184463885016</v>
      </c>
      <c r="T45">
        <f t="shared" si="5"/>
        <v>24784.535547647803</v>
      </c>
      <c r="U45">
        <f t="shared" si="6"/>
        <v>2790.5364158360321</v>
      </c>
      <c r="V45">
        <f t="shared" si="7"/>
        <v>0.71968567300115383</v>
      </c>
      <c r="W45">
        <f t="shared" si="8"/>
        <v>24941.136618059823</v>
      </c>
      <c r="X45">
        <f t="shared" si="13"/>
        <v>-0.14285714285714177</v>
      </c>
      <c r="Y45">
        <f t="shared" si="10"/>
        <v>4.3969162412717724</v>
      </c>
      <c r="Z45">
        <f t="shared" si="12"/>
        <v>-0.11211965188388306</v>
      </c>
      <c r="AA45">
        <f t="shared" si="11"/>
        <v>-6.4239828534225092</v>
      </c>
    </row>
    <row r="46" spans="1:27" x14ac:dyDescent="0.35">
      <c r="A46">
        <v>45</v>
      </c>
      <c r="B46">
        <f t="shared" si="1"/>
        <v>0.51794746792312252</v>
      </c>
      <c r="C46">
        <f t="shared" si="2"/>
        <v>24935.606007023525</v>
      </c>
      <c r="D46">
        <f t="shared" si="3"/>
        <v>-2020.6000196686914</v>
      </c>
      <c r="F46">
        <f t="shared" si="4"/>
        <v>3.2543599203454336</v>
      </c>
      <c r="T46">
        <f t="shared" si="5"/>
        <v>24935.606007023525</v>
      </c>
      <c r="U46">
        <f t="shared" si="6"/>
        <v>2020.6000196686914</v>
      </c>
      <c r="V46">
        <f t="shared" si="7"/>
        <v>0.51794746792312252</v>
      </c>
      <c r="W46">
        <f t="shared" si="8"/>
        <v>25017.339414433998</v>
      </c>
      <c r="X46">
        <f t="shared" si="13"/>
        <v>-0.28571428571428453</v>
      </c>
      <c r="Y46">
        <f t="shared" si="10"/>
        <v>4.3982411207422896</v>
      </c>
      <c r="Z46">
        <f t="shared" si="12"/>
        <v>-8.0856055339645641E-2</v>
      </c>
      <c r="AA46">
        <f t="shared" si="11"/>
        <v>-4.6327107190379193</v>
      </c>
    </row>
    <row r="47" spans="1:27" x14ac:dyDescent="0.35">
      <c r="A47">
        <v>46</v>
      </c>
      <c r="B47">
        <f t="shared" si="1"/>
        <v>0.37275937203149506</v>
      </c>
      <c r="C47">
        <f t="shared" si="2"/>
        <v>25014.581783670223</v>
      </c>
      <c r="D47">
        <f t="shared" si="3"/>
        <v>-1458.8211461873798</v>
      </c>
      <c r="F47">
        <f t="shared" si="4"/>
        <v>2.3421162094617789</v>
      </c>
      <c r="T47">
        <f>C47</f>
        <v>25014.581783670223</v>
      </c>
      <c r="U47">
        <f>-D47</f>
        <v>1458.8211461873798</v>
      </c>
      <c r="V47">
        <f>B47</f>
        <v>0.37275937203149506</v>
      </c>
      <c r="W47">
        <f t="shared" si="8"/>
        <v>25057.084047200893</v>
      </c>
      <c r="X47">
        <f t="shared" si="13"/>
        <v>-0.42857142857142733</v>
      </c>
      <c r="Y47">
        <f t="shared" si="10"/>
        <v>4.3989305297110741</v>
      </c>
      <c r="Z47">
        <f t="shared" si="12"/>
        <v>-5.8252848952672333E-2</v>
      </c>
      <c r="AA47">
        <f t="shared" si="11"/>
        <v>-3.3376423896012022</v>
      </c>
    </row>
    <row r="48" spans="1:27" x14ac:dyDescent="0.35">
      <c r="A48">
        <v>47</v>
      </c>
      <c r="B48">
        <f t="shared" si="1"/>
        <v>0.26826957952797331</v>
      </c>
      <c r="C48">
        <f t="shared" si="2"/>
        <v>25055.684862213348</v>
      </c>
      <c r="D48">
        <f t="shared" si="3"/>
        <v>-1051.6247492471859</v>
      </c>
      <c r="F48">
        <f t="shared" si="4"/>
        <v>1.6855874804534074</v>
      </c>
      <c r="T48">
        <f t="shared" ref="T48:T51" si="14">C48</f>
        <v>25055.684862213348</v>
      </c>
      <c r="U48">
        <f t="shared" ref="U48:U51" si="15">-D48</f>
        <v>1051.6247492471859</v>
      </c>
      <c r="V48">
        <f t="shared" ref="V48:V51" si="16">B48</f>
        <v>0.26826957952797331</v>
      </c>
      <c r="W48">
        <f t="shared" si="8"/>
        <v>25077.744287072077</v>
      </c>
      <c r="X48">
        <f t="shared" si="13"/>
        <v>-0.57142857142857029</v>
      </c>
      <c r="Y48">
        <f t="shared" si="10"/>
        <v>4.3992884696493118</v>
      </c>
      <c r="Z48">
        <f t="shared" si="12"/>
        <v>-4.1946883127492979E-2</v>
      </c>
      <c r="AA48">
        <f t="shared" si="11"/>
        <v>-2.403379366933871</v>
      </c>
    </row>
    <row r="49" spans="1:27" x14ac:dyDescent="0.35">
      <c r="A49">
        <v>48</v>
      </c>
      <c r="B49">
        <f t="shared" si="1"/>
        <v>0.19306977288832555</v>
      </c>
      <c r="C49">
        <f t="shared" si="2"/>
        <v>25077.027456807853</v>
      </c>
      <c r="D49">
        <f t="shared" si="3"/>
        <v>-757.4865292947552</v>
      </c>
      <c r="F49">
        <f t="shared" si="4"/>
        <v>1.2130931602724266</v>
      </c>
      <c r="T49">
        <f t="shared" si="14"/>
        <v>25077.027456807853</v>
      </c>
      <c r="U49">
        <f t="shared" si="15"/>
        <v>757.4865292947552</v>
      </c>
      <c r="V49">
        <f t="shared" si="16"/>
        <v>0.19306977288832555</v>
      </c>
      <c r="W49">
        <f t="shared" si="8"/>
        <v>25088.465315988502</v>
      </c>
      <c r="X49">
        <f t="shared" si="13"/>
        <v>-0.71428571428571308</v>
      </c>
      <c r="Y49">
        <f t="shared" si="10"/>
        <v>4.3994740959426455</v>
      </c>
      <c r="Z49">
        <f t="shared" si="12"/>
        <v>-3.0197210300911655E-2</v>
      </c>
      <c r="AA49">
        <f t="shared" si="11"/>
        <v>-1.7301727033112126</v>
      </c>
    </row>
    <row r="50" spans="1:27" x14ac:dyDescent="0.35">
      <c r="A50">
        <v>49</v>
      </c>
      <c r="B50">
        <f t="shared" si="1"/>
        <v>0.13894954943731419</v>
      </c>
      <c r="C50">
        <f t="shared" si="2"/>
        <v>25088.096156508396</v>
      </c>
      <c r="D50">
        <f t="shared" si="3"/>
        <v>-545.393789660425</v>
      </c>
      <c r="F50">
        <f t="shared" si="4"/>
        <v>0.87304576746375606</v>
      </c>
      <c r="T50">
        <f t="shared" si="14"/>
        <v>25088.096156508396</v>
      </c>
      <c r="U50">
        <f t="shared" si="15"/>
        <v>545.393789660425</v>
      </c>
      <c r="V50">
        <f t="shared" si="16"/>
        <v>0.13894954943731419</v>
      </c>
      <c r="W50">
        <f t="shared" si="8"/>
        <v>25094.02365393026</v>
      </c>
      <c r="X50">
        <f t="shared" si="13"/>
        <v>-0.85714285714285576</v>
      </c>
      <c r="Y50">
        <f t="shared" si="10"/>
        <v>4.399570303028268</v>
      </c>
      <c r="Z50">
        <f t="shared" si="12"/>
        <v>-2.1735722577030415E-2</v>
      </c>
      <c r="AA50">
        <f t="shared" si="11"/>
        <v>-1.2453651683310603</v>
      </c>
    </row>
    <row r="51" spans="1:27" x14ac:dyDescent="0.35">
      <c r="A51">
        <v>50</v>
      </c>
      <c r="B51">
        <f t="shared" si="1"/>
        <v>0.1000000000000003</v>
      </c>
      <c r="C51">
        <f t="shared" si="2"/>
        <v>25093.833018890917</v>
      </c>
      <c r="D51">
        <f t="shared" si="3"/>
        <v>-392.6022109859897</v>
      </c>
      <c r="F51">
        <f t="shared" si="4"/>
        <v>0.62831853071796051</v>
      </c>
      <c r="T51">
        <f t="shared" si="14"/>
        <v>25093.833018890917</v>
      </c>
      <c r="U51">
        <f t="shared" si="15"/>
        <v>392.6022109859897</v>
      </c>
      <c r="V51">
        <f t="shared" si="16"/>
        <v>0.1000000000000003</v>
      </c>
      <c r="W51">
        <f t="shared" si="8"/>
        <v>25096.904033686129</v>
      </c>
      <c r="X51">
        <f t="shared" si="13"/>
        <v>-0.99999999999999867</v>
      </c>
      <c r="Y51">
        <f t="shared" si="10"/>
        <v>4.3996201500063084</v>
      </c>
      <c r="Z51">
        <f t="shared" si="12"/>
        <v>-1.5644090004100358E-2</v>
      </c>
      <c r="AA51">
        <f t="shared" si="11"/>
        <v>-0.89634033155774928</v>
      </c>
    </row>
    <row r="60" spans="1:27" x14ac:dyDescent="0.35">
      <c r="H60" t="s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Bhattacharjee, Joy</dc:creator>
  <cp:lastModifiedBy>Bhattacharjee, Joy</cp:lastModifiedBy>
  <dcterms:created xsi:type="dcterms:W3CDTF">2025-01-19T03:03:45Z</dcterms:created>
  <dcterms:modified xsi:type="dcterms:W3CDTF">2025-01-19T04:20:31Z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c215d82-5bf5-4d07-af41-65de05a9c87a_Enabled">
    <vt:lpwstr>true</vt:lpwstr>
  </property>
  <property fmtid="{D5CDD505-2E9C-101B-9397-08002B2CF9AE}" pid="3" name="MSIP_Label_9c215d82-5bf5-4d07-af41-65de05a9c87a_SetDate">
    <vt:lpwstr>2025-01-19T04:11:17Z</vt:lpwstr>
  </property>
  <property fmtid="{D5CDD505-2E9C-101B-9397-08002B2CF9AE}" pid="4" name="MSIP_Label_9c215d82-5bf5-4d07-af41-65de05a9c87a_Method">
    <vt:lpwstr>Standard</vt:lpwstr>
  </property>
  <property fmtid="{D5CDD505-2E9C-101B-9397-08002B2CF9AE}" pid="5" name="MSIP_Label_9c215d82-5bf5-4d07-af41-65de05a9c87a_Name">
    <vt:lpwstr>Amber</vt:lpwstr>
  </property>
  <property fmtid="{D5CDD505-2E9C-101B-9397-08002B2CF9AE}" pid="6" name="MSIP_Label_9c215d82-5bf5-4d07-af41-65de05a9c87a_SiteId">
    <vt:lpwstr>f66b6bd3-ebc2-4f54-8769-d22858de97c5</vt:lpwstr>
  </property>
  <property fmtid="{D5CDD505-2E9C-101B-9397-08002B2CF9AE}" pid="7" name="MSIP_Label_9c215d82-5bf5-4d07-af41-65de05a9c87a_ActionId">
    <vt:lpwstr>8392fbb8-4479-46b2-9c92-164bcbb11a79</vt:lpwstr>
  </property>
  <property fmtid="{D5CDD505-2E9C-101B-9397-08002B2CF9AE}" pid="8" name="MSIP_Label_9c215d82-5bf5-4d07-af41-65de05a9c87a_ContentBits">
    <vt:lpwstr>0</vt:lpwstr>
  </property>
</Properties>
</file>