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ECE561\Project 3 - Power and Energy 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" i="1" l="1"/>
  <c r="G56" i="1"/>
  <c r="E56" i="1"/>
  <c r="I56" i="1" s="1"/>
  <c r="D56" i="1"/>
  <c r="G55" i="1"/>
  <c r="E55" i="1"/>
  <c r="I55" i="1" s="1"/>
  <c r="G54" i="1"/>
  <c r="D54" i="1"/>
  <c r="E54" i="1" s="1"/>
  <c r="I54" i="1" s="1"/>
  <c r="H48" i="1"/>
  <c r="G48" i="1"/>
  <c r="D48" i="1"/>
  <c r="E48" i="1" s="1"/>
  <c r="I48" i="1" s="1"/>
  <c r="G47" i="1"/>
  <c r="E47" i="1"/>
  <c r="I47" i="1" s="1"/>
  <c r="G46" i="1"/>
  <c r="D46" i="1"/>
  <c r="E46" i="1" s="1"/>
  <c r="I46" i="1" s="1"/>
  <c r="H40" i="1" l="1"/>
  <c r="G40" i="1"/>
  <c r="D40" i="1"/>
  <c r="E40" i="1" s="1"/>
  <c r="I40" i="1" s="1"/>
  <c r="I39" i="1"/>
  <c r="G39" i="1"/>
  <c r="E39" i="1"/>
  <c r="G38" i="1"/>
  <c r="D38" i="1"/>
  <c r="E38" i="1" s="1"/>
  <c r="I38" i="1" s="1"/>
  <c r="I31" i="1"/>
  <c r="I30" i="1"/>
  <c r="H32" i="1"/>
  <c r="G32" i="1"/>
  <c r="E32" i="1"/>
  <c r="I32" i="1" s="1"/>
  <c r="D32" i="1"/>
  <c r="G31" i="1"/>
  <c r="E31" i="1"/>
  <c r="G30" i="1"/>
  <c r="D30" i="1"/>
  <c r="E30" i="1" s="1"/>
  <c r="G22" i="1"/>
  <c r="H24" i="1"/>
  <c r="G24" i="1"/>
  <c r="D24" i="1"/>
  <c r="E24" i="1" s="1"/>
  <c r="I24" i="1" s="1"/>
  <c r="G23" i="1"/>
  <c r="E23" i="1"/>
  <c r="D22" i="1"/>
  <c r="E22" i="1" s="1"/>
  <c r="H16" i="1"/>
  <c r="G16" i="1"/>
  <c r="D16" i="1"/>
  <c r="E16" i="1" s="1"/>
  <c r="G15" i="1"/>
  <c r="E15" i="1"/>
  <c r="I15" i="1" s="1"/>
  <c r="G14" i="1"/>
  <c r="E14" i="1"/>
  <c r="G13" i="1"/>
  <c r="D13" i="1"/>
  <c r="E13" i="1" s="1"/>
  <c r="H7" i="1"/>
  <c r="G5" i="1"/>
  <c r="G6" i="1"/>
  <c r="G7" i="1"/>
  <c r="G4" i="1"/>
  <c r="D7" i="1"/>
  <c r="E7" i="1" s="1"/>
  <c r="E5" i="1"/>
  <c r="I5" i="1" s="1"/>
  <c r="E6" i="1"/>
  <c r="D4" i="1"/>
  <c r="E4" i="1" s="1"/>
  <c r="I22" i="1" l="1"/>
  <c r="I14" i="1"/>
  <c r="I23" i="1"/>
  <c r="I7" i="1"/>
  <c r="I16" i="1"/>
  <c r="I6" i="1"/>
  <c r="I13" i="1"/>
  <c r="I4" i="1"/>
</calcChain>
</file>

<file path=xl/sharedStrings.xml><?xml version="1.0" encoding="utf-8"?>
<sst xmlns="http://schemas.openxmlformats.org/spreadsheetml/2006/main" count="123" uniqueCount="28">
  <si>
    <t>Voltage (V)</t>
  </si>
  <si>
    <t>Current (mA)</t>
  </si>
  <si>
    <t>Power (mW)</t>
  </si>
  <si>
    <t>Active</t>
  </si>
  <si>
    <t>Average Power (mW)</t>
  </si>
  <si>
    <t>Device</t>
  </si>
  <si>
    <t>Optimization Step:</t>
  </si>
  <si>
    <t>Initial</t>
  </si>
  <si>
    <t>MCU</t>
  </si>
  <si>
    <t>Debug Adapter</t>
  </si>
  <si>
    <t>Accelerometer</t>
  </si>
  <si>
    <t>Red LED</t>
  </si>
  <si>
    <t>Run Time:</t>
  </si>
  <si>
    <t>6 min 11 sec</t>
  </si>
  <si>
    <t>7 min 5 sec</t>
  </si>
  <si>
    <t>6 sec</t>
  </si>
  <si>
    <t>Disconnect SDA</t>
  </si>
  <si>
    <t>Stop/Off</t>
  </si>
  <si>
    <t>12 sec</t>
  </si>
  <si>
    <t>Enable LLS mode</t>
  </si>
  <si>
    <t>Increase I2C speed</t>
  </si>
  <si>
    <t>Active Duty Cycle</t>
  </si>
  <si>
    <t>Duty cycle determined using debug signals</t>
  </si>
  <si>
    <t>7 min 15 sec</t>
  </si>
  <si>
    <t>Unknown</t>
  </si>
  <si>
    <t>Reduce sampling rate on accelerometer and use low power mode</t>
  </si>
  <si>
    <t>Optimize roll/pitch calculations</t>
  </si>
  <si>
    <t>7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</si>
</sst>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2" fillId="0" borderId="1" xfId="0" applyFont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164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B25" zoomScaleNormal="100" workbookViewId="0">
      <selection activeCell="E57" sqref="E57"/>
    </sheetView>
  </sheetViews>
  <sheetFormatPr defaultRowHeight="15" x14ac:dyDescent="0.25"/>
  <cols>
    <col min="1" max="1" width="17.85546875" bestFit="1" customWidth="1"/>
    <col min="2" max="2" width="15.7109375" customWidth="1"/>
    <col min="3" max="4" width="12.5703125" bestFit="1" customWidth="1"/>
    <col min="5" max="5" width="12.7109375" bestFit="1" customWidth="1"/>
    <col min="6" max="7" width="12.28515625" bestFit="1" customWidth="1"/>
    <col min="8" max="8" width="15.85546875" bestFit="1" customWidth="1"/>
    <col min="9" max="9" width="20.28515625" bestFit="1" customWidth="1"/>
    <col min="10" max="10" width="12.28515625" bestFit="1" customWidth="1"/>
    <col min="11" max="11" width="15.85546875" bestFit="1" customWidth="1"/>
    <col min="12" max="12" width="20.28515625" bestFit="1" customWidth="1"/>
    <col min="16" max="16" width="14.140625" bestFit="1" customWidth="1"/>
  </cols>
  <sheetData>
    <row r="1" spans="1:9" x14ac:dyDescent="0.25">
      <c r="A1" s="3" t="s">
        <v>6</v>
      </c>
      <c r="B1" s="4" t="s">
        <v>7</v>
      </c>
      <c r="C1" s="2"/>
      <c r="D1" s="2"/>
      <c r="E1" s="2"/>
      <c r="F1" s="2"/>
    </row>
    <row r="2" spans="1:9" x14ac:dyDescent="0.25">
      <c r="A2" s="1"/>
      <c r="C2" s="15" t="s">
        <v>3</v>
      </c>
      <c r="D2" s="15"/>
      <c r="E2" s="15"/>
      <c r="F2" s="15" t="s">
        <v>17</v>
      </c>
      <c r="G2" s="15"/>
    </row>
    <row r="3" spans="1:9" x14ac:dyDescent="0.25">
      <c r="B3" s="5" t="s">
        <v>5</v>
      </c>
      <c r="C3" s="5" t="s">
        <v>0</v>
      </c>
      <c r="D3" s="5" t="s">
        <v>1</v>
      </c>
      <c r="E3" s="5" t="s">
        <v>2</v>
      </c>
      <c r="F3" s="5" t="s">
        <v>1</v>
      </c>
      <c r="G3" s="5" t="s">
        <v>2</v>
      </c>
      <c r="H3" s="5" t="s">
        <v>21</v>
      </c>
      <c r="I3" s="5" t="s">
        <v>4</v>
      </c>
    </row>
    <row r="4" spans="1:9" x14ac:dyDescent="0.25">
      <c r="B4" s="9" t="s">
        <v>8</v>
      </c>
      <c r="C4" s="9">
        <v>3</v>
      </c>
      <c r="D4" s="9">
        <f>97/10</f>
        <v>9.6999999999999993</v>
      </c>
      <c r="E4" s="9">
        <f>C4*D4</f>
        <v>29.099999999999998</v>
      </c>
      <c r="F4" s="9">
        <v>0</v>
      </c>
      <c r="G4" s="9">
        <f>C4*F4</f>
        <v>0</v>
      </c>
      <c r="H4" s="9">
        <v>1</v>
      </c>
      <c r="I4" s="9">
        <f>E4*H4+G4*(1-H4)</f>
        <v>29.099999999999998</v>
      </c>
    </row>
    <row r="5" spans="1:9" x14ac:dyDescent="0.25">
      <c r="B5" s="9" t="s">
        <v>9</v>
      </c>
      <c r="C5" s="9">
        <v>3.1</v>
      </c>
      <c r="D5" s="9">
        <v>16.600000000000001</v>
      </c>
      <c r="E5" s="9">
        <f t="shared" ref="E5:E7" si="0">C5*D5</f>
        <v>51.460000000000008</v>
      </c>
      <c r="F5" s="9">
        <v>0</v>
      </c>
      <c r="G5" s="9">
        <f t="shared" ref="G5:G7" si="1">C5*F5</f>
        <v>0</v>
      </c>
      <c r="H5" s="9">
        <v>1</v>
      </c>
      <c r="I5" s="9">
        <f t="shared" ref="I5:I7" si="2">E5*H5+G5*(1-H5)</f>
        <v>51.460000000000008</v>
      </c>
    </row>
    <row r="6" spans="1:9" x14ac:dyDescent="0.25">
      <c r="B6" s="9" t="s">
        <v>10</v>
      </c>
      <c r="C6" s="9">
        <v>3.1</v>
      </c>
      <c r="D6" s="9">
        <v>0.16500000000000001</v>
      </c>
      <c r="E6" s="9">
        <f t="shared" si="0"/>
        <v>0.51150000000000007</v>
      </c>
      <c r="F6" s="9">
        <v>0</v>
      </c>
      <c r="G6" s="9">
        <f t="shared" si="1"/>
        <v>0</v>
      </c>
      <c r="H6" s="9">
        <v>1</v>
      </c>
      <c r="I6" s="9">
        <f t="shared" si="2"/>
        <v>0.51150000000000007</v>
      </c>
    </row>
    <row r="7" spans="1:9" x14ac:dyDescent="0.25">
      <c r="B7" s="9" t="s">
        <v>11</v>
      </c>
      <c r="C7" s="9">
        <v>3.1</v>
      </c>
      <c r="D7" s="13">
        <f>353/220</f>
        <v>1.6045454545454545</v>
      </c>
      <c r="E7" s="13">
        <f t="shared" si="0"/>
        <v>4.9740909090909087</v>
      </c>
      <c r="F7" s="14">
        <v>0</v>
      </c>
      <c r="G7" s="9">
        <f t="shared" si="1"/>
        <v>0</v>
      </c>
      <c r="H7" s="9">
        <f>10/500</f>
        <v>0.02</v>
      </c>
      <c r="I7" s="13">
        <f t="shared" si="2"/>
        <v>9.9481818181818171E-2</v>
      </c>
    </row>
    <row r="8" spans="1:9" x14ac:dyDescent="0.25">
      <c r="B8" s="7" t="s">
        <v>12</v>
      </c>
      <c r="C8" s="8" t="s">
        <v>15</v>
      </c>
    </row>
    <row r="10" spans="1:9" x14ac:dyDescent="0.25">
      <c r="A10" s="3" t="s">
        <v>6</v>
      </c>
      <c r="B10" s="4" t="s">
        <v>16</v>
      </c>
      <c r="C10" s="2"/>
      <c r="D10" s="2"/>
      <c r="E10" s="2"/>
      <c r="F10" s="2"/>
    </row>
    <row r="11" spans="1:9" x14ac:dyDescent="0.25">
      <c r="C11" s="15" t="s">
        <v>3</v>
      </c>
      <c r="D11" s="15"/>
      <c r="E11" s="15"/>
      <c r="F11" s="15" t="s">
        <v>17</v>
      </c>
      <c r="G11" s="15"/>
    </row>
    <row r="12" spans="1:9" x14ac:dyDescent="0.25">
      <c r="A12" s="3"/>
      <c r="B12" s="5" t="s">
        <v>5</v>
      </c>
      <c r="C12" s="5" t="s">
        <v>0</v>
      </c>
      <c r="D12" s="5" t="s">
        <v>1</v>
      </c>
      <c r="E12" s="5" t="s">
        <v>2</v>
      </c>
      <c r="F12" s="5" t="s">
        <v>1</v>
      </c>
      <c r="G12" s="5" t="s">
        <v>2</v>
      </c>
      <c r="H12" s="5" t="s">
        <v>21</v>
      </c>
      <c r="I12" s="5" t="s">
        <v>4</v>
      </c>
    </row>
    <row r="13" spans="1:9" x14ac:dyDescent="0.25">
      <c r="A13" s="1"/>
      <c r="B13" s="9" t="s">
        <v>8</v>
      </c>
      <c r="C13" s="9">
        <v>3</v>
      </c>
      <c r="D13" s="9">
        <f>97/10</f>
        <v>9.6999999999999993</v>
      </c>
      <c r="E13" s="9">
        <f>C13*D13</f>
        <v>29.099999999999998</v>
      </c>
      <c r="F13" s="9">
        <v>0</v>
      </c>
      <c r="G13" s="9">
        <f>C13*F13</f>
        <v>0</v>
      </c>
      <c r="H13" s="9">
        <v>1</v>
      </c>
      <c r="I13" s="9">
        <f>E13*H13+G13*(1-H13)</f>
        <v>29.099999999999998</v>
      </c>
    </row>
    <row r="14" spans="1:9" x14ac:dyDescent="0.25">
      <c r="B14" s="9" t="s">
        <v>9</v>
      </c>
      <c r="C14" s="9">
        <v>3.1</v>
      </c>
      <c r="D14" s="9">
        <v>16.600000000000001</v>
      </c>
      <c r="E14" s="9">
        <f t="shared" ref="E14:E16" si="3">C14*D14</f>
        <v>51.460000000000008</v>
      </c>
      <c r="F14" s="9">
        <v>0</v>
      </c>
      <c r="G14" s="9">
        <f t="shared" ref="G14:G16" si="4">C14*F14</f>
        <v>0</v>
      </c>
      <c r="H14" s="9">
        <v>0</v>
      </c>
      <c r="I14" s="9">
        <f t="shared" ref="I14:I16" si="5">E14*H14+G14*(1-H14)</f>
        <v>0</v>
      </c>
    </row>
    <row r="15" spans="1:9" x14ac:dyDescent="0.25">
      <c r="B15" s="9" t="s">
        <v>10</v>
      </c>
      <c r="C15" s="9">
        <v>3.1</v>
      </c>
      <c r="D15" s="9">
        <v>0.16500000000000001</v>
      </c>
      <c r="E15" s="9">
        <f t="shared" si="3"/>
        <v>0.51150000000000007</v>
      </c>
      <c r="F15" s="9">
        <v>0</v>
      </c>
      <c r="G15" s="9">
        <f t="shared" si="4"/>
        <v>0</v>
      </c>
      <c r="H15" s="9">
        <v>1</v>
      </c>
      <c r="I15" s="9">
        <f t="shared" si="5"/>
        <v>0.51150000000000007</v>
      </c>
    </row>
    <row r="16" spans="1:9" x14ac:dyDescent="0.25">
      <c r="B16" s="9" t="s">
        <v>11</v>
      </c>
      <c r="C16" s="9">
        <v>3.1</v>
      </c>
      <c r="D16" s="13">
        <f>353/220</f>
        <v>1.6045454545454545</v>
      </c>
      <c r="E16" s="13">
        <f t="shared" si="3"/>
        <v>4.9740909090909087</v>
      </c>
      <c r="F16" s="14">
        <v>0</v>
      </c>
      <c r="G16" s="9">
        <f t="shared" si="4"/>
        <v>0</v>
      </c>
      <c r="H16" s="9">
        <f>10/500</f>
        <v>0.02</v>
      </c>
      <c r="I16" s="13">
        <f t="shared" si="5"/>
        <v>9.9481818181818171E-2</v>
      </c>
    </row>
    <row r="17" spans="1:9" x14ac:dyDescent="0.25">
      <c r="B17" s="7" t="s">
        <v>12</v>
      </c>
      <c r="C17" s="8" t="s">
        <v>18</v>
      </c>
    </row>
    <row r="19" spans="1:9" x14ac:dyDescent="0.25">
      <c r="A19" s="3" t="s">
        <v>6</v>
      </c>
      <c r="B19" s="4" t="s">
        <v>19</v>
      </c>
      <c r="C19" s="2"/>
      <c r="D19" s="2"/>
      <c r="E19" s="2"/>
      <c r="F19" s="2"/>
    </row>
    <row r="20" spans="1:9" x14ac:dyDescent="0.25">
      <c r="C20" s="15" t="s">
        <v>3</v>
      </c>
      <c r="D20" s="15"/>
      <c r="E20" s="15"/>
      <c r="F20" s="15" t="s">
        <v>17</v>
      </c>
      <c r="G20" s="15"/>
      <c r="H20" s="10" t="s">
        <v>22</v>
      </c>
    </row>
    <row r="21" spans="1:9" x14ac:dyDescent="0.25">
      <c r="A21" s="3"/>
      <c r="B21" s="5" t="s">
        <v>5</v>
      </c>
      <c r="C21" s="5" t="s">
        <v>0</v>
      </c>
      <c r="D21" s="5" t="s">
        <v>1</v>
      </c>
      <c r="E21" s="5" t="s">
        <v>2</v>
      </c>
      <c r="F21" s="5" t="s">
        <v>1</v>
      </c>
      <c r="G21" s="5" t="s">
        <v>2</v>
      </c>
      <c r="H21" s="5" t="s">
        <v>21</v>
      </c>
      <c r="I21" s="5" t="s">
        <v>4</v>
      </c>
    </row>
    <row r="22" spans="1:9" x14ac:dyDescent="0.25">
      <c r="A22" s="1"/>
      <c r="B22" s="9" t="s">
        <v>8</v>
      </c>
      <c r="C22" s="9">
        <v>3</v>
      </c>
      <c r="D22" s="9">
        <f>97/10</f>
        <v>9.6999999999999993</v>
      </c>
      <c r="E22" s="9">
        <f>C22*D22</f>
        <v>29.099999999999998</v>
      </c>
      <c r="F22" s="9">
        <v>0</v>
      </c>
      <c r="G22" s="9">
        <f>C22*F22</f>
        <v>0</v>
      </c>
      <c r="H22" s="9">
        <v>3.3000000000000002E-2</v>
      </c>
      <c r="I22" s="9">
        <f>E22*H22+G22*(1-H22)</f>
        <v>0.96029999999999993</v>
      </c>
    </row>
    <row r="23" spans="1:9" x14ac:dyDescent="0.25">
      <c r="B23" s="9" t="s">
        <v>10</v>
      </c>
      <c r="C23" s="9">
        <v>3.1</v>
      </c>
      <c r="D23" s="9">
        <v>0.16500000000000001</v>
      </c>
      <c r="E23" s="9">
        <f t="shared" ref="E23:E24" si="6">C23*D23</f>
        <v>0.51150000000000007</v>
      </c>
      <c r="F23" s="9">
        <v>0</v>
      </c>
      <c r="G23" s="9">
        <f t="shared" ref="G23:G24" si="7">C23*F23</f>
        <v>0</v>
      </c>
      <c r="H23" s="9">
        <v>1</v>
      </c>
      <c r="I23" s="9">
        <f t="shared" ref="I23:I24" si="8">E23*H23+G23*(1-H23)</f>
        <v>0.51150000000000007</v>
      </c>
    </row>
    <row r="24" spans="1:9" x14ac:dyDescent="0.25">
      <c r="B24" s="9" t="s">
        <v>11</v>
      </c>
      <c r="C24" s="9">
        <v>3.1</v>
      </c>
      <c r="D24" s="13">
        <f>353/220</f>
        <v>1.6045454545454545</v>
      </c>
      <c r="E24" s="13">
        <f t="shared" si="6"/>
        <v>4.9740909090909087</v>
      </c>
      <c r="F24" s="14">
        <v>0</v>
      </c>
      <c r="G24" s="9">
        <f t="shared" si="7"/>
        <v>0</v>
      </c>
      <c r="H24" s="9">
        <f>10/500</f>
        <v>0.02</v>
      </c>
      <c r="I24" s="13">
        <f t="shared" si="8"/>
        <v>9.9481818181818171E-2</v>
      </c>
    </row>
    <row r="25" spans="1:9" x14ac:dyDescent="0.25">
      <c r="B25" s="7" t="s">
        <v>12</v>
      </c>
      <c r="C25" s="8" t="s">
        <v>13</v>
      </c>
    </row>
    <row r="27" spans="1:9" x14ac:dyDescent="0.25">
      <c r="A27" s="3" t="s">
        <v>6</v>
      </c>
      <c r="B27" s="4" t="s">
        <v>20</v>
      </c>
      <c r="C27" s="2"/>
      <c r="D27" s="2"/>
      <c r="E27" s="2"/>
      <c r="F27" s="2"/>
    </row>
    <row r="28" spans="1:9" x14ac:dyDescent="0.25">
      <c r="C28" s="15" t="s">
        <v>3</v>
      </c>
      <c r="D28" s="15"/>
      <c r="E28" s="15"/>
      <c r="F28" s="15" t="s">
        <v>17</v>
      </c>
      <c r="G28" s="15"/>
    </row>
    <row r="29" spans="1:9" x14ac:dyDescent="0.25">
      <c r="A29" s="3"/>
      <c r="B29" s="5" t="s">
        <v>5</v>
      </c>
      <c r="C29" s="5" t="s">
        <v>0</v>
      </c>
      <c r="D29" s="5" t="s">
        <v>1</v>
      </c>
      <c r="E29" s="5" t="s">
        <v>2</v>
      </c>
      <c r="F29" s="5" t="s">
        <v>1</v>
      </c>
      <c r="G29" s="5" t="s">
        <v>2</v>
      </c>
      <c r="H29" s="5" t="s">
        <v>21</v>
      </c>
      <c r="I29" s="5" t="s">
        <v>4</v>
      </c>
    </row>
    <row r="30" spans="1:9" x14ac:dyDescent="0.25">
      <c r="A30" s="1"/>
      <c r="B30" s="9" t="s">
        <v>8</v>
      </c>
      <c r="C30" s="9">
        <v>3</v>
      </c>
      <c r="D30" s="9">
        <f>97/10</f>
        <v>9.6999999999999993</v>
      </c>
      <c r="E30" s="9">
        <f>C30*D30</f>
        <v>29.099999999999998</v>
      </c>
      <c r="F30" s="9">
        <v>0</v>
      </c>
      <c r="G30" s="9">
        <f>C30*F30</f>
        <v>0</v>
      </c>
      <c r="H30" s="9">
        <v>1.7000000000000001E-2</v>
      </c>
      <c r="I30" s="9">
        <f>E30*H30+G30*(1-H30)</f>
        <v>0.49469999999999997</v>
      </c>
    </row>
    <row r="31" spans="1:9" x14ac:dyDescent="0.25">
      <c r="B31" s="9" t="s">
        <v>10</v>
      </c>
      <c r="C31" s="9">
        <v>3.1</v>
      </c>
      <c r="D31" s="9">
        <v>0.16500000000000001</v>
      </c>
      <c r="E31" s="9">
        <f t="shared" ref="E31:E32" si="9">C31*D31</f>
        <v>0.51150000000000007</v>
      </c>
      <c r="F31" s="9">
        <v>0</v>
      </c>
      <c r="G31" s="9">
        <f t="shared" ref="G31:G32" si="10">C31*F31</f>
        <v>0</v>
      </c>
      <c r="H31" s="9">
        <v>1</v>
      </c>
      <c r="I31" s="9">
        <f t="shared" ref="I31:I32" si="11">E31*H31+G31*(1-H31)</f>
        <v>0.51150000000000007</v>
      </c>
    </row>
    <row r="32" spans="1:9" x14ac:dyDescent="0.25">
      <c r="B32" s="9" t="s">
        <v>11</v>
      </c>
      <c r="C32" s="9">
        <v>3.1</v>
      </c>
      <c r="D32" s="13">
        <f>353/220</f>
        <v>1.6045454545454545</v>
      </c>
      <c r="E32" s="13">
        <f t="shared" si="9"/>
        <v>4.9740909090909087</v>
      </c>
      <c r="F32" s="14">
        <v>0</v>
      </c>
      <c r="G32" s="9">
        <f t="shared" si="10"/>
        <v>0</v>
      </c>
      <c r="H32" s="9">
        <f>10/500</f>
        <v>0.02</v>
      </c>
      <c r="I32" s="13">
        <f t="shared" si="11"/>
        <v>9.9481818181818171E-2</v>
      </c>
    </row>
    <row r="33" spans="1:12" x14ac:dyDescent="0.25">
      <c r="B33" s="7" t="s">
        <v>12</v>
      </c>
      <c r="C33" s="8" t="s">
        <v>14</v>
      </c>
    </row>
    <row r="35" spans="1:12" x14ac:dyDescent="0.25">
      <c r="A35" s="3" t="s">
        <v>6</v>
      </c>
      <c r="B35" s="4" t="s">
        <v>25</v>
      </c>
      <c r="C35" s="2"/>
      <c r="D35" s="2"/>
      <c r="E35" s="2"/>
      <c r="F35" s="2"/>
    </row>
    <row r="36" spans="1:12" x14ac:dyDescent="0.25">
      <c r="C36" s="15" t="s">
        <v>3</v>
      </c>
      <c r="D36" s="15"/>
      <c r="E36" s="15"/>
      <c r="F36" s="15" t="s">
        <v>17</v>
      </c>
      <c r="G36" s="15"/>
      <c r="J36" s="12"/>
      <c r="K36" s="6"/>
      <c r="L36" s="6"/>
    </row>
    <row r="37" spans="1:12" x14ac:dyDescent="0.25">
      <c r="A37" s="3"/>
      <c r="B37" s="5" t="s">
        <v>5</v>
      </c>
      <c r="C37" s="5" t="s">
        <v>0</v>
      </c>
      <c r="D37" s="5" t="s">
        <v>1</v>
      </c>
      <c r="E37" s="5" t="s">
        <v>2</v>
      </c>
      <c r="F37" s="5" t="s">
        <v>1</v>
      </c>
      <c r="G37" s="5" t="s">
        <v>2</v>
      </c>
      <c r="H37" s="5" t="s">
        <v>21</v>
      </c>
      <c r="I37" s="5" t="s">
        <v>4</v>
      </c>
      <c r="J37" s="12"/>
      <c r="K37" s="11"/>
      <c r="L37" s="11"/>
    </row>
    <row r="38" spans="1:12" x14ac:dyDescent="0.25">
      <c r="A38" s="1"/>
      <c r="B38" s="9" t="s">
        <v>8</v>
      </c>
      <c r="C38" s="9">
        <v>3</v>
      </c>
      <c r="D38" s="9">
        <f>97/10</f>
        <v>9.6999999999999993</v>
      </c>
      <c r="E38" s="9">
        <f>C38*D38</f>
        <v>29.099999999999998</v>
      </c>
      <c r="F38" s="9">
        <v>0</v>
      </c>
      <c r="G38" s="9">
        <f>C38*F38</f>
        <v>0</v>
      </c>
      <c r="H38" s="9">
        <v>1.6E-2</v>
      </c>
      <c r="I38" s="9">
        <f>E38*H38+G38*(1-H38)</f>
        <v>0.46559999999999996</v>
      </c>
      <c r="J38" s="12"/>
      <c r="K38" s="6"/>
      <c r="L38" s="6"/>
    </row>
    <row r="39" spans="1:12" x14ac:dyDescent="0.25">
      <c r="B39" s="9" t="s">
        <v>10</v>
      </c>
      <c r="C39" s="9">
        <v>3.1</v>
      </c>
      <c r="D39" s="9">
        <v>0.16500000000000001</v>
      </c>
      <c r="E39" s="9">
        <f t="shared" ref="E39:E40" si="12">C39*D39</f>
        <v>0.51150000000000007</v>
      </c>
      <c r="F39" s="9">
        <v>0</v>
      </c>
      <c r="G39" s="9">
        <f t="shared" ref="G39:G40" si="13">C39*F39</f>
        <v>0</v>
      </c>
      <c r="H39" s="9">
        <v>1</v>
      </c>
      <c r="I39" s="9">
        <f t="shared" ref="I39:I40" si="14">E39*H39+G39*(1-H39)</f>
        <v>0.51150000000000007</v>
      </c>
      <c r="J39" s="12" t="s">
        <v>24</v>
      </c>
      <c r="K39" s="6"/>
      <c r="L39" s="6"/>
    </row>
    <row r="40" spans="1:12" x14ac:dyDescent="0.25">
      <c r="B40" s="9" t="s">
        <v>11</v>
      </c>
      <c r="C40" s="9">
        <v>3.1</v>
      </c>
      <c r="D40" s="13">
        <f>353/220</f>
        <v>1.6045454545454545</v>
      </c>
      <c r="E40" s="13">
        <f t="shared" si="12"/>
        <v>4.9740909090909087</v>
      </c>
      <c r="F40" s="14">
        <v>0</v>
      </c>
      <c r="G40" s="9">
        <f t="shared" si="13"/>
        <v>0</v>
      </c>
      <c r="H40" s="9">
        <f>10/500</f>
        <v>0.02</v>
      </c>
      <c r="I40" s="13">
        <f t="shared" si="14"/>
        <v>9.9481818181818171E-2</v>
      </c>
      <c r="J40" s="12"/>
      <c r="K40" s="6"/>
      <c r="L40" s="6"/>
    </row>
    <row r="41" spans="1:12" x14ac:dyDescent="0.25">
      <c r="B41" s="7" t="s">
        <v>12</v>
      </c>
      <c r="C41" s="8" t="s">
        <v>23</v>
      </c>
      <c r="J41" s="12"/>
      <c r="K41" s="6"/>
      <c r="L41" s="6"/>
    </row>
    <row r="43" spans="1:12" x14ac:dyDescent="0.25">
      <c r="A43" s="3" t="s">
        <v>6</v>
      </c>
      <c r="B43" s="4" t="s">
        <v>26</v>
      </c>
      <c r="C43" s="2"/>
      <c r="D43" s="2"/>
      <c r="E43" s="2"/>
      <c r="F43" s="2"/>
    </row>
    <row r="44" spans="1:12" x14ac:dyDescent="0.25">
      <c r="C44" s="15" t="s">
        <v>3</v>
      </c>
      <c r="D44" s="15"/>
      <c r="E44" s="15"/>
      <c r="F44" s="15" t="s">
        <v>17</v>
      </c>
      <c r="G44" s="15"/>
    </row>
    <row r="45" spans="1:12" x14ac:dyDescent="0.25">
      <c r="A45" s="3"/>
      <c r="B45" s="5" t="s">
        <v>5</v>
      </c>
      <c r="C45" s="5" t="s">
        <v>0</v>
      </c>
      <c r="D45" s="5" t="s">
        <v>1</v>
      </c>
      <c r="E45" s="5" t="s">
        <v>2</v>
      </c>
      <c r="F45" s="5" t="s">
        <v>1</v>
      </c>
      <c r="G45" s="5" t="s">
        <v>2</v>
      </c>
      <c r="H45" s="5" t="s">
        <v>21</v>
      </c>
      <c r="I45" s="5" t="s">
        <v>4</v>
      </c>
    </row>
    <row r="46" spans="1:12" x14ac:dyDescent="0.25">
      <c r="A46" s="1"/>
      <c r="B46" s="9" t="s">
        <v>8</v>
      </c>
      <c r="C46" s="9">
        <v>3</v>
      </c>
      <c r="D46" s="9">
        <f>97/10</f>
        <v>9.6999999999999993</v>
      </c>
      <c r="E46" s="9">
        <f>C46*D46</f>
        <v>29.099999999999998</v>
      </c>
      <c r="F46" s="9">
        <v>0</v>
      </c>
      <c r="G46" s="9">
        <f>C46*F46</f>
        <v>0</v>
      </c>
      <c r="H46" s="9">
        <v>1.2E-2</v>
      </c>
      <c r="I46" s="9">
        <f>E46*H46+G46*(1-H46)</f>
        <v>0.34919999999999995</v>
      </c>
    </row>
    <row r="47" spans="1:12" x14ac:dyDescent="0.25">
      <c r="B47" s="9" t="s">
        <v>10</v>
      </c>
      <c r="C47" s="9">
        <v>3.1</v>
      </c>
      <c r="D47" s="9">
        <v>0.16500000000000001</v>
      </c>
      <c r="E47" s="9">
        <f t="shared" ref="E47:E48" si="15">C47*D47</f>
        <v>0.51150000000000007</v>
      </c>
      <c r="F47" s="9">
        <v>0</v>
      </c>
      <c r="G47" s="9">
        <f t="shared" ref="G47:G48" si="16">C47*F47</f>
        <v>0</v>
      </c>
      <c r="H47" s="9">
        <v>1</v>
      </c>
      <c r="I47" s="9">
        <f t="shared" ref="I47:I48" si="17">E47*H47+G47*(1-H47)</f>
        <v>0.51150000000000007</v>
      </c>
    </row>
    <row r="48" spans="1:12" x14ac:dyDescent="0.25">
      <c r="B48" s="9" t="s">
        <v>11</v>
      </c>
      <c r="C48" s="9">
        <v>3.1</v>
      </c>
      <c r="D48" s="13">
        <f>353/220</f>
        <v>1.6045454545454545</v>
      </c>
      <c r="E48" s="13">
        <f t="shared" si="15"/>
        <v>4.9740909090909087</v>
      </c>
      <c r="F48" s="14">
        <v>0</v>
      </c>
      <c r="G48" s="9">
        <f t="shared" si="16"/>
        <v>0</v>
      </c>
      <c r="H48" s="9">
        <f>10/500</f>
        <v>0.02</v>
      </c>
      <c r="I48" s="13">
        <f t="shared" si="17"/>
        <v>9.9481818181818171E-2</v>
      </c>
    </row>
    <row r="49" spans="1:9" x14ac:dyDescent="0.25">
      <c r="B49" s="7" t="s">
        <v>12</v>
      </c>
      <c r="C49" s="8" t="s">
        <v>27</v>
      </c>
    </row>
    <row r="51" spans="1:9" x14ac:dyDescent="0.25">
      <c r="A51" s="3" t="s">
        <v>6</v>
      </c>
      <c r="B51" s="4" t="s">
        <v>25</v>
      </c>
      <c r="C51" s="2"/>
      <c r="D51" s="2"/>
      <c r="E51" s="2"/>
      <c r="F51" s="2"/>
    </row>
    <row r="52" spans="1:9" x14ac:dyDescent="0.25">
      <c r="C52" s="15" t="s">
        <v>3</v>
      </c>
      <c r="D52" s="15"/>
      <c r="E52" s="15"/>
      <c r="F52" s="15" t="s">
        <v>17</v>
      </c>
      <c r="G52" s="15"/>
    </row>
    <row r="53" spans="1:9" x14ac:dyDescent="0.25">
      <c r="A53" s="3"/>
      <c r="B53" s="5" t="s">
        <v>5</v>
      </c>
      <c r="C53" s="5" t="s">
        <v>0</v>
      </c>
      <c r="D53" s="5" t="s">
        <v>1</v>
      </c>
      <c r="E53" s="5" t="s">
        <v>2</v>
      </c>
      <c r="F53" s="5" t="s">
        <v>1</v>
      </c>
      <c r="G53" s="5" t="s">
        <v>2</v>
      </c>
      <c r="H53" s="5" t="s">
        <v>21</v>
      </c>
      <c r="I53" s="5" t="s">
        <v>4</v>
      </c>
    </row>
    <row r="54" spans="1:9" x14ac:dyDescent="0.25">
      <c r="A54" s="1"/>
      <c r="B54" s="9" t="s">
        <v>8</v>
      </c>
      <c r="C54" s="9">
        <v>3</v>
      </c>
      <c r="D54" s="9">
        <f>97/10</f>
        <v>9.6999999999999993</v>
      </c>
      <c r="E54" s="9">
        <f>C54*D54</f>
        <v>29.099999999999998</v>
      </c>
      <c r="F54" s="9">
        <v>0</v>
      </c>
      <c r="G54" s="9">
        <f>C54*F54</f>
        <v>0</v>
      </c>
      <c r="H54" s="9">
        <v>1.2E-2</v>
      </c>
      <c r="I54" s="9">
        <f>E54*H54+G54*(1-H54)</f>
        <v>0.34919999999999995</v>
      </c>
    </row>
    <row r="55" spans="1:9" x14ac:dyDescent="0.25">
      <c r="B55" s="9" t="s">
        <v>10</v>
      </c>
      <c r="C55" s="9">
        <v>3.1</v>
      </c>
      <c r="D55" s="9">
        <v>6.0000000000000001E-3</v>
      </c>
      <c r="E55" s="9">
        <f t="shared" ref="E55:E56" si="18">C55*D55</f>
        <v>1.8600000000000002E-2</v>
      </c>
      <c r="F55" s="9">
        <v>0</v>
      </c>
      <c r="G55" s="9">
        <f t="shared" ref="G55:G56" si="19">C55*F55</f>
        <v>0</v>
      </c>
      <c r="H55" s="9">
        <v>1</v>
      </c>
      <c r="I55" s="9">
        <f t="shared" ref="I55:I56" si="20">E55*H55+G55*(1-H55)</f>
        <v>1.8600000000000002E-2</v>
      </c>
    </row>
    <row r="56" spans="1:9" x14ac:dyDescent="0.25">
      <c r="B56" s="9" t="s">
        <v>11</v>
      </c>
      <c r="C56" s="9">
        <v>3.1</v>
      </c>
      <c r="D56" s="13">
        <f>353/220</f>
        <v>1.6045454545454545</v>
      </c>
      <c r="E56" s="13">
        <f t="shared" si="18"/>
        <v>4.9740909090909087</v>
      </c>
      <c r="F56" s="14">
        <v>0</v>
      </c>
      <c r="G56" s="9">
        <f t="shared" si="19"/>
        <v>0</v>
      </c>
      <c r="H56" s="9">
        <f>10/500</f>
        <v>0.02</v>
      </c>
      <c r="I56" s="13">
        <f t="shared" si="20"/>
        <v>9.9481818181818171E-2</v>
      </c>
    </row>
    <row r="57" spans="1:9" x14ac:dyDescent="0.25">
      <c r="B57" s="7" t="s">
        <v>12</v>
      </c>
      <c r="C57" s="8" t="s">
        <v>23</v>
      </c>
    </row>
  </sheetData>
  <mergeCells count="14">
    <mergeCell ref="C44:E44"/>
    <mergeCell ref="F44:G44"/>
    <mergeCell ref="C52:E52"/>
    <mergeCell ref="F52:G52"/>
    <mergeCell ref="C28:E28"/>
    <mergeCell ref="F28:G28"/>
    <mergeCell ref="C36:E36"/>
    <mergeCell ref="F36:G36"/>
    <mergeCell ref="F2:G2"/>
    <mergeCell ref="C2:E2"/>
    <mergeCell ref="C11:E11"/>
    <mergeCell ref="F11:G11"/>
    <mergeCell ref="C20:E20"/>
    <mergeCell ref="F20:G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Meli</dc:creator>
  <cp:lastModifiedBy>Michael Meli</cp:lastModifiedBy>
  <dcterms:created xsi:type="dcterms:W3CDTF">2015-04-01T23:12:50Z</dcterms:created>
  <dcterms:modified xsi:type="dcterms:W3CDTF">2015-04-06T20:28:09Z</dcterms:modified>
</cp:coreProperties>
</file>