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ima\Data Science\SAS\Project Submission Analysis done by me\"/>
    </mc:Choice>
  </mc:AlternateContent>
  <bookViews>
    <workbookView xWindow="0" yWindow="0" windowWidth="20490" windowHeight="7530" tabRatio="865" xr2:uid="{466F60CF-1D57-4AB4-B669-B40B1B0DCBD1}"/>
  </bookViews>
  <sheets>
    <sheet name="Raw data" sheetId="1" r:id="rId1"/>
    <sheet name="Sales vs Shipping Cost" sheetId="5" r:id="rId2"/>
    <sheet name="Sales vs Quantity" sheetId="6" r:id="rId3"/>
    <sheet name="Discount vs Profit" sheetId="3" r:id="rId4"/>
    <sheet name="Sales vs Profit" sheetId="4" r:id="rId5"/>
    <sheet name="Product vs Quantity" sheetId="2" r:id="rId6"/>
  </sheets>
  <definedNames>
    <definedName name="_xlnm._FilterDatabase" localSheetId="0" hidden="1">'Raw data'!$A$2:$G$32</definedName>
  </definedNames>
  <calcPr calcId="162913"/>
  <pivotCaches>
    <pivotCache cacheId="21" r:id="rId7"/>
    <pivotCache cacheId="3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7" i="3" l="1"/>
  <c r="B13" i="3"/>
  <c r="B16" i="3"/>
  <c r="B15" i="3"/>
  <c r="B14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<sst xmlns="http://schemas.openxmlformats.org/spreadsheetml/2006/main" count="79" uniqueCount="35">
  <si>
    <t>Order_ID</t>
  </si>
  <si>
    <t>Products</t>
  </si>
  <si>
    <t>Sales</t>
  </si>
  <si>
    <t>Quantity</t>
  </si>
  <si>
    <t>Discount</t>
  </si>
  <si>
    <t>Profit</t>
  </si>
  <si>
    <t>Shipping Cost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</si>
  <si>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</si>
  <si>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</si>
  <si>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</si>
  <si>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</si>
  <si>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</si>
  <si>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</si>
  <si>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</si>
  <si>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</si>
  <si>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</si>
  <si>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Row Labels</t>
  </si>
  <si>
    <t>Grand Total</t>
  </si>
  <si>
    <t>Sum of Quantity</t>
  </si>
  <si>
    <t>Dependent Variable</t>
  </si>
  <si>
    <t>Independent Variables</t>
  </si>
  <si>
    <t>Sum of Profit</t>
  </si>
  <si>
    <t>Sum of Sales</t>
  </si>
  <si>
    <t>Sum of Shipping Cost</t>
  </si>
  <si>
    <t>Profit Percentage</t>
  </si>
  <si>
    <t>Discount Percentage</t>
  </si>
  <si>
    <t>Insights</t>
  </si>
  <si>
    <t>As the Discount increases, Profit decreases ie. -ve relation between the two</t>
  </si>
  <si>
    <t>As the Sales increases, Profit increases</t>
  </si>
  <si>
    <t>This chart / analysis not relevant as the independent variable is Sales</t>
  </si>
  <si>
    <t>There is a weak relation between Sales and Quantity as the trendline is almost horizontal</t>
  </si>
  <si>
    <t>For a particular product (Product 1), at higher quanity, discount offered is more, price offered is less</t>
  </si>
  <si>
    <t>Total Sales</t>
  </si>
  <si>
    <t>Computed Value</t>
  </si>
  <si>
    <t>As the Sales increases, shipping cost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</si>
</sst>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&quot;$&quot;* #,##0.0_-;\-&quot;$&quot;* #,##0.0_-;_-&quot;$&quot;* &quot;-&quot;??_-;_-@_-"/>
    <numFmt numFmtId="165" formatCode="_ * #,##0.0_ ;_ * \-#,##0.0_ ;_ * &quot;-&quot;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NumberFormat="1" applyFont="1" applyFill="1" applyBorder="1"/>
    <xf numFmtId="0" fontId="0" fillId="4" borderId="0" xfId="0" applyFill="1"/>
    <xf numFmtId="9" fontId="0" fillId="0" borderId="0" xfId="1" applyFont="1"/>
    <xf numFmtId="9" fontId="0" fillId="0" borderId="0" xfId="1" applyFont="1" applyAlignment="1">
      <alignment horizontal="left"/>
    </xf>
    <xf numFmtId="0" fontId="2" fillId="3" borderId="0" xfId="0" applyFont="1" applyFill="1"/>
    <xf numFmtId="0" fontId="0" fillId="3" borderId="0" xfId="0" applyFill="1"/>
    <xf numFmtId="0" fontId="0" fillId="5" borderId="0" xfId="0" applyFill="1" applyAlignment="1">
      <alignment horizontal="center"/>
    </xf>
    <xf numFmtId="165" fontId="0" fillId="0" borderId="0" xfId="0" applyNumberFormat="1"/>
    <xf numFmtId="0" fontId="0" fillId="6" borderId="0" xfId="0" applyFill="1"/>
    <xf numFmtId="165" fontId="0" fillId="0" borderId="0" xfId="0" applyNumberFormat="1" applyAlignment="1">
      <alignment horizontal="left"/>
    </xf>
  </cellXfs>
  <cellStyles count="3">
    <cellStyle name="Currency 2" xfId="2" xr:uid="{00000000-0005-0000-0000-00002F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Analysis.xlsx]Sales vs Shipping Cost!PivotTable6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Shipping Cost'!$B$1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Shipping Cost'!$A$2:$A$25</c:f>
              <c:strCache>
                <c:ptCount val="23"/>
                <c:pt idx="0">
                  <c:v> 33.0 </c:v>
                </c:pt>
                <c:pt idx="1">
                  <c:v> 83.0 </c:v>
                </c:pt>
                <c:pt idx="2">
                  <c:v> 104.0 </c:v>
                </c:pt>
                <c:pt idx="3">
                  <c:v> 130.0 </c:v>
                </c:pt>
                <c:pt idx="4">
                  <c:v> 132.0 </c:v>
                </c:pt>
                <c:pt idx="5">
                  <c:v> 222.0 </c:v>
                </c:pt>
                <c:pt idx="6">
                  <c:v> 260.0 </c:v>
                </c:pt>
                <c:pt idx="7">
                  <c:v> 332.0 </c:v>
                </c:pt>
                <c:pt idx="8">
                  <c:v> 384.0 </c:v>
                </c:pt>
                <c:pt idx="9">
                  <c:v> 390.0 </c:v>
                </c:pt>
                <c:pt idx="10">
                  <c:v> 440.0 </c:v>
                </c:pt>
                <c:pt idx="11">
                  <c:v> 520.0 </c:v>
                </c:pt>
                <c:pt idx="12">
                  <c:v> 555.0 </c:v>
                </c:pt>
                <c:pt idx="13">
                  <c:v> 576.0 </c:v>
                </c:pt>
                <c:pt idx="14">
                  <c:v> 596.0 </c:v>
                </c:pt>
                <c:pt idx="15">
                  <c:v> 597.0 </c:v>
                </c:pt>
                <c:pt idx="16">
                  <c:v> 650.0 </c:v>
                </c:pt>
                <c:pt idx="17">
                  <c:v> 660.0 </c:v>
                </c:pt>
                <c:pt idx="18">
                  <c:v> 666.0 </c:v>
                </c:pt>
                <c:pt idx="19">
                  <c:v> 750.0 </c:v>
                </c:pt>
                <c:pt idx="20">
                  <c:v> 888.0 </c:v>
                </c:pt>
                <c:pt idx="21">
                  <c:v> 995.0 </c:v>
                </c:pt>
                <c:pt idx="22">
                  <c:v> 1,100.0 </c:v>
                </c:pt>
              </c:strCache>
            </c:strRef>
          </c:cat>
          <c:val>
            <c:numRef>
              <c:f>'Sales vs Shipping Cost'!$B$2:$B$25</c:f>
              <c:numCache>
                <c:formatCode>General</c:formatCode>
                <c:ptCount val="23"/>
                <c:pt idx="0">
                  <c:v>3.3000000000000003</c:v>
                </c:pt>
                <c:pt idx="1">
                  <c:v>8.3000000000000007</c:v>
                </c:pt>
                <c:pt idx="2">
                  <c:v>2.0880000000000001</c:v>
                </c:pt>
                <c:pt idx="3">
                  <c:v>3.25</c:v>
                </c:pt>
                <c:pt idx="4">
                  <c:v>0.82500000000000007</c:v>
                </c:pt>
                <c:pt idx="5">
                  <c:v>2.8780000000000001</c:v>
                </c:pt>
                <c:pt idx="6">
                  <c:v>1.625</c:v>
                </c:pt>
                <c:pt idx="7">
                  <c:v>2.0750000000000002</c:v>
                </c:pt>
                <c:pt idx="8">
                  <c:v>31.295999999999999</c:v>
                </c:pt>
                <c:pt idx="9">
                  <c:v>9.2200000000000006</c:v>
                </c:pt>
                <c:pt idx="10">
                  <c:v>13.56</c:v>
                </c:pt>
                <c:pt idx="11">
                  <c:v>1.36</c:v>
                </c:pt>
                <c:pt idx="12">
                  <c:v>0.32499999999999968</c:v>
                </c:pt>
                <c:pt idx="13">
                  <c:v>9.4719999999999995</c:v>
                </c:pt>
                <c:pt idx="14">
                  <c:v>16.527999999999999</c:v>
                </c:pt>
                <c:pt idx="15">
                  <c:v>8.9150000000000009</c:v>
                </c:pt>
                <c:pt idx="16">
                  <c:v>4.3500000000000005</c:v>
                </c:pt>
                <c:pt idx="17">
                  <c:v>40.020000000000003</c:v>
                </c:pt>
                <c:pt idx="18">
                  <c:v>11.536000000000001</c:v>
                </c:pt>
                <c:pt idx="19">
                  <c:v>13.25</c:v>
                </c:pt>
                <c:pt idx="20">
                  <c:v>11.536000000000001</c:v>
                </c:pt>
                <c:pt idx="21">
                  <c:v>9.91</c:v>
                </c:pt>
                <c:pt idx="22">
                  <c:v>10.700000000000001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9-432F-9A90-1E42F02C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069760"/>
        <c:axId val="531070088"/>
      </c:barChart>
      <c:catAx>
        <c:axId val="531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70088"/>
        <c:crosses val="autoZero"/>
        <c:auto val="1"/>
        <c:lblAlgn val="ctr"/>
        <c:lblOffset val="100"/>
        <c:noMultiLvlLbl val="0"/>
      </c:catAx>
      <c:valAx>
        <c:axId val="5310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Sales vs Shipping Cost </a:t>
            </a:r>
          </a:p>
        </c:rich>
      </c:tx>
      <c:layout>
        <c:manualLayout>
          <c:xMode val="edge"/>
          <c:yMode val="edge"/>
          <c:x val="0.394354111986001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data'!$H$2</c:f>
              <c:strCache>
                <c:ptCount val="1"/>
                <c:pt idx="0">
                  <c:v> Total Sales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data'!$G$3:$G$32</c:f>
              <c:numCache>
                <c:formatCode>_-"$"* #,##0.0_-;\-"$"* #,##0.0_-;_-"$"* "-"??_-;_-@_-</c:formatCode>
                <c:ptCount val="30"/>
                <c:pt idx="0">
                  <c:v>13.56</c:v>
                </c:pt>
                <c:pt idx="1">
                  <c:v>2.0880000000000001</c:v>
                </c:pt>
                <c:pt idx="2">
                  <c:v>6.3040000000000003</c:v>
                </c:pt>
                <c:pt idx="3">
                  <c:v>11.536000000000001</c:v>
                </c:pt>
                <c:pt idx="4">
                  <c:v>8.9150000000000009</c:v>
                </c:pt>
                <c:pt idx="5">
                  <c:v>2.8780000000000001</c:v>
                </c:pt>
                <c:pt idx="6">
                  <c:v>0.82500000000000007</c:v>
                </c:pt>
                <c:pt idx="7">
                  <c:v>13.25</c:v>
                </c:pt>
                <c:pt idx="8">
                  <c:v>2.0750000000000002</c:v>
                </c:pt>
                <c:pt idx="9">
                  <c:v>9.4719999999999995</c:v>
                </c:pt>
                <c:pt idx="10">
                  <c:v>1.625</c:v>
                </c:pt>
                <c:pt idx="11">
                  <c:v>4.3500000000000005</c:v>
                </c:pt>
                <c:pt idx="12">
                  <c:v>10.700000000000001</c:v>
                </c:pt>
                <c:pt idx="13">
                  <c:v>1.36</c:v>
                </c:pt>
                <c:pt idx="14">
                  <c:v>3.9200000000000004</c:v>
                </c:pt>
                <c:pt idx="15">
                  <c:v>11.536000000000001</c:v>
                </c:pt>
                <c:pt idx="16">
                  <c:v>9.91</c:v>
                </c:pt>
                <c:pt idx="17">
                  <c:v>0.32499999999999968</c:v>
                </c:pt>
                <c:pt idx="18">
                  <c:v>3.3000000000000003</c:v>
                </c:pt>
                <c:pt idx="19">
                  <c:v>6.3040000000000003</c:v>
                </c:pt>
                <c:pt idx="20">
                  <c:v>8.3000000000000007</c:v>
                </c:pt>
                <c:pt idx="21">
                  <c:v>10.432</c:v>
                </c:pt>
                <c:pt idx="22">
                  <c:v>3.25</c:v>
                </c:pt>
                <c:pt idx="23">
                  <c:v>4.6100000000000003</c:v>
                </c:pt>
                <c:pt idx="24">
                  <c:v>13.340000000000002</c:v>
                </c:pt>
                <c:pt idx="25">
                  <c:v>10.432</c:v>
                </c:pt>
                <c:pt idx="26">
                  <c:v>13.340000000000002</c:v>
                </c:pt>
                <c:pt idx="27">
                  <c:v>4.6100000000000003</c:v>
                </c:pt>
                <c:pt idx="28">
                  <c:v>13.340000000000002</c:v>
                </c:pt>
                <c:pt idx="29">
                  <c:v>10.432</c:v>
                </c:pt>
              </c:numCache>
            </c:numRef>
          </c:xVal>
          <c:yVal>
            <c:numRef>
              <c:f>'Raw data'!$H$3:$H$32</c:f>
              <c:numCache>
                <c:formatCode>_ * #,##0.0_ ;_ * \-#,##0.0_ ;_ * "-"?_ ;_ @_ </c:formatCode>
                <c:ptCount val="30"/>
                <c:pt idx="0">
                  <c:v>440</c:v>
                </c:pt>
                <c:pt idx="1">
                  <c:v>104</c:v>
                </c:pt>
                <c:pt idx="2">
                  <c:v>596</c:v>
                </c:pt>
                <c:pt idx="3">
                  <c:v>888</c:v>
                </c:pt>
                <c:pt idx="4">
                  <c:v>597</c:v>
                </c:pt>
                <c:pt idx="5">
                  <c:v>222</c:v>
                </c:pt>
                <c:pt idx="6">
                  <c:v>132</c:v>
                </c:pt>
                <c:pt idx="7">
                  <c:v>750</c:v>
                </c:pt>
                <c:pt idx="8">
                  <c:v>332</c:v>
                </c:pt>
                <c:pt idx="9">
                  <c:v>576</c:v>
                </c:pt>
                <c:pt idx="10">
                  <c:v>260</c:v>
                </c:pt>
                <c:pt idx="11">
                  <c:v>650</c:v>
                </c:pt>
                <c:pt idx="12">
                  <c:v>1100</c:v>
                </c:pt>
                <c:pt idx="13">
                  <c:v>520</c:v>
                </c:pt>
                <c:pt idx="14">
                  <c:v>596</c:v>
                </c:pt>
                <c:pt idx="15">
                  <c:v>666</c:v>
                </c:pt>
                <c:pt idx="16">
                  <c:v>995</c:v>
                </c:pt>
                <c:pt idx="17">
                  <c:v>555</c:v>
                </c:pt>
                <c:pt idx="18">
                  <c:v>33</c:v>
                </c:pt>
                <c:pt idx="19">
                  <c:v>596</c:v>
                </c:pt>
                <c:pt idx="20">
                  <c:v>83</c:v>
                </c:pt>
                <c:pt idx="21">
                  <c:v>384</c:v>
                </c:pt>
                <c:pt idx="22">
                  <c:v>130</c:v>
                </c:pt>
                <c:pt idx="23">
                  <c:v>390</c:v>
                </c:pt>
                <c:pt idx="24">
                  <c:v>660</c:v>
                </c:pt>
                <c:pt idx="25">
                  <c:v>384</c:v>
                </c:pt>
                <c:pt idx="26">
                  <c:v>660</c:v>
                </c:pt>
                <c:pt idx="27">
                  <c:v>390</c:v>
                </c:pt>
                <c:pt idx="28">
                  <c:v>660</c:v>
                </c:pt>
                <c:pt idx="29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0-4058-9DE6-E8898DC0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87472"/>
        <c:axId val="472388784"/>
      </c:scatterChart>
      <c:valAx>
        <c:axId val="4723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_-;\-&quot;$&quot;* #,##0.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88784"/>
        <c:crosses val="autoZero"/>
        <c:crossBetween val="midCat"/>
      </c:valAx>
      <c:valAx>
        <c:axId val="472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Analysis.xlsx]Sales vs Quantity!PivotTable7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Quantity'!$B$1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Quantity'!$A$2:$A$25</c:f>
              <c:strCache>
                <c:ptCount val="23"/>
                <c:pt idx="0">
                  <c:v> 33.0 </c:v>
                </c:pt>
                <c:pt idx="1">
                  <c:v> 83.0 </c:v>
                </c:pt>
                <c:pt idx="2">
                  <c:v> 104.0 </c:v>
                </c:pt>
                <c:pt idx="3">
                  <c:v> 130.0 </c:v>
                </c:pt>
                <c:pt idx="4">
                  <c:v> 132.0 </c:v>
                </c:pt>
                <c:pt idx="5">
                  <c:v> 222.0 </c:v>
                </c:pt>
                <c:pt idx="6">
                  <c:v> 260.0 </c:v>
                </c:pt>
                <c:pt idx="7">
                  <c:v> 332.0 </c:v>
                </c:pt>
                <c:pt idx="8">
                  <c:v> 384.0 </c:v>
                </c:pt>
                <c:pt idx="9">
                  <c:v> 390.0 </c:v>
                </c:pt>
                <c:pt idx="10">
                  <c:v> 440.0 </c:v>
                </c:pt>
                <c:pt idx="11">
                  <c:v> 520.0 </c:v>
                </c:pt>
                <c:pt idx="12">
                  <c:v> 555.0 </c:v>
                </c:pt>
                <c:pt idx="13">
                  <c:v> 576.0 </c:v>
                </c:pt>
                <c:pt idx="14">
                  <c:v> 596.0 </c:v>
                </c:pt>
                <c:pt idx="15">
                  <c:v> 597.0 </c:v>
                </c:pt>
                <c:pt idx="16">
                  <c:v> 650.0 </c:v>
                </c:pt>
                <c:pt idx="17">
                  <c:v> 660.0 </c:v>
                </c:pt>
                <c:pt idx="18">
                  <c:v> 666.0 </c:v>
                </c:pt>
                <c:pt idx="19">
                  <c:v> 750.0 </c:v>
                </c:pt>
                <c:pt idx="20">
                  <c:v> 888.0 </c:v>
                </c:pt>
                <c:pt idx="21">
                  <c:v> 995.0 </c:v>
                </c:pt>
                <c:pt idx="22">
                  <c:v> 1,100.0 </c:v>
                </c:pt>
              </c:strCache>
            </c:strRef>
          </c:cat>
          <c:val>
            <c:numRef>
              <c:f>'Sales vs Quantity'!$B$2:$B$25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12</c:v>
                </c:pt>
                <c:pt idx="15">
                  <c:v>3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0-4902-AFD3-0F9CDD68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329904"/>
        <c:axId val="630328920"/>
      </c:barChart>
      <c:catAx>
        <c:axId val="6303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8920"/>
        <c:crosses val="autoZero"/>
        <c:auto val="1"/>
        <c:lblAlgn val="ctr"/>
        <c:lblOffset val="100"/>
        <c:noMultiLvlLbl val="0"/>
      </c:catAx>
      <c:valAx>
        <c:axId val="6303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vs</a:t>
            </a:r>
            <a:r>
              <a:rPr lang="en-IN"/>
              <a:t>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data'!$H$1:$H$2</c:f>
              <c:strCache>
                <c:ptCount val="2"/>
                <c:pt idx="0">
                  <c:v>Computed Value</c:v>
                </c:pt>
                <c:pt idx="1">
                  <c:v> Total Sales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data'!$D$3:$D$32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</c:numCache>
            </c:numRef>
          </c:xVal>
          <c:yVal>
            <c:numRef>
              <c:f>'Raw data'!$H$3:$H$32</c:f>
              <c:numCache>
                <c:formatCode>_ * #,##0.0_ ;_ * \-#,##0.0_ ;_ * "-"?_ ;_ @_ </c:formatCode>
                <c:ptCount val="30"/>
                <c:pt idx="0">
                  <c:v>440</c:v>
                </c:pt>
                <c:pt idx="1">
                  <c:v>104</c:v>
                </c:pt>
                <c:pt idx="2">
                  <c:v>596</c:v>
                </c:pt>
                <c:pt idx="3">
                  <c:v>888</c:v>
                </c:pt>
                <c:pt idx="4">
                  <c:v>597</c:v>
                </c:pt>
                <c:pt idx="5">
                  <c:v>222</c:v>
                </c:pt>
                <c:pt idx="6">
                  <c:v>132</c:v>
                </c:pt>
                <c:pt idx="7">
                  <c:v>750</c:v>
                </c:pt>
                <c:pt idx="8">
                  <c:v>332</c:v>
                </c:pt>
                <c:pt idx="9">
                  <c:v>576</c:v>
                </c:pt>
                <c:pt idx="10">
                  <c:v>260</c:v>
                </c:pt>
                <c:pt idx="11">
                  <c:v>650</c:v>
                </c:pt>
                <c:pt idx="12">
                  <c:v>1100</c:v>
                </c:pt>
                <c:pt idx="13">
                  <c:v>520</c:v>
                </c:pt>
                <c:pt idx="14">
                  <c:v>596</c:v>
                </c:pt>
                <c:pt idx="15">
                  <c:v>666</c:v>
                </c:pt>
                <c:pt idx="16">
                  <c:v>995</c:v>
                </c:pt>
                <c:pt idx="17">
                  <c:v>555</c:v>
                </c:pt>
                <c:pt idx="18">
                  <c:v>33</c:v>
                </c:pt>
                <c:pt idx="19">
                  <c:v>596</c:v>
                </c:pt>
                <c:pt idx="20">
                  <c:v>83</c:v>
                </c:pt>
                <c:pt idx="21">
                  <c:v>384</c:v>
                </c:pt>
                <c:pt idx="22">
                  <c:v>130</c:v>
                </c:pt>
                <c:pt idx="23">
                  <c:v>390</c:v>
                </c:pt>
                <c:pt idx="24">
                  <c:v>660</c:v>
                </c:pt>
                <c:pt idx="25">
                  <c:v>384</c:v>
                </c:pt>
                <c:pt idx="26">
                  <c:v>660</c:v>
                </c:pt>
                <c:pt idx="27">
                  <c:v>390</c:v>
                </c:pt>
                <c:pt idx="28">
                  <c:v>660</c:v>
                </c:pt>
                <c:pt idx="29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8-42B6-931D-7B12934E2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98920"/>
        <c:axId val="535400888"/>
      </c:scatterChart>
      <c:valAx>
        <c:axId val="53539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00888"/>
        <c:crosses val="autoZero"/>
        <c:crossBetween val="midCat"/>
      </c:valAx>
      <c:valAx>
        <c:axId val="5354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9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Analysis.xlsx]Discount vs Profit!PivotTable5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'Discount vs Profit'!$B$1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'Discount vs Profit'!$A$2:$A$7</c:f>
              <c:strCach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strCache>
            </c:strRef>
          </c:cat>
          <c:val>
            <c:numRef>
              <c:f>'Discount vs Profit'!$B$2:$B$7</c:f>
              <c:numCache>
                <c:formatCode>General</c:formatCode>
                <c:ptCount val="5"/>
                <c:pt idx="0">
                  <c:v>1712</c:v>
                </c:pt>
                <c:pt idx="1">
                  <c:v>879</c:v>
                </c:pt>
                <c:pt idx="2">
                  <c:v>836</c:v>
                </c:pt>
                <c:pt idx="3">
                  <c:v>287</c:v>
                </c:pt>
                <c:pt idx="4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D-4626-A7C9-615BF5990B9D}"/>
            </c:ext>
          </c:extLst>
        </c:ser>
        <c:ser>
          <c:idx val="1"/>
          <c:order val="1"/>
          <c:tx>
            <c:strRef>
              <c:f>'Discount vs Profit'!$C$1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'Discount vs Profit'!$A$2:$A$7</c:f>
              <c:strCach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strCache>
            </c:strRef>
          </c:cat>
          <c:val>
            <c:numRef>
              <c:f>'Discount vs Profit'!$C$2:$C$7</c:f>
              <c:numCache>
                <c:formatCode>General</c:formatCode>
                <c:ptCount val="5"/>
                <c:pt idx="0">
                  <c:v>834.61</c:v>
                </c:pt>
                <c:pt idx="1">
                  <c:v>425.65999999999997</c:v>
                </c:pt>
                <c:pt idx="2">
                  <c:v>387.21000000000004</c:v>
                </c:pt>
                <c:pt idx="3">
                  <c:v>147.86000000000001</c:v>
                </c:pt>
                <c:pt idx="4">
                  <c:v>367.85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D-4626-A7C9-615BF599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87824"/>
        <c:axId val="532795696"/>
      </c:barChart>
      <c:catAx>
        <c:axId val="5327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95696"/>
        <c:crosses val="autoZero"/>
        <c:auto val="1"/>
        <c:lblAlgn val="ctr"/>
        <c:lblOffset val="100"/>
        <c:noMultiLvlLbl val="0"/>
      </c:catAx>
      <c:valAx>
        <c:axId val="5327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87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'Discount vs Profit'!$B$12</c:f>
              <c:strCache>
                <c:ptCount val="1"/>
                <c:pt idx="0">
                  <c:v>Profit 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'Discount vs Profit'!$A$13:$A$17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'Discount vs Profit'!$B$13:$B$17</c:f>
              <c:numCache>
                <c:formatCode>0%</c:formatCode>
                <c:ptCount val="5"/>
                <c:pt idx="0">
                  <c:v>0.48750584112149531</c:v>
                </c:pt>
                <c:pt idx="1">
                  <c:v>0.48425483503981792</c:v>
                </c:pt>
                <c:pt idx="2">
                  <c:v>0.46316985645933018</c:v>
                </c:pt>
                <c:pt idx="3">
                  <c:v>0.51519163763066211</c:v>
                </c:pt>
                <c:pt idx="4">
                  <c:v>0.42040000000000005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1-4210-8D18-8F5847BA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23520"/>
        <c:axId val="533726144"/>
      </c:scatterChart>
      <c:valAx>
        <c:axId val="5337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26144"/>
        <c:crosses val="autoZero"/>
        <c:crossBetween val="midCat"/>
      </c:valAx>
      <c:valAx>
        <c:axId val="53372614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  <a:r>
              <a:rPr lang="en-US" baseline="0"/>
              <a:t> vs</a:t>
            </a:r>
            <a:r>
              <a:rPr lang="en-US"/>
              <a:t> Sum of Profit</a:t>
            </a:r>
          </a:p>
        </c:rich>
      </c:tx>
      <c:layout>
        <c:manualLayout>
          <c:xMode val="edge"/>
          <c:yMode val="edge"/>
          <c:x val="0.17800656827444311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vs Profit'!$C$1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'Sales vs Profit'!$B$2:$B$7</c:f>
              <c:numCache>
                <c:formatCode>General</c:formatCode>
                <c:ptCount val="6"/>
                <c:pt idx="0">
                  <c:v>1712</c:v>
                </c:pt>
                <c:pt idx="1">
                  <c:v>879</c:v>
                </c:pt>
                <c:pt idx="2">
                  <c:v>836</c:v>
                </c:pt>
                <c:pt idx="3">
                  <c:v>287</c:v>
                </c:pt>
                <c:pt idx="4">
                  <c:v>875</c:v>
                </c:pt>
                <c:pt idx="5">
                  <c:v>4589</c:v>
                </c:pt>
              </c:numCache>
            </c:numRef>
          </c:xVal>
          <c:yVal>
            <c:numRef>
              <c:f>'Sales vs Profit'!$C$2:$C$7</c:f>
              <c:numCache>
                <c:formatCode>General</c:formatCode>
                <c:ptCount val="6"/>
                <c:pt idx="0">
                  <c:v>834.61</c:v>
                </c:pt>
                <c:pt idx="1">
                  <c:v>425.65999999999997</c:v>
                </c:pt>
                <c:pt idx="2">
                  <c:v>387.21000000000004</c:v>
                </c:pt>
                <c:pt idx="3">
                  <c:v>147.86000000000001</c:v>
                </c:pt>
                <c:pt idx="4">
                  <c:v>367.85</c:v>
                </c:pt>
                <c:pt idx="5">
                  <c:v>2163.19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9-47EF-81B7-C66FDAEF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31456"/>
        <c:axId val="528834408"/>
      </c:scatterChart>
      <c:valAx>
        <c:axId val="5288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4408"/>
        <c:crosses val="autoZero"/>
        <c:crossBetween val="midCat"/>
      </c:valAx>
      <c:valAx>
        <c:axId val="5288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Sales vs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data'!$F$2</c:f>
              <c:strCache>
                <c:ptCount val="1"/>
                <c:pt idx="0">
                  <c:v>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data'!$C$3:$C$32</c:f>
              <c:numCache>
                <c:formatCode>_-"$"* #,##0.0_-;\-"$"* #,##0.0_-;_-"$"* "-"??_-;_-@_-</c:formatCode>
                <c:ptCount val="30"/>
                <c:pt idx="0">
                  <c:v>220</c:v>
                </c:pt>
                <c:pt idx="1">
                  <c:v>104</c:v>
                </c:pt>
                <c:pt idx="2">
                  <c:v>149</c:v>
                </c:pt>
                <c:pt idx="3">
                  <c:v>222</c:v>
                </c:pt>
                <c:pt idx="4">
                  <c:v>199</c:v>
                </c:pt>
                <c:pt idx="5">
                  <c:v>111</c:v>
                </c:pt>
                <c:pt idx="6">
                  <c:v>33</c:v>
                </c:pt>
                <c:pt idx="7">
                  <c:v>250</c:v>
                </c:pt>
                <c:pt idx="8">
                  <c:v>83</c:v>
                </c:pt>
                <c:pt idx="9">
                  <c:v>192</c:v>
                </c:pt>
                <c:pt idx="10">
                  <c:v>65</c:v>
                </c:pt>
                <c:pt idx="11">
                  <c:v>130</c:v>
                </c:pt>
                <c:pt idx="12">
                  <c:v>220</c:v>
                </c:pt>
                <c:pt idx="13">
                  <c:v>104</c:v>
                </c:pt>
                <c:pt idx="14">
                  <c:v>149</c:v>
                </c:pt>
                <c:pt idx="15">
                  <c:v>222</c:v>
                </c:pt>
                <c:pt idx="16">
                  <c:v>199</c:v>
                </c:pt>
                <c:pt idx="17">
                  <c:v>111</c:v>
                </c:pt>
                <c:pt idx="18">
                  <c:v>33</c:v>
                </c:pt>
                <c:pt idx="19">
                  <c:v>149</c:v>
                </c:pt>
                <c:pt idx="20">
                  <c:v>83</c:v>
                </c:pt>
                <c:pt idx="21">
                  <c:v>192</c:v>
                </c:pt>
                <c:pt idx="22">
                  <c:v>65</c:v>
                </c:pt>
                <c:pt idx="23">
                  <c:v>130</c:v>
                </c:pt>
                <c:pt idx="24">
                  <c:v>220</c:v>
                </c:pt>
                <c:pt idx="25">
                  <c:v>192</c:v>
                </c:pt>
                <c:pt idx="26">
                  <c:v>220</c:v>
                </c:pt>
                <c:pt idx="27">
                  <c:v>130</c:v>
                </c:pt>
                <c:pt idx="28">
                  <c:v>220</c:v>
                </c:pt>
                <c:pt idx="29">
                  <c:v>192</c:v>
                </c:pt>
              </c:numCache>
            </c:numRef>
          </c:xVal>
          <c:yVal>
            <c:numRef>
              <c:f>'Raw data'!$F$3:$F$32</c:f>
              <c:numCache>
                <c:formatCode>_-"$"* #,##0.0_-;\-"$"* #,##0.0_-;_-"$"* "-"??_-;_-@_-</c:formatCode>
                <c:ptCount val="30"/>
                <c:pt idx="0">
                  <c:v>135.6</c:v>
                </c:pt>
                <c:pt idx="1">
                  <c:v>20.88</c:v>
                </c:pt>
                <c:pt idx="2">
                  <c:v>63.04</c:v>
                </c:pt>
                <c:pt idx="3">
                  <c:v>115.36</c:v>
                </c:pt>
                <c:pt idx="4">
                  <c:v>89.15</c:v>
                </c:pt>
                <c:pt idx="5">
                  <c:v>28.78</c:v>
                </c:pt>
                <c:pt idx="6">
                  <c:v>8.25</c:v>
                </c:pt>
                <c:pt idx="7">
                  <c:v>132.5</c:v>
                </c:pt>
                <c:pt idx="8">
                  <c:v>20.75</c:v>
                </c:pt>
                <c:pt idx="9">
                  <c:v>94.72</c:v>
                </c:pt>
                <c:pt idx="10">
                  <c:v>16.25</c:v>
                </c:pt>
                <c:pt idx="11">
                  <c:v>43.5</c:v>
                </c:pt>
                <c:pt idx="12">
                  <c:v>107</c:v>
                </c:pt>
                <c:pt idx="13">
                  <c:v>13.6</c:v>
                </c:pt>
                <c:pt idx="14">
                  <c:v>39.200000000000003</c:v>
                </c:pt>
                <c:pt idx="15">
                  <c:v>115.36</c:v>
                </c:pt>
                <c:pt idx="16">
                  <c:v>99.1</c:v>
                </c:pt>
                <c:pt idx="17">
                  <c:v>3.2499999999999964</c:v>
                </c:pt>
                <c:pt idx="18">
                  <c:v>33</c:v>
                </c:pt>
                <c:pt idx="19">
                  <c:v>63.04</c:v>
                </c:pt>
                <c:pt idx="20">
                  <c:v>83</c:v>
                </c:pt>
                <c:pt idx="21">
                  <c:v>104.32</c:v>
                </c:pt>
                <c:pt idx="22">
                  <c:v>32.5</c:v>
                </c:pt>
                <c:pt idx="23">
                  <c:v>46.1</c:v>
                </c:pt>
                <c:pt idx="24">
                  <c:v>133.4</c:v>
                </c:pt>
                <c:pt idx="25">
                  <c:v>104.32</c:v>
                </c:pt>
                <c:pt idx="26">
                  <c:v>133.4</c:v>
                </c:pt>
                <c:pt idx="27">
                  <c:v>46.1</c:v>
                </c:pt>
                <c:pt idx="28">
                  <c:v>133.4</c:v>
                </c:pt>
                <c:pt idx="29">
                  <c:v>104.32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C-4E8B-83CF-D7A2AA1B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10856"/>
        <c:axId val="528810528"/>
      </c:scatterChart>
      <c:valAx>
        <c:axId val="5288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_-;\-&quot;$&quot;* #,##0.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10528"/>
        <c:crosses val="autoZero"/>
        <c:crossBetween val="midCat"/>
      </c:valAx>
      <c:valAx>
        <c:axId val="5288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_-;\-&quot;$&quot;* #,##0.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1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Analysis.xlsx]Product vs Quantity!PivotTable1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Products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vs Quantity'!$B$1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vs Quantity'!$A$2:$A$11</c:f>
              <c:strCache>
                <c:ptCount val="9"/>
                <c:pt idx="0">
                  <c:v>Product1</c:v>
                </c:pt>
                <c:pt idx="1">
                  <c:v>Product2</c:v>
                </c:pt>
                <c:pt idx="2">
                  <c:v>Product3</c:v>
                </c:pt>
                <c:pt idx="3">
                  <c:v>Product4</c:v>
                </c:pt>
                <c:pt idx="4">
                  <c:v>Product5</c:v>
                </c:pt>
                <c:pt idx="5">
                  <c:v>Product6</c:v>
                </c:pt>
                <c:pt idx="6">
                  <c:v>Product7</c:v>
                </c:pt>
                <c:pt idx="7">
                  <c:v>Product8</c:v>
                </c:pt>
                <c:pt idx="8">
                  <c:v>Product9</c:v>
                </c:pt>
              </c:strCache>
            </c:strRef>
          </c:cat>
          <c:val>
            <c:numRef>
              <c:f>'Product vs Quantity'!$B$2:$B$11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16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4912-AB4E-F16FE5260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99376"/>
        <c:axId val="528802984"/>
      </c:barChart>
      <c:catAx>
        <c:axId val="528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02984"/>
        <c:crosses val="autoZero"/>
        <c:auto val="1"/>
        <c:lblAlgn val="ctr"/>
        <c:lblOffset val="100"/>
        <c:noMultiLvlLbl val="0"/>
      </c:catAx>
      <c:valAx>
        <c:axId val="5288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0</xdr:row>
      <xdr:rowOff>38100</xdr:rowOff>
    </xdr:from>
    <xdr:to>
      <xdr:col>11</xdr:col>
      <xdr:colOff>204787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3F666-8FB6-460F-8D5E-3264A19F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0</xdr:row>
      <xdr:rowOff>57150</xdr:rowOff>
    </xdr:from>
    <xdr:to>
      <xdr:col>20</xdr:col>
      <xdr:colOff>390525</xdr:colOff>
      <xdr:row>12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102D6-539E-42FA-B237-627A49EC2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0</xdr:row>
      <xdr:rowOff>0</xdr:rowOff>
    </xdr:from>
    <xdr:to>
      <xdr:col>8</xdr:col>
      <xdr:colOff>295275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88729-D543-4F07-ADCA-D6EF52D7F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07706-6B50-451F-AC43-4F3760935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85725</xdr:rowOff>
    </xdr:from>
    <xdr:to>
      <xdr:col>11</xdr:col>
      <xdr:colOff>95250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DCB06-27E9-4C2B-97E0-5EC2F48CC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0</xdr:row>
      <xdr:rowOff>114300</xdr:rowOff>
    </xdr:from>
    <xdr:to>
      <xdr:col>17</xdr:col>
      <xdr:colOff>533400</xdr:colOff>
      <xdr:row>12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DE267-62C4-4C0A-8450-5AB02D2E8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38100</xdr:rowOff>
    </xdr:from>
    <xdr:to>
      <xdr:col>9</xdr:col>
      <xdr:colOff>533400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DE377-9655-4B94-9C87-E3E0F0612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161925</xdr:rowOff>
    </xdr:from>
    <xdr:to>
      <xdr:col>18</xdr:col>
      <xdr:colOff>190500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B19D2-7391-4C56-90BA-47C6A941F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0</xdr:row>
      <xdr:rowOff>123825</xdr:rowOff>
    </xdr:from>
    <xdr:to>
      <xdr:col>14</xdr:col>
      <xdr:colOff>280987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7EC5F-E447-49B1-835F-29AD51EDE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ima" refreshedDate="43040.551603125001" createdVersion="6" refreshedVersion="6" minRefreshableVersion="3" recordCount="30" xr:uid="{3DB41E2A-5AFA-4665-944C-58E7ED836810}">
  <cacheSource type="worksheet">
    <worksheetSource ref="A2:G32" sheet="Raw data"/>
  </cacheSource>
  <cacheFields count="7">
    <cacheField name="Order_ID" numFmtId="0">
      <sharedItems containsSemiMixedTypes="0" containsString="0" containsNumber="1" containsInteger="1" minValue="110001" maxValue="110030"/>
    </cacheField>
    <cacheField name="Products" numFmtId="0">
      <sharedItems count="9">
        <s v="Product1"/>
        <s v="Product2"/>
        <s v="Product3"/>
        <s v="Product4"/>
        <s v="Product5"/>
        <s v="Product6"/>
        <s v="Product7"/>
        <s v="Product8"/>
        <s v="Product9"/>
      </sharedItems>
    </cacheField>
    <cacheField name="Sales" numFmtId="164">
      <sharedItems containsSemiMixedTypes="0" containsString="0" containsNumber="1" containsInteger="1" minValue="33" maxValue="250" count="12">
        <n v="220"/>
        <n v="104"/>
        <n v="149"/>
        <n v="222"/>
        <n v="199"/>
        <n v="111"/>
        <n v="33"/>
        <n v="250"/>
        <n v="83"/>
        <n v="192"/>
        <n v="65"/>
        <n v="130"/>
      </sharedItems>
    </cacheField>
    <cacheField name="Quantity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Discount" numFmtId="0">
      <sharedItems containsSemiMixedTypes="0" containsString="0" containsNumber="1" minValue="0.01" maxValue="0.05" count="5">
        <n v="0.01"/>
        <n v="0.03"/>
        <n v="0.05"/>
        <n v="0.02"/>
        <n v="0.04"/>
      </sharedItems>
    </cacheField>
    <cacheField name="Profit" numFmtId="164">
      <sharedItems containsSemiMixedTypes="0" containsString="0" containsNumber="1" minValue="3.2499999999999964" maxValue="135.6"/>
    </cacheField>
    <cacheField name="Shipping Cost" numFmtId="164">
      <sharedItems containsSemiMixedTypes="0" containsString="0" containsNumber="1" minValue="0.32499999999999968" maxValue="13.56" count="23">
        <n v="13.56"/>
        <n v="2.0880000000000001"/>
        <n v="6.3040000000000003"/>
        <n v="11.536000000000001"/>
        <n v="8.9150000000000009"/>
        <n v="2.8780000000000001"/>
        <n v="0.82500000000000007"/>
        <n v="13.25"/>
        <n v="2.0750000000000002"/>
        <n v="9.4719999999999995"/>
        <n v="1.625"/>
        <n v="4.3500000000000005"/>
        <n v="10.700000000000001"/>
        <n v="1.36"/>
        <n v="3.9200000000000004"/>
        <n v="9.91"/>
        <n v="0.32499999999999968"/>
        <n v="3.3000000000000003"/>
        <n v="8.3000000000000007"/>
        <n v="10.432"/>
        <n v="3.25"/>
        <n v="4.6100000000000003"/>
        <n v="13.34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ima" refreshedDate="43040.712832175923" createdVersion="6" refreshedVersion="6" minRefreshableVersion="3" recordCount="30" xr:uid="{58CC4755-2533-48DF-AC38-53923C08E598}">
  <cacheSource type="worksheet">
    <worksheetSource ref="A2:H32" sheet="Raw data"/>
  </cacheSource>
  <cacheFields count="8">
    <cacheField name="Order_ID" numFmtId="0">
      <sharedItems containsSemiMixedTypes="0" containsString="0" containsNumber="1" containsInteger="1" minValue="110001" maxValue="110030"/>
    </cacheField>
    <cacheField name="Products" numFmtId="0">
      <sharedItems/>
    </cacheField>
    <cacheField name="Sales" numFmtId="164">
      <sharedItems containsSemiMixedTypes="0" containsString="0" containsNumber="1" containsInteger="1" minValue="33" maxValue="250" count="12">
        <n v="220"/>
        <n v="104"/>
        <n v="149"/>
        <n v="222"/>
        <n v="199"/>
        <n v="111"/>
        <n v="33"/>
        <n v="250"/>
        <n v="83"/>
        <n v="192"/>
        <n v="65"/>
        <n v="130"/>
      </sharedItems>
    </cacheField>
    <cacheField name="Quantity" numFmtId="0">
      <sharedItems containsSemiMixedTypes="0" containsString="0" containsNumber="1" containsInteger="1" minValue="1" maxValue="5"/>
    </cacheField>
    <cacheField name="Discount" numFmtId="0">
      <sharedItems containsSemiMixedTypes="0" containsString="0" containsNumber="1" minValue="0.01" maxValue="0.05"/>
    </cacheField>
    <cacheField name="Profit" numFmtId="164">
      <sharedItems containsSemiMixedTypes="0" containsString="0" containsNumber="1" minValue="3.2499999999999964" maxValue="135.6"/>
    </cacheField>
    <cacheField name="Shipping Cost" numFmtId="164">
      <sharedItems containsSemiMixedTypes="0" containsString="0" containsNumber="1" minValue="0.32499999999999968" maxValue="13.56"/>
    </cacheField>
    <cacheField name="Total Sales" numFmtId="165">
      <sharedItems containsSemiMixedTypes="0" containsString="0" containsNumber="1" containsInteger="1" minValue="33" maxValue="1100" count="23">
        <n v="440"/>
        <n v="104"/>
        <n v="596"/>
        <n v="888"/>
        <n v="597"/>
        <n v="222"/>
        <n v="132"/>
        <n v="750"/>
        <n v="332"/>
        <n v="576"/>
        <n v="260"/>
        <n v="650"/>
        <n v="1100"/>
        <n v="520"/>
        <n v="666"/>
        <n v="995"/>
        <n v="555"/>
        <n v="33"/>
        <n v="83"/>
        <n v="384"/>
        <n v="130"/>
        <n v="390"/>
        <n v="6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10001"/>
    <x v="0"/>
    <x v="0"/>
    <x v="0"/>
    <x v="0"/>
    <n v="135.6"/>
    <x v="0"/>
  </r>
  <r>
    <n v="110002"/>
    <x v="1"/>
    <x v="1"/>
    <x v="1"/>
    <x v="1"/>
    <n v="20.88"/>
    <x v="1"/>
  </r>
  <r>
    <n v="110003"/>
    <x v="2"/>
    <x v="2"/>
    <x v="2"/>
    <x v="0"/>
    <n v="63.04"/>
    <x v="2"/>
  </r>
  <r>
    <n v="110004"/>
    <x v="3"/>
    <x v="3"/>
    <x v="2"/>
    <x v="1"/>
    <n v="115.36"/>
    <x v="3"/>
  </r>
  <r>
    <n v="110005"/>
    <x v="4"/>
    <x v="4"/>
    <x v="3"/>
    <x v="2"/>
    <n v="89.15"/>
    <x v="4"/>
  </r>
  <r>
    <n v="110006"/>
    <x v="5"/>
    <x v="5"/>
    <x v="0"/>
    <x v="0"/>
    <n v="28.78"/>
    <x v="5"/>
  </r>
  <r>
    <n v="110007"/>
    <x v="6"/>
    <x v="6"/>
    <x v="2"/>
    <x v="0"/>
    <n v="8.25"/>
    <x v="6"/>
  </r>
  <r>
    <n v="110008"/>
    <x v="7"/>
    <x v="7"/>
    <x v="3"/>
    <x v="2"/>
    <n v="132.5"/>
    <x v="7"/>
  </r>
  <r>
    <n v="110009"/>
    <x v="8"/>
    <x v="8"/>
    <x v="2"/>
    <x v="2"/>
    <n v="20.75"/>
    <x v="8"/>
  </r>
  <r>
    <n v="110010"/>
    <x v="0"/>
    <x v="9"/>
    <x v="3"/>
    <x v="1"/>
    <n v="94.72"/>
    <x v="9"/>
  </r>
  <r>
    <n v="110011"/>
    <x v="1"/>
    <x v="10"/>
    <x v="2"/>
    <x v="1"/>
    <n v="16.25"/>
    <x v="10"/>
  </r>
  <r>
    <n v="110012"/>
    <x v="2"/>
    <x v="11"/>
    <x v="4"/>
    <x v="0"/>
    <n v="43.5"/>
    <x v="11"/>
  </r>
  <r>
    <n v="110013"/>
    <x v="3"/>
    <x v="0"/>
    <x v="4"/>
    <x v="1"/>
    <n v="107"/>
    <x v="12"/>
  </r>
  <r>
    <n v="110014"/>
    <x v="4"/>
    <x v="1"/>
    <x v="4"/>
    <x v="3"/>
    <n v="13.6"/>
    <x v="13"/>
  </r>
  <r>
    <n v="110015"/>
    <x v="5"/>
    <x v="2"/>
    <x v="2"/>
    <x v="2"/>
    <n v="39.200000000000003"/>
    <x v="14"/>
  </r>
  <r>
    <n v="110016"/>
    <x v="6"/>
    <x v="3"/>
    <x v="3"/>
    <x v="4"/>
    <n v="115.36"/>
    <x v="3"/>
  </r>
  <r>
    <n v="110017"/>
    <x v="7"/>
    <x v="4"/>
    <x v="4"/>
    <x v="3"/>
    <n v="99.1"/>
    <x v="15"/>
  </r>
  <r>
    <n v="110018"/>
    <x v="0"/>
    <x v="5"/>
    <x v="4"/>
    <x v="2"/>
    <n v="3.2499999999999964"/>
    <x v="16"/>
  </r>
  <r>
    <n v="110019"/>
    <x v="1"/>
    <x v="6"/>
    <x v="1"/>
    <x v="1"/>
    <n v="33"/>
    <x v="17"/>
  </r>
  <r>
    <n v="110020"/>
    <x v="2"/>
    <x v="2"/>
    <x v="2"/>
    <x v="0"/>
    <n v="63.04"/>
    <x v="2"/>
  </r>
  <r>
    <n v="110021"/>
    <x v="3"/>
    <x v="8"/>
    <x v="1"/>
    <x v="2"/>
    <n v="83"/>
    <x v="18"/>
  </r>
  <r>
    <n v="110022"/>
    <x v="4"/>
    <x v="9"/>
    <x v="0"/>
    <x v="3"/>
    <n v="104.32"/>
    <x v="19"/>
  </r>
  <r>
    <n v="110023"/>
    <x v="5"/>
    <x v="10"/>
    <x v="0"/>
    <x v="4"/>
    <n v="32.5"/>
    <x v="20"/>
  </r>
  <r>
    <n v="110024"/>
    <x v="6"/>
    <x v="11"/>
    <x v="3"/>
    <x v="0"/>
    <n v="46.1"/>
    <x v="21"/>
  </r>
  <r>
    <n v="110025"/>
    <x v="7"/>
    <x v="0"/>
    <x v="3"/>
    <x v="0"/>
    <n v="133.4"/>
    <x v="22"/>
  </r>
  <r>
    <n v="110026"/>
    <x v="8"/>
    <x v="9"/>
    <x v="0"/>
    <x v="3"/>
    <n v="104.32"/>
    <x v="19"/>
  </r>
  <r>
    <n v="110027"/>
    <x v="0"/>
    <x v="0"/>
    <x v="3"/>
    <x v="0"/>
    <n v="133.4"/>
    <x v="22"/>
  </r>
  <r>
    <n v="110028"/>
    <x v="1"/>
    <x v="11"/>
    <x v="3"/>
    <x v="0"/>
    <n v="46.1"/>
    <x v="21"/>
  </r>
  <r>
    <n v="110029"/>
    <x v="2"/>
    <x v="0"/>
    <x v="3"/>
    <x v="0"/>
    <n v="133.4"/>
    <x v="22"/>
  </r>
  <r>
    <n v="110030"/>
    <x v="3"/>
    <x v="9"/>
    <x v="0"/>
    <x v="3"/>
    <n v="104.32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10001"/>
    <s v="Product1"/>
    <x v="0"/>
    <n v="2"/>
    <n v="0.01"/>
    <n v="135.6"/>
    <n v="13.56"/>
    <x v="0"/>
  </r>
  <r>
    <n v="110002"/>
    <s v="Product2"/>
    <x v="1"/>
    <n v="1"/>
    <n v="0.03"/>
    <n v="20.88"/>
    <n v="2.0880000000000001"/>
    <x v="1"/>
  </r>
  <r>
    <n v="110003"/>
    <s v="Product3"/>
    <x v="2"/>
    <n v="4"/>
    <n v="0.01"/>
    <n v="63.04"/>
    <n v="6.3040000000000003"/>
    <x v="2"/>
  </r>
  <r>
    <n v="110004"/>
    <s v="Product4"/>
    <x v="3"/>
    <n v="4"/>
    <n v="0.03"/>
    <n v="115.36"/>
    <n v="11.536000000000001"/>
    <x v="3"/>
  </r>
  <r>
    <n v="110005"/>
    <s v="Product5"/>
    <x v="4"/>
    <n v="3"/>
    <n v="0.05"/>
    <n v="89.15"/>
    <n v="8.9150000000000009"/>
    <x v="4"/>
  </r>
  <r>
    <n v="110006"/>
    <s v="Product6"/>
    <x v="5"/>
    <n v="2"/>
    <n v="0.01"/>
    <n v="28.78"/>
    <n v="2.8780000000000001"/>
    <x v="5"/>
  </r>
  <r>
    <n v="110007"/>
    <s v="Product7"/>
    <x v="6"/>
    <n v="4"/>
    <n v="0.01"/>
    <n v="8.25"/>
    <n v="0.82500000000000007"/>
    <x v="6"/>
  </r>
  <r>
    <n v="110008"/>
    <s v="Product8"/>
    <x v="7"/>
    <n v="3"/>
    <n v="0.05"/>
    <n v="132.5"/>
    <n v="13.25"/>
    <x v="7"/>
  </r>
  <r>
    <n v="110009"/>
    <s v="Product9"/>
    <x v="8"/>
    <n v="4"/>
    <n v="0.05"/>
    <n v="20.75"/>
    <n v="2.0750000000000002"/>
    <x v="8"/>
  </r>
  <r>
    <n v="110010"/>
    <s v="Product1"/>
    <x v="9"/>
    <n v="3"/>
    <n v="0.03"/>
    <n v="94.72"/>
    <n v="9.4719999999999995"/>
    <x v="9"/>
  </r>
  <r>
    <n v="110011"/>
    <s v="Product2"/>
    <x v="10"/>
    <n v="4"/>
    <n v="0.03"/>
    <n v="16.25"/>
    <n v="1.625"/>
    <x v="10"/>
  </r>
  <r>
    <n v="110012"/>
    <s v="Product3"/>
    <x v="11"/>
    <n v="5"/>
    <n v="0.01"/>
    <n v="43.5"/>
    <n v="4.3500000000000005"/>
    <x v="11"/>
  </r>
  <r>
    <n v="110013"/>
    <s v="Product4"/>
    <x v="0"/>
    <n v="5"/>
    <n v="0.03"/>
    <n v="107"/>
    <n v="10.700000000000001"/>
    <x v="12"/>
  </r>
  <r>
    <n v="110014"/>
    <s v="Product5"/>
    <x v="1"/>
    <n v="5"/>
    <n v="0.02"/>
    <n v="13.6"/>
    <n v="1.36"/>
    <x v="13"/>
  </r>
  <r>
    <n v="110015"/>
    <s v="Product6"/>
    <x v="2"/>
    <n v="4"/>
    <n v="0.05"/>
    <n v="39.200000000000003"/>
    <n v="3.9200000000000004"/>
    <x v="2"/>
  </r>
  <r>
    <n v="110016"/>
    <s v="Product7"/>
    <x v="3"/>
    <n v="3"/>
    <n v="0.04"/>
    <n v="115.36"/>
    <n v="11.536000000000001"/>
    <x v="14"/>
  </r>
  <r>
    <n v="110017"/>
    <s v="Product8"/>
    <x v="4"/>
    <n v="5"/>
    <n v="0.02"/>
    <n v="99.1"/>
    <n v="9.91"/>
    <x v="15"/>
  </r>
  <r>
    <n v="110018"/>
    <s v="Product1"/>
    <x v="5"/>
    <n v="5"/>
    <n v="0.05"/>
    <n v="3.2499999999999964"/>
    <n v="0.32499999999999968"/>
    <x v="16"/>
  </r>
  <r>
    <n v="110019"/>
    <s v="Product2"/>
    <x v="6"/>
    <n v="1"/>
    <n v="0.03"/>
    <n v="33"/>
    <n v="3.3000000000000003"/>
    <x v="17"/>
  </r>
  <r>
    <n v="110020"/>
    <s v="Product3"/>
    <x v="2"/>
    <n v="4"/>
    <n v="0.01"/>
    <n v="63.04"/>
    <n v="6.3040000000000003"/>
    <x v="2"/>
  </r>
  <r>
    <n v="110021"/>
    <s v="Product4"/>
    <x v="8"/>
    <n v="1"/>
    <n v="0.05"/>
    <n v="83"/>
    <n v="8.3000000000000007"/>
    <x v="18"/>
  </r>
  <r>
    <n v="110022"/>
    <s v="Product5"/>
    <x v="9"/>
    <n v="2"/>
    <n v="0.02"/>
    <n v="104.32"/>
    <n v="10.432"/>
    <x v="19"/>
  </r>
  <r>
    <n v="110023"/>
    <s v="Product6"/>
    <x v="10"/>
    <n v="2"/>
    <n v="0.04"/>
    <n v="32.5"/>
    <n v="3.25"/>
    <x v="20"/>
  </r>
  <r>
    <n v="110024"/>
    <s v="Product7"/>
    <x v="11"/>
    <n v="3"/>
    <n v="0.01"/>
    <n v="46.1"/>
    <n v="4.6100000000000003"/>
    <x v="21"/>
  </r>
  <r>
    <n v="110025"/>
    <s v="Product8"/>
    <x v="0"/>
    <n v="3"/>
    <n v="0.01"/>
    <n v="133.4"/>
    <n v="13.340000000000002"/>
    <x v="22"/>
  </r>
  <r>
    <n v="110026"/>
    <s v="Product9"/>
    <x v="9"/>
    <n v="2"/>
    <n v="0.02"/>
    <n v="104.32"/>
    <n v="10.432"/>
    <x v="19"/>
  </r>
  <r>
    <n v="110027"/>
    <s v="Product1"/>
    <x v="0"/>
    <n v="3"/>
    <n v="0.01"/>
    <n v="133.4"/>
    <n v="13.340000000000002"/>
    <x v="22"/>
  </r>
  <r>
    <n v="110028"/>
    <s v="Product2"/>
    <x v="11"/>
    <n v="3"/>
    <n v="0.01"/>
    <n v="46.1"/>
    <n v="4.6100000000000003"/>
    <x v="21"/>
  </r>
  <r>
    <n v="110029"/>
    <s v="Product3"/>
    <x v="0"/>
    <n v="3"/>
    <n v="0.01"/>
    <n v="133.4"/>
    <n v="13.340000000000002"/>
    <x v="22"/>
  </r>
  <r>
    <n v="110030"/>
    <s v="Product4"/>
    <x v="9"/>
    <n v="2"/>
    <n v="0.02"/>
    <n v="104.32"/>
    <n v="10.432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8B333-2468-44A7-93C6-EB35A536AB94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5" firstHeaderRow="1" firstDataRow="1" firstDataCol="1"/>
  <pivotFields count="8">
    <pivotField subtotalTop="0" showAll="0"/>
    <pivotField subtotalTop="0" showAll="0"/>
    <pivotField numFmtId="164" subtotalTop="0" showAll="0">
      <items count="13">
        <item x="6"/>
        <item x="10"/>
        <item x="8"/>
        <item x="1"/>
        <item x="5"/>
        <item x="11"/>
        <item x="2"/>
        <item x="9"/>
        <item x="4"/>
        <item x="0"/>
        <item x="3"/>
        <item x="7"/>
        <item t="default"/>
      </items>
    </pivotField>
    <pivotField subtotalTop="0" showAll="0"/>
    <pivotField subtotalTop="0" showAll="0"/>
    <pivotField numFmtId="164" subtotalTop="0" showAll="0"/>
    <pivotField dataField="1" numFmtId="164" subtotalTop="0" showAll="0"/>
    <pivotField axis="axisRow" numFmtId="165" showAll="0">
      <items count="24">
        <item x="17"/>
        <item x="18"/>
        <item x="1"/>
        <item x="20"/>
        <item x="6"/>
        <item x="5"/>
        <item x="10"/>
        <item x="8"/>
        <item x="19"/>
        <item x="21"/>
        <item x="0"/>
        <item x="13"/>
        <item x="16"/>
        <item x="9"/>
        <item x="2"/>
        <item x="4"/>
        <item x="11"/>
        <item x="22"/>
        <item x="14"/>
        <item x="7"/>
        <item x="3"/>
        <item x="15"/>
        <item x="12"/>
        <item t="default"/>
      </items>
    </pivotField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Shipping Cost" fld="6" baseField="0" baseItem="0"/>
  </dataFields>
  <chartFormats count="1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4183A-FB02-4737-8CE1-88738F467DBD}" name="PivotTable7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5" firstHeaderRow="1" firstDataRow="1" firstDataCol="1"/>
  <pivotFields count="8">
    <pivotField subtotalTop="0" showAll="0"/>
    <pivotField subtotalTop="0" showAll="0"/>
    <pivotField numFmtId="164" subtotalTop="0" showAll="0">
      <items count="13">
        <item x="6"/>
        <item x="10"/>
        <item x="8"/>
        <item x="1"/>
        <item x="5"/>
        <item x="11"/>
        <item x="2"/>
        <item x="9"/>
        <item x="4"/>
        <item x="0"/>
        <item x="3"/>
        <item x="7"/>
        <item t="default"/>
      </items>
    </pivotField>
    <pivotField dataField="1" subtotalTop="0" showAll="0"/>
    <pivotField subtotalTop="0" showAll="0"/>
    <pivotField numFmtId="164" subtotalTop="0" showAll="0"/>
    <pivotField numFmtId="164" subtotalTop="0" showAll="0"/>
    <pivotField axis="axisRow" numFmtId="165" showAll="0">
      <items count="24">
        <item x="17"/>
        <item x="18"/>
        <item x="1"/>
        <item x="20"/>
        <item x="6"/>
        <item x="5"/>
        <item x="10"/>
        <item x="8"/>
        <item x="19"/>
        <item x="21"/>
        <item x="0"/>
        <item x="13"/>
        <item x="16"/>
        <item x="9"/>
        <item x="2"/>
        <item x="4"/>
        <item x="11"/>
        <item x="22"/>
        <item x="14"/>
        <item x="7"/>
        <item x="3"/>
        <item x="15"/>
        <item x="12"/>
        <item t="default"/>
      </items>
    </pivotField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Quantit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71859-5B7B-4396-B0C9-F0EF40550998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7" firstHeaderRow="0" firstDataRow="1" firstDataCol="1"/>
  <pivotFields count="7">
    <pivotField subtotalTop="0" showAll="0"/>
    <pivotField subtotalTop="0" showAll="0"/>
    <pivotField dataField="1" numFmtId="164" subtotalTop="0" showAll="0"/>
    <pivotField subtotalTop="0" showAll="0"/>
    <pivotField axis="axisRow" subtotalTop="0" showAll="0">
      <items count="6">
        <item x="0"/>
        <item x="3"/>
        <item x="1"/>
        <item x="4"/>
        <item x="2"/>
        <item t="default"/>
      </items>
    </pivotField>
    <pivotField dataField="1" numFmtId="164" subtotalTop="0" showAll="0"/>
    <pivotField numFmtId="164" subtotalTop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" baseField="0" baseItem="0"/>
    <dataField name="Sum of Profit" fld="5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F42F6-F32B-492D-928C-DE7001C1013D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1" firstHeaderRow="1" firstDataRow="1" firstDataCol="1"/>
  <pivotFields count="7">
    <pivotField subtotalTop="0" showAll="0"/>
    <pivotField axis="axisRow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4" subtotalTop="0" showAll="0">
      <items count="13">
        <item x="6"/>
        <item x="10"/>
        <item x="8"/>
        <item x="1"/>
        <item x="5"/>
        <item x="11"/>
        <item x="2"/>
        <item x="9"/>
        <item x="4"/>
        <item x="0"/>
        <item x="3"/>
        <item x="7"/>
        <item t="default"/>
      </items>
    </pivotField>
    <pivotField dataField="1" subtotalTop="0" showAll="0">
      <items count="6">
        <item x="1"/>
        <item x="0"/>
        <item x="3"/>
        <item x="2"/>
        <item x="4"/>
        <item t="default"/>
      </items>
    </pivotField>
    <pivotField subtotalTop="0" showAll="0"/>
    <pivotField numFmtId="164" subtotalTop="0" showAll="0"/>
    <pivotField numFmtId="164" subtotalTop="0" showAll="0">
      <items count="24">
        <item x="16"/>
        <item x="6"/>
        <item x="13"/>
        <item x="10"/>
        <item x="8"/>
        <item x="1"/>
        <item x="5"/>
        <item x="20"/>
        <item x="17"/>
        <item x="14"/>
        <item x="11"/>
        <item x="21"/>
        <item x="2"/>
        <item x="18"/>
        <item x="4"/>
        <item x="9"/>
        <item x="15"/>
        <item x="19"/>
        <item x="12"/>
        <item x="3"/>
        <item x="7"/>
        <item x="22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5511-DEEB-45F7-B8C0-BE805C1E1ECE}">
  <dimension ref="A1:S32"/>
  <sheetViews>
    <sheetView tabSelected="1" workbookViewId="0"/>
  </sheetViews>
  <sheetFormatPr defaultRowHeight="15" x14ac:dyDescent="0.25"/>
  <cols>
    <col min="1" max="1" width="9" bestFit="1" customWidth="1"/>
    <col min="3" max="3" width="19.140625" bestFit="1" customWidth="1"/>
    <col min="7" max="7" width="14.5703125" bestFit="1" customWidth="1"/>
    <col min="8" max="8" width="16" bestFit="1" customWidth="1"/>
    <col min="9" max="9" width="4" customWidth="1"/>
  </cols>
  <sheetData>
    <row r="1" spans="1:19" s="1" customFormat="1" x14ac:dyDescent="0.25">
      <c r="C1" s="12" t="s">
        <v>19</v>
      </c>
      <c r="D1" s="17" t="s">
        <v>20</v>
      </c>
      <c r="E1" s="17"/>
      <c r="F1" s="17"/>
      <c r="G1" s="17"/>
      <c r="H1" s="19" t="s">
        <v>33</v>
      </c>
    </row>
    <row r="2" spans="1:19" x14ac:dyDescent="0.25">
      <c r="A2" s="3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32</v>
      </c>
    </row>
    <row r="3" spans="1:19" x14ac:dyDescent="0.25">
      <c r="A3" s="2">
        <v>110001</v>
      </c>
      <c r="B3" s="1" t="s">
        <v>7</v>
      </c>
      <c r="C3" s="6">
        <v>220</v>
      </c>
      <c r="D3" s="1">
        <v>2</v>
      </c>
      <c r="E3" s="1">
        <v>0.01</v>
      </c>
      <c r="F3" s="6">
        <v>135.6</v>
      </c>
      <c r="G3" s="6">
        <v>13.56</v>
      </c>
      <c r="H3" s="18">
        <f>C3*D3</f>
        <v>440</v>
      </c>
    </row>
    <row r="4" spans="1:19" x14ac:dyDescent="0.25">
      <c r="A4" s="2">
        <v>110002</v>
      </c>
      <c r="B4" s="1" t="s">
        <v>8</v>
      </c>
      <c r="C4" s="6">
        <v>104</v>
      </c>
      <c r="D4" s="1">
        <v>1</v>
      </c>
      <c r="E4" s="1">
        <v>0.03</v>
      </c>
      <c r="F4" s="6">
        <v>20.88</v>
      </c>
      <c r="G4" s="6">
        <v>2.0880000000000001</v>
      </c>
      <c r="H4" s="18">
        <f t="shared" ref="H4:H32" si="0">C4*D4</f>
        <v>104</v>
      </c>
    </row>
    <row r="5" spans="1:19" x14ac:dyDescent="0.25">
      <c r="A5" s="2">
        <v>110003</v>
      </c>
      <c r="B5" s="1" t="s">
        <v>9</v>
      </c>
      <c r="C5" s="6">
        <v>149</v>
      </c>
      <c r="D5" s="1">
        <v>4</v>
      </c>
      <c r="E5" s="1">
        <v>0.01</v>
      </c>
      <c r="F5" s="6">
        <v>63.04</v>
      </c>
      <c r="G5" s="6">
        <v>6.3040000000000003</v>
      </c>
      <c r="H5" s="18">
        <f t="shared" si="0"/>
        <v>596</v>
      </c>
      <c r="J5" s="15" t="s">
        <v>26</v>
      </c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25">
      <c r="A6" s="2">
        <v>110004</v>
      </c>
      <c r="B6" s="1" t="s">
        <v>10</v>
      </c>
      <c r="C6" s="6">
        <v>222</v>
      </c>
      <c r="D6" s="1">
        <v>4</v>
      </c>
      <c r="E6" s="1">
        <v>0.03</v>
      </c>
      <c r="F6" s="6">
        <v>115.36</v>
      </c>
      <c r="G6" s="6">
        <v>11.536000000000001</v>
      </c>
      <c r="H6" s="18">
        <f t="shared" si="0"/>
        <v>888</v>
      </c>
      <c r="J6" s="15" t="s">
        <v>31</v>
      </c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25">
      <c r="A7" s="2">
        <v>110005</v>
      </c>
      <c r="B7" s="1" t="s">
        <v>11</v>
      </c>
      <c r="C7" s="6">
        <v>199</v>
      </c>
      <c r="D7" s="1">
        <v>3</v>
      </c>
      <c r="E7" s="1">
        <v>0.05</v>
      </c>
      <c r="F7" s="6">
        <v>89.15</v>
      </c>
      <c r="G7" s="6">
        <v>8.9150000000000009</v>
      </c>
      <c r="H7" s="18">
        <f t="shared" si="0"/>
        <v>597</v>
      </c>
    </row>
    <row r="8" spans="1:19" x14ac:dyDescent="0.25">
      <c r="A8" s="2">
        <v>110006</v>
      </c>
      <c r="B8" s="1" t="s">
        <v>12</v>
      </c>
      <c r="C8" s="6">
        <v>111</v>
      </c>
      <c r="D8" s="1">
        <v>2</v>
      </c>
      <c r="E8" s="1">
        <v>0.01</v>
      </c>
      <c r="F8" s="6">
        <v>28.78</v>
      </c>
      <c r="G8" s="6">
        <v>2.8780000000000001</v>
      </c>
      <c r="H8" s="18">
        <f t="shared" si="0"/>
        <v>222</v>
      </c>
    </row>
    <row r="9" spans="1:19" x14ac:dyDescent="0.25">
      <c r="A9" s="2">
        <v>110007</v>
      </c>
      <c r="B9" s="1" t="s">
        <v>13</v>
      </c>
      <c r="C9" s="6">
        <v>33</v>
      </c>
      <c r="D9" s="1">
        <v>4</v>
      </c>
      <c r="E9" s="1">
        <v>0.01</v>
      </c>
      <c r="F9" s="6">
        <v>8.25</v>
      </c>
      <c r="G9" s="6">
        <v>0.82500000000000007</v>
      </c>
      <c r="H9" s="18">
        <f t="shared" si="0"/>
        <v>132</v>
      </c>
    </row>
    <row r="10" spans="1:19" x14ac:dyDescent="0.25">
      <c r="A10" s="2">
        <v>110008</v>
      </c>
      <c r="B10" s="1" t="s">
        <v>14</v>
      </c>
      <c r="C10" s="6">
        <v>250</v>
      </c>
      <c r="D10" s="1">
        <v>3</v>
      </c>
      <c r="E10" s="1">
        <v>0.05</v>
      </c>
      <c r="F10" s="6">
        <v>132.5</v>
      </c>
      <c r="G10" s="6">
        <v>13.25</v>
      </c>
      <c r="H10" s="18">
        <f t="shared" si="0"/>
        <v>750</v>
      </c>
    </row>
    <row r="11" spans="1:19" x14ac:dyDescent="0.25">
      <c r="A11" s="2">
        <v>110009</v>
      </c>
      <c r="B11" s="1" t="s">
        <v>15</v>
      </c>
      <c r="C11" s="6">
        <v>83</v>
      </c>
      <c r="D11" s="1">
        <v>4</v>
      </c>
      <c r="E11" s="1">
        <v>0.05</v>
      </c>
      <c r="F11" s="6">
        <v>20.75</v>
      </c>
      <c r="G11" s="6">
        <v>2.0750000000000002</v>
      </c>
      <c r="H11" s="18">
        <f t="shared" si="0"/>
        <v>332</v>
      </c>
    </row>
    <row r="12" spans="1:19" x14ac:dyDescent="0.25">
      <c r="A12" s="2">
        <v>110010</v>
      </c>
      <c r="B12" s="1" t="s">
        <v>7</v>
      </c>
      <c r="C12" s="6">
        <v>192</v>
      </c>
      <c r="D12" s="1">
        <v>3</v>
      </c>
      <c r="E12" s="1">
        <v>0.03</v>
      </c>
      <c r="F12" s="6">
        <v>94.72</v>
      </c>
      <c r="G12" s="6">
        <v>9.4719999999999995</v>
      </c>
      <c r="H12" s="18">
        <f t="shared" si="0"/>
        <v>576</v>
      </c>
    </row>
    <row r="13" spans="1:19" x14ac:dyDescent="0.25">
      <c r="A13" s="2">
        <v>110011</v>
      </c>
      <c r="B13" s="1" t="s">
        <v>8</v>
      </c>
      <c r="C13" s="6">
        <v>65</v>
      </c>
      <c r="D13" s="1">
        <v>4</v>
      </c>
      <c r="E13" s="1">
        <v>0.03</v>
      </c>
      <c r="F13" s="6">
        <v>16.25</v>
      </c>
      <c r="G13" s="6">
        <v>1.625</v>
      </c>
      <c r="H13" s="18">
        <f t="shared" si="0"/>
        <v>260</v>
      </c>
    </row>
    <row r="14" spans="1:19" x14ac:dyDescent="0.25">
      <c r="A14" s="2">
        <v>110012</v>
      </c>
      <c r="B14" s="1" t="s">
        <v>9</v>
      </c>
      <c r="C14" s="6">
        <v>130</v>
      </c>
      <c r="D14" s="1">
        <v>5</v>
      </c>
      <c r="E14" s="1">
        <v>0.01</v>
      </c>
      <c r="F14" s="6">
        <v>43.5</v>
      </c>
      <c r="G14" s="6">
        <v>4.3500000000000005</v>
      </c>
      <c r="H14" s="18">
        <f t="shared" si="0"/>
        <v>650</v>
      </c>
    </row>
    <row r="15" spans="1:19" x14ac:dyDescent="0.25">
      <c r="A15" s="2">
        <v>110013</v>
      </c>
      <c r="B15" s="1" t="s">
        <v>10</v>
      </c>
      <c r="C15" s="6">
        <v>220</v>
      </c>
      <c r="D15" s="1">
        <v>5</v>
      </c>
      <c r="E15" s="1">
        <v>0.03</v>
      </c>
      <c r="F15" s="6">
        <v>107</v>
      </c>
      <c r="G15" s="6">
        <v>10.700000000000001</v>
      </c>
      <c r="H15" s="18">
        <f t="shared" si="0"/>
        <v>1100</v>
      </c>
    </row>
    <row r="16" spans="1:19" x14ac:dyDescent="0.25">
      <c r="A16" s="2">
        <v>110014</v>
      </c>
      <c r="B16" s="1" t="s">
        <v>11</v>
      </c>
      <c r="C16" s="6">
        <v>104</v>
      </c>
      <c r="D16" s="1">
        <v>5</v>
      </c>
      <c r="E16" s="1">
        <v>0.02</v>
      </c>
      <c r="F16" s="6">
        <v>13.6</v>
      </c>
      <c r="G16" s="6">
        <v>1.36</v>
      </c>
      <c r="H16" s="18">
        <f t="shared" si="0"/>
        <v>520</v>
      </c>
    </row>
    <row r="17" spans="1:8" x14ac:dyDescent="0.25">
      <c r="A17" s="2">
        <v>110015</v>
      </c>
      <c r="B17" s="1" t="s">
        <v>12</v>
      </c>
      <c r="C17" s="6">
        <v>149</v>
      </c>
      <c r="D17" s="1">
        <v>4</v>
      </c>
      <c r="E17" s="1">
        <v>0.05</v>
      </c>
      <c r="F17" s="6">
        <v>39.200000000000003</v>
      </c>
      <c r="G17" s="6">
        <v>3.9200000000000004</v>
      </c>
      <c r="H17" s="18">
        <f t="shared" si="0"/>
        <v>596</v>
      </c>
    </row>
    <row r="18" spans="1:8" x14ac:dyDescent="0.25">
      <c r="A18" s="2">
        <v>110016</v>
      </c>
      <c r="B18" s="1" t="s">
        <v>13</v>
      </c>
      <c r="C18" s="6">
        <v>222</v>
      </c>
      <c r="D18" s="1">
        <v>3</v>
      </c>
      <c r="E18" s="1">
        <v>0.04</v>
      </c>
      <c r="F18" s="6">
        <v>115.36</v>
      </c>
      <c r="G18" s="6">
        <v>11.536000000000001</v>
      </c>
      <c r="H18" s="18">
        <f t="shared" si="0"/>
        <v>666</v>
      </c>
    </row>
    <row r="19" spans="1:8" x14ac:dyDescent="0.25">
      <c r="A19" s="2">
        <v>110017</v>
      </c>
      <c r="B19" s="1" t="s">
        <v>14</v>
      </c>
      <c r="C19" s="6">
        <v>199</v>
      </c>
      <c r="D19" s="1">
        <v>5</v>
      </c>
      <c r="E19" s="1">
        <v>0.02</v>
      </c>
      <c r="F19" s="6">
        <v>99.1</v>
      </c>
      <c r="G19" s="6">
        <v>9.91</v>
      </c>
      <c r="H19" s="18">
        <f t="shared" si="0"/>
        <v>995</v>
      </c>
    </row>
    <row r="20" spans="1:8" x14ac:dyDescent="0.25">
      <c r="A20" s="2">
        <v>110018</v>
      </c>
      <c r="B20" s="1" t="s">
        <v>7</v>
      </c>
      <c r="C20" s="6">
        <v>111</v>
      </c>
      <c r="D20" s="1">
        <v>5</v>
      </c>
      <c r="E20" s="1">
        <v>0.05</v>
      </c>
      <c r="F20" s="6">
        <v>3.2499999999999964</v>
      </c>
      <c r="G20" s="6">
        <v>0.32499999999999968</v>
      </c>
      <c r="H20" s="18">
        <f t="shared" si="0"/>
        <v>555</v>
      </c>
    </row>
    <row r="21" spans="1:8" x14ac:dyDescent="0.25">
      <c r="A21" s="2">
        <v>110019</v>
      </c>
      <c r="B21" s="1" t="s">
        <v>8</v>
      </c>
      <c r="C21" s="6">
        <v>33</v>
      </c>
      <c r="D21" s="1">
        <v>1</v>
      </c>
      <c r="E21" s="1">
        <v>0.03</v>
      </c>
      <c r="F21" s="6">
        <v>33</v>
      </c>
      <c r="G21" s="6">
        <v>3.3000000000000003</v>
      </c>
      <c r="H21" s="18">
        <f t="shared" si="0"/>
        <v>33</v>
      </c>
    </row>
    <row r="22" spans="1:8" x14ac:dyDescent="0.25">
      <c r="A22" s="2">
        <v>110020</v>
      </c>
      <c r="B22" s="1" t="s">
        <v>9</v>
      </c>
      <c r="C22" s="6">
        <v>149</v>
      </c>
      <c r="D22" s="1">
        <v>4</v>
      </c>
      <c r="E22" s="1">
        <v>0.01</v>
      </c>
      <c r="F22" s="6">
        <v>63.04</v>
      </c>
      <c r="G22" s="6">
        <v>6.3040000000000003</v>
      </c>
      <c r="H22" s="18">
        <f t="shared" si="0"/>
        <v>596</v>
      </c>
    </row>
    <row r="23" spans="1:8" x14ac:dyDescent="0.25">
      <c r="A23" s="2">
        <v>110021</v>
      </c>
      <c r="B23" s="1" t="s">
        <v>10</v>
      </c>
      <c r="C23" s="6">
        <v>83</v>
      </c>
      <c r="D23" s="1">
        <v>1</v>
      </c>
      <c r="E23" s="1">
        <v>0.05</v>
      </c>
      <c r="F23" s="6">
        <v>83</v>
      </c>
      <c r="G23" s="6">
        <v>8.3000000000000007</v>
      </c>
      <c r="H23" s="18">
        <f t="shared" si="0"/>
        <v>83</v>
      </c>
    </row>
    <row r="24" spans="1:8" x14ac:dyDescent="0.25">
      <c r="A24" s="2">
        <v>110022</v>
      </c>
      <c r="B24" s="1" t="s">
        <v>11</v>
      </c>
      <c r="C24" s="6">
        <v>192</v>
      </c>
      <c r="D24" s="1">
        <v>2</v>
      </c>
      <c r="E24" s="1">
        <v>0.02</v>
      </c>
      <c r="F24" s="6">
        <v>104.32</v>
      </c>
      <c r="G24" s="6">
        <v>10.432</v>
      </c>
      <c r="H24" s="18">
        <f t="shared" si="0"/>
        <v>384</v>
      </c>
    </row>
    <row r="25" spans="1:8" x14ac:dyDescent="0.25">
      <c r="A25" s="2">
        <v>110023</v>
      </c>
      <c r="B25" s="1" t="s">
        <v>12</v>
      </c>
      <c r="C25" s="6">
        <v>65</v>
      </c>
      <c r="D25" s="1">
        <v>2</v>
      </c>
      <c r="E25" s="1">
        <v>0.04</v>
      </c>
      <c r="F25" s="6">
        <v>32.5</v>
      </c>
      <c r="G25" s="6">
        <v>3.25</v>
      </c>
      <c r="H25" s="18">
        <f t="shared" si="0"/>
        <v>130</v>
      </c>
    </row>
    <row r="26" spans="1:8" x14ac:dyDescent="0.25">
      <c r="A26" s="2">
        <v>110024</v>
      </c>
      <c r="B26" s="1" t="s">
        <v>13</v>
      </c>
      <c r="C26" s="6">
        <v>130</v>
      </c>
      <c r="D26" s="1">
        <v>3</v>
      </c>
      <c r="E26" s="1">
        <v>0.01</v>
      </c>
      <c r="F26" s="6">
        <v>46.1</v>
      </c>
      <c r="G26" s="6">
        <v>4.6100000000000003</v>
      </c>
      <c r="H26" s="18">
        <f t="shared" si="0"/>
        <v>390</v>
      </c>
    </row>
    <row r="27" spans="1:8" x14ac:dyDescent="0.25">
      <c r="A27" s="2">
        <v>110025</v>
      </c>
      <c r="B27" s="1" t="s">
        <v>14</v>
      </c>
      <c r="C27" s="6">
        <v>220</v>
      </c>
      <c r="D27" s="1">
        <v>3</v>
      </c>
      <c r="E27" s="1">
        <v>0.01</v>
      </c>
      <c r="F27" s="6">
        <v>133.4</v>
      </c>
      <c r="G27" s="6">
        <v>13.340000000000002</v>
      </c>
      <c r="H27" s="18">
        <f t="shared" si="0"/>
        <v>660</v>
      </c>
    </row>
    <row r="28" spans="1:8" x14ac:dyDescent="0.25">
      <c r="A28" s="2">
        <v>110026</v>
      </c>
      <c r="B28" s="1" t="s">
        <v>15</v>
      </c>
      <c r="C28" s="6">
        <v>192</v>
      </c>
      <c r="D28" s="1">
        <v>2</v>
      </c>
      <c r="E28" s="1">
        <v>0.02</v>
      </c>
      <c r="F28" s="6">
        <v>104.32</v>
      </c>
      <c r="G28" s="6">
        <v>10.432</v>
      </c>
      <c r="H28" s="18">
        <f t="shared" si="0"/>
        <v>384</v>
      </c>
    </row>
    <row r="29" spans="1:8" x14ac:dyDescent="0.25">
      <c r="A29" s="2">
        <v>110027</v>
      </c>
      <c r="B29" s="1" t="s">
        <v>7</v>
      </c>
      <c r="C29" s="6">
        <v>220</v>
      </c>
      <c r="D29" s="1">
        <v>3</v>
      </c>
      <c r="E29" s="1">
        <v>0.01</v>
      </c>
      <c r="F29" s="6">
        <v>133.4</v>
      </c>
      <c r="G29" s="6">
        <v>13.340000000000002</v>
      </c>
      <c r="H29" s="18">
        <f t="shared" si="0"/>
        <v>660</v>
      </c>
    </row>
    <row r="30" spans="1:8" x14ac:dyDescent="0.25">
      <c r="A30" s="2">
        <v>110028</v>
      </c>
      <c r="B30" s="1" t="s">
        <v>8</v>
      </c>
      <c r="C30" s="6">
        <v>130</v>
      </c>
      <c r="D30" s="1">
        <v>3</v>
      </c>
      <c r="E30" s="1">
        <v>0.01</v>
      </c>
      <c r="F30" s="6">
        <v>46.1</v>
      </c>
      <c r="G30" s="6">
        <v>4.6100000000000003</v>
      </c>
      <c r="H30" s="18">
        <f t="shared" si="0"/>
        <v>390</v>
      </c>
    </row>
    <row r="31" spans="1:8" x14ac:dyDescent="0.25">
      <c r="A31" s="2">
        <v>110029</v>
      </c>
      <c r="B31" s="1" t="s">
        <v>9</v>
      </c>
      <c r="C31" s="6">
        <v>220</v>
      </c>
      <c r="D31" s="1">
        <v>3</v>
      </c>
      <c r="E31" s="1">
        <v>0.01</v>
      </c>
      <c r="F31" s="6">
        <v>133.4</v>
      </c>
      <c r="G31" s="6">
        <v>13.340000000000002</v>
      </c>
      <c r="H31" s="18">
        <f t="shared" si="0"/>
        <v>660</v>
      </c>
    </row>
    <row r="32" spans="1:8" x14ac:dyDescent="0.25">
      <c r="A32" s="2">
        <v>110030</v>
      </c>
      <c r="B32" s="1" t="s">
        <v>10</v>
      </c>
      <c r="C32" s="6">
        <v>192</v>
      </c>
      <c r="D32" s="1">
        <v>2</v>
      </c>
      <c r="E32" s="1">
        <v>0.02</v>
      </c>
      <c r="F32" s="6">
        <v>104.32</v>
      </c>
      <c r="G32" s="6">
        <v>10.432</v>
      </c>
      <c r="H32" s="18">
        <f t="shared" si="0"/>
        <v>384</v>
      </c>
    </row>
  </sheetData>
  <autoFilter ref="A2:G32" xr:uid="{F5B5EEBE-9849-4EBC-A6D8-DF19396BAB79}"/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0E9D-8D6E-4357-91B7-9A3AC9BE5B84}">
  <dimension ref="A1:K25"/>
  <sheetViews>
    <sheetView workbookViewId="0">
      <selection activeCell="D17" sqref="D17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18" width="6" bestFit="1" customWidth="1"/>
    <col min="19" max="24" width="7" bestFit="1" customWidth="1"/>
    <col min="25" max="25" width="12.7109375" bestFit="1" customWidth="1"/>
  </cols>
  <sheetData>
    <row r="1" spans="1:2" x14ac:dyDescent="0.25">
      <c r="A1" s="7" t="s">
        <v>16</v>
      </c>
      <c r="B1" t="s">
        <v>23</v>
      </c>
    </row>
    <row r="2" spans="1:2" x14ac:dyDescent="0.25">
      <c r="A2" s="20">
        <v>33</v>
      </c>
      <c r="B2" s="10">
        <v>3.3000000000000003</v>
      </c>
    </row>
    <row r="3" spans="1:2" x14ac:dyDescent="0.25">
      <c r="A3" s="20">
        <v>83</v>
      </c>
      <c r="B3" s="10">
        <v>8.3000000000000007</v>
      </c>
    </row>
    <row r="4" spans="1:2" x14ac:dyDescent="0.25">
      <c r="A4" s="20">
        <v>104</v>
      </c>
      <c r="B4" s="10">
        <v>2.0880000000000001</v>
      </c>
    </row>
    <row r="5" spans="1:2" x14ac:dyDescent="0.25">
      <c r="A5" s="20">
        <v>130</v>
      </c>
      <c r="B5" s="10">
        <v>3.25</v>
      </c>
    </row>
    <row r="6" spans="1:2" x14ac:dyDescent="0.25">
      <c r="A6" s="20">
        <v>132</v>
      </c>
      <c r="B6" s="10">
        <v>0.82500000000000007</v>
      </c>
    </row>
    <row r="7" spans="1:2" x14ac:dyDescent="0.25">
      <c r="A7" s="20">
        <v>222</v>
      </c>
      <c r="B7" s="10">
        <v>2.8780000000000001</v>
      </c>
    </row>
    <row r="8" spans="1:2" x14ac:dyDescent="0.25">
      <c r="A8" s="20">
        <v>260</v>
      </c>
      <c r="B8" s="10">
        <v>1.625</v>
      </c>
    </row>
    <row r="9" spans="1:2" x14ac:dyDescent="0.25">
      <c r="A9" s="20">
        <v>332</v>
      </c>
      <c r="B9" s="10">
        <v>2.0750000000000002</v>
      </c>
    </row>
    <row r="10" spans="1:2" x14ac:dyDescent="0.25">
      <c r="A10" s="20">
        <v>384</v>
      </c>
      <c r="B10" s="10">
        <v>31.295999999999999</v>
      </c>
    </row>
    <row r="11" spans="1:2" x14ac:dyDescent="0.25">
      <c r="A11" s="20">
        <v>390</v>
      </c>
      <c r="B11" s="10">
        <v>9.2200000000000006</v>
      </c>
    </row>
    <row r="12" spans="1:2" x14ac:dyDescent="0.25">
      <c r="A12" s="20">
        <v>440</v>
      </c>
      <c r="B12" s="10">
        <v>13.56</v>
      </c>
    </row>
    <row r="13" spans="1:2" x14ac:dyDescent="0.25">
      <c r="A13" s="20">
        <v>520</v>
      </c>
      <c r="B13" s="10">
        <v>1.36</v>
      </c>
    </row>
    <row r="14" spans="1:2" x14ac:dyDescent="0.25">
      <c r="A14" s="20">
        <v>555</v>
      </c>
      <c r="B14" s="10">
        <v>0.32499999999999968</v>
      </c>
    </row>
    <row r="15" spans="1:2" x14ac:dyDescent="0.25">
      <c r="A15" s="20">
        <v>576</v>
      </c>
      <c r="B15" s="10">
        <v>9.4719999999999995</v>
      </c>
    </row>
    <row r="16" spans="1:2" x14ac:dyDescent="0.25">
      <c r="A16" s="20">
        <v>596</v>
      </c>
      <c r="B16" s="10">
        <v>16.527999999999999</v>
      </c>
    </row>
    <row r="17" spans="1:11" x14ac:dyDescent="0.25">
      <c r="A17" s="20">
        <v>597</v>
      </c>
      <c r="B17" s="10">
        <v>8.9150000000000009</v>
      </c>
      <c r="C17" s="15"/>
      <c r="D17" s="15" t="s">
        <v>26</v>
      </c>
      <c r="E17" s="15"/>
      <c r="F17" s="15"/>
      <c r="G17" s="15"/>
      <c r="H17" s="15"/>
      <c r="I17" s="15"/>
      <c r="J17" s="15"/>
      <c r="K17" s="15"/>
    </row>
    <row r="18" spans="1:11" x14ac:dyDescent="0.25">
      <c r="A18" s="20">
        <v>650</v>
      </c>
      <c r="B18" s="10">
        <v>4.3500000000000005</v>
      </c>
      <c r="C18" s="15"/>
      <c r="D18" s="15" t="s">
        <v>34</v>
      </c>
      <c r="E18" s="15"/>
      <c r="F18" s="15"/>
      <c r="G18" s="15"/>
      <c r="H18" s="15"/>
      <c r="I18" s="15"/>
      <c r="J18" s="15"/>
      <c r="K18" s="15"/>
    </row>
    <row r="19" spans="1:11" x14ac:dyDescent="0.25">
      <c r="A19" s="20">
        <v>660</v>
      </c>
      <c r="B19" s="10">
        <v>40.020000000000003</v>
      </c>
      <c r="C19" s="15"/>
      <c r="D19" s="15"/>
      <c r="E19" s="15"/>
      <c r="F19" s="15"/>
      <c r="G19" s="15"/>
      <c r="H19" s="15"/>
      <c r="I19" s="15"/>
      <c r="J19" s="15"/>
      <c r="K19" s="15"/>
    </row>
    <row r="20" spans="1:11" x14ac:dyDescent="0.25">
      <c r="A20" s="20">
        <v>666</v>
      </c>
      <c r="B20" s="10">
        <v>11.536000000000001</v>
      </c>
    </row>
    <row r="21" spans="1:11" x14ac:dyDescent="0.25">
      <c r="A21" s="20">
        <v>750</v>
      </c>
      <c r="B21" s="10">
        <v>13.25</v>
      </c>
    </row>
    <row r="22" spans="1:11" x14ac:dyDescent="0.25">
      <c r="A22" s="20">
        <v>888</v>
      </c>
      <c r="B22" s="10">
        <v>11.536000000000001</v>
      </c>
    </row>
    <row r="23" spans="1:11" x14ac:dyDescent="0.25">
      <c r="A23" s="20">
        <v>995</v>
      </c>
      <c r="B23" s="10">
        <v>9.91</v>
      </c>
    </row>
    <row r="24" spans="1:11" x14ac:dyDescent="0.25">
      <c r="A24" s="20">
        <v>1100</v>
      </c>
      <c r="B24" s="10">
        <v>10.700000000000001</v>
      </c>
    </row>
    <row r="25" spans="1:11" x14ac:dyDescent="0.25">
      <c r="A25" s="20" t="s">
        <v>17</v>
      </c>
      <c r="B25" s="10">
        <v>216.31899999999999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04D5-CDC6-41F5-9803-62CAAE6356A0}">
  <dimension ref="A1:M25"/>
  <sheetViews>
    <sheetView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1" spans="1:8" x14ac:dyDescent="0.25">
      <c r="A1" s="7" t="s">
        <v>16</v>
      </c>
      <c r="B1" t="s">
        <v>18</v>
      </c>
    </row>
    <row r="2" spans="1:8" x14ac:dyDescent="0.25">
      <c r="A2" s="20">
        <v>33</v>
      </c>
      <c r="B2" s="10">
        <v>1</v>
      </c>
    </row>
    <row r="3" spans="1:8" x14ac:dyDescent="0.25">
      <c r="A3" s="20">
        <v>83</v>
      </c>
      <c r="B3" s="10">
        <v>1</v>
      </c>
    </row>
    <row r="4" spans="1:8" x14ac:dyDescent="0.25">
      <c r="A4" s="20">
        <v>104</v>
      </c>
      <c r="B4" s="10">
        <v>1</v>
      </c>
    </row>
    <row r="5" spans="1:8" x14ac:dyDescent="0.25">
      <c r="A5" s="20">
        <v>130</v>
      </c>
      <c r="B5" s="10">
        <v>2</v>
      </c>
    </row>
    <row r="6" spans="1:8" x14ac:dyDescent="0.25">
      <c r="A6" s="20">
        <v>132</v>
      </c>
      <c r="B6" s="10">
        <v>4</v>
      </c>
    </row>
    <row r="7" spans="1:8" x14ac:dyDescent="0.25">
      <c r="A7" s="20">
        <v>222</v>
      </c>
      <c r="B7" s="10">
        <v>2</v>
      </c>
    </row>
    <row r="8" spans="1:8" x14ac:dyDescent="0.25">
      <c r="A8" s="20">
        <v>260</v>
      </c>
      <c r="B8" s="10">
        <v>4</v>
      </c>
    </row>
    <row r="9" spans="1:8" x14ac:dyDescent="0.25">
      <c r="A9" s="20">
        <v>332</v>
      </c>
      <c r="B9" s="10">
        <v>4</v>
      </c>
    </row>
    <row r="10" spans="1:8" x14ac:dyDescent="0.25">
      <c r="A10" s="20">
        <v>384</v>
      </c>
      <c r="B10" s="10">
        <v>6</v>
      </c>
    </row>
    <row r="11" spans="1:8" x14ac:dyDescent="0.25">
      <c r="A11" s="20">
        <v>390</v>
      </c>
      <c r="B11" s="10">
        <v>6</v>
      </c>
    </row>
    <row r="12" spans="1:8" x14ac:dyDescent="0.25">
      <c r="A12" s="20">
        <v>440</v>
      </c>
      <c r="B12" s="10">
        <v>2</v>
      </c>
    </row>
    <row r="13" spans="1:8" x14ac:dyDescent="0.25">
      <c r="A13" s="20">
        <v>520</v>
      </c>
      <c r="B13" s="10">
        <v>5</v>
      </c>
    </row>
    <row r="14" spans="1:8" x14ac:dyDescent="0.25">
      <c r="A14" s="20">
        <v>555</v>
      </c>
      <c r="B14" s="10">
        <v>5</v>
      </c>
    </row>
    <row r="15" spans="1:8" x14ac:dyDescent="0.25">
      <c r="A15" s="20">
        <v>576</v>
      </c>
      <c r="B15" s="10">
        <v>3</v>
      </c>
    </row>
    <row r="16" spans="1:8" x14ac:dyDescent="0.25">
      <c r="A16" s="20">
        <v>596</v>
      </c>
      <c r="B16" s="10">
        <v>12</v>
      </c>
      <c r="C16" s="1"/>
      <c r="D16" s="1"/>
      <c r="E16" s="1"/>
      <c r="F16" s="1"/>
      <c r="G16" s="1"/>
      <c r="H16" s="1"/>
    </row>
    <row r="17" spans="1:13" x14ac:dyDescent="0.25">
      <c r="A17" s="20">
        <v>597</v>
      </c>
      <c r="B17" s="10">
        <v>3</v>
      </c>
      <c r="C17" s="1"/>
      <c r="D17" s="1"/>
      <c r="E17" s="1"/>
      <c r="F17" s="1"/>
      <c r="G17" s="1"/>
      <c r="H17" s="1"/>
    </row>
    <row r="18" spans="1:13" x14ac:dyDescent="0.25">
      <c r="A18" s="20">
        <v>650</v>
      </c>
      <c r="B18" s="10">
        <v>5</v>
      </c>
    </row>
    <row r="19" spans="1:13" x14ac:dyDescent="0.25">
      <c r="A19" s="20">
        <v>660</v>
      </c>
      <c r="B19" s="10">
        <v>9</v>
      </c>
      <c r="E19" s="15" t="s">
        <v>26</v>
      </c>
      <c r="F19" s="16"/>
      <c r="G19" s="16"/>
      <c r="H19" s="16"/>
      <c r="I19" s="16"/>
      <c r="J19" s="16"/>
      <c r="K19" s="16"/>
      <c r="L19" s="16"/>
      <c r="M19" s="16"/>
    </row>
    <row r="20" spans="1:13" x14ac:dyDescent="0.25">
      <c r="A20" s="20">
        <v>666</v>
      </c>
      <c r="B20" s="10">
        <v>3</v>
      </c>
      <c r="E20" s="15" t="s">
        <v>30</v>
      </c>
      <c r="F20" s="16"/>
      <c r="G20" s="16"/>
      <c r="H20" s="16"/>
      <c r="I20" s="16"/>
      <c r="J20" s="16"/>
      <c r="K20" s="16"/>
      <c r="L20" s="16"/>
      <c r="M20" s="16"/>
    </row>
    <row r="21" spans="1:13" x14ac:dyDescent="0.25">
      <c r="A21" s="20">
        <v>750</v>
      </c>
      <c r="B21" s="10">
        <v>3</v>
      </c>
    </row>
    <row r="22" spans="1:13" x14ac:dyDescent="0.25">
      <c r="A22" s="20">
        <v>888</v>
      </c>
      <c r="B22" s="10">
        <v>4</v>
      </c>
    </row>
    <row r="23" spans="1:13" x14ac:dyDescent="0.25">
      <c r="A23" s="20">
        <v>995</v>
      </c>
      <c r="B23" s="10">
        <v>5</v>
      </c>
    </row>
    <row r="24" spans="1:13" x14ac:dyDescent="0.25">
      <c r="A24" s="20">
        <v>1100</v>
      </c>
      <c r="B24" s="10">
        <v>5</v>
      </c>
    </row>
    <row r="25" spans="1:13" x14ac:dyDescent="0.25">
      <c r="A25" s="20" t="s">
        <v>17</v>
      </c>
      <c r="B25" s="10">
        <v>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E5A9-C701-42E5-8DDC-567C5EF7F428}">
  <dimension ref="A1:F20"/>
  <sheetViews>
    <sheetView showGridLines="0" workbookViewId="0">
      <selection activeCell="A19" sqref="A19"/>
    </sheetView>
  </sheetViews>
  <sheetFormatPr defaultRowHeight="15" x14ac:dyDescent="0.25"/>
  <cols>
    <col min="1" max="1" width="19.42578125" bestFit="1" customWidth="1"/>
    <col min="2" max="2" width="12.140625" bestFit="1" customWidth="1"/>
    <col min="3" max="3" width="12.5703125" bestFit="1" customWidth="1"/>
  </cols>
  <sheetData>
    <row r="1" spans="1:4" x14ac:dyDescent="0.25">
      <c r="A1" s="7" t="s">
        <v>16</v>
      </c>
      <c r="B1" s="1" t="s">
        <v>22</v>
      </c>
      <c r="C1" s="1" t="s">
        <v>21</v>
      </c>
      <c r="D1" t="s">
        <v>24</v>
      </c>
    </row>
    <row r="2" spans="1:4" x14ac:dyDescent="0.25">
      <c r="A2" s="9">
        <v>0.01</v>
      </c>
      <c r="B2" s="10">
        <v>1712</v>
      </c>
      <c r="C2" s="10">
        <v>834.61</v>
      </c>
      <c r="D2" s="13">
        <f>GETPIVOTDATA("Sum of Profit",$A$1,"Discount",0.01)/GETPIVOTDATA("Sum of Sales",$A$1,"Discount",0.01)</f>
        <v>0.48750584112149531</v>
      </c>
    </row>
    <row r="3" spans="1:4" x14ac:dyDescent="0.25">
      <c r="A3" s="9">
        <v>0.02</v>
      </c>
      <c r="B3" s="10">
        <v>879</v>
      </c>
      <c r="C3" s="10">
        <v>425.65999999999997</v>
      </c>
      <c r="D3" s="13">
        <f>GETPIVOTDATA("Sum of Profit",$A$1,"Discount",0.02)/GETPIVOTDATA("Sum of Sales",$A$1,"Discount",0.02)</f>
        <v>0.48425483503981792</v>
      </c>
    </row>
    <row r="4" spans="1:4" x14ac:dyDescent="0.25">
      <c r="A4" s="9">
        <v>0.03</v>
      </c>
      <c r="B4" s="10">
        <v>836</v>
      </c>
      <c r="C4" s="10">
        <v>387.21000000000004</v>
      </c>
      <c r="D4" s="13">
        <f>GETPIVOTDATA("Sum of Profit",$A$1,"Discount",0.03)/GETPIVOTDATA("Sum of Sales",$A$1,"Discount",0.03)</f>
        <v>0.46316985645933018</v>
      </c>
    </row>
    <row r="5" spans="1:4" x14ac:dyDescent="0.25">
      <c r="A5" s="9">
        <v>0.04</v>
      </c>
      <c r="B5" s="10">
        <v>287</v>
      </c>
      <c r="C5" s="10">
        <v>147.86000000000001</v>
      </c>
      <c r="D5" s="13">
        <f>GETPIVOTDATA("Sum of Profit",$A$1,"Discount",0.04)/GETPIVOTDATA("Sum of Sales",$A$1,"Discount",0.04)</f>
        <v>0.51519163763066211</v>
      </c>
    </row>
    <row r="6" spans="1:4" x14ac:dyDescent="0.25">
      <c r="A6" s="9">
        <v>0.05</v>
      </c>
      <c r="B6" s="10">
        <v>875</v>
      </c>
      <c r="C6" s="10">
        <v>367.85</v>
      </c>
      <c r="D6" s="13">
        <f>GETPIVOTDATA("Sum of Profit",$A$1,"Discount",0.05)/GETPIVOTDATA("Sum of Sales",$A$1,"Discount",0.05)</f>
        <v>0.42040000000000005</v>
      </c>
    </row>
    <row r="7" spans="1:4" x14ac:dyDescent="0.25">
      <c r="A7" s="9" t="s">
        <v>17</v>
      </c>
      <c r="B7" s="10">
        <v>4589</v>
      </c>
      <c r="C7" s="10">
        <v>2163.19</v>
      </c>
      <c r="D7" s="1"/>
    </row>
    <row r="12" spans="1:4" x14ac:dyDescent="0.25">
      <c r="A12" t="s">
        <v>25</v>
      </c>
      <c r="B12" t="s">
        <v>24</v>
      </c>
    </row>
    <row r="13" spans="1:4" x14ac:dyDescent="0.25">
      <c r="A13" s="14">
        <v>0.01</v>
      </c>
      <c r="B13" s="13">
        <f>GETPIVOTDATA("Sum of Profit",$A$1,"Discount",0.01)/GETPIVOTDATA("Sum of Sales",$A$1,"Discount",0.01)</f>
        <v>0.48750584112149531</v>
      </c>
    </row>
    <row r="14" spans="1:4" x14ac:dyDescent="0.25">
      <c r="A14" s="14">
        <v>0.02</v>
      </c>
      <c r="B14" s="13">
        <f>GETPIVOTDATA("Sum of Profit",$A$1,"Discount",0.02)/GETPIVOTDATA("Sum of Sales",$A$1,"Discount",0.02)</f>
        <v>0.48425483503981792</v>
      </c>
    </row>
    <row r="15" spans="1:4" x14ac:dyDescent="0.25">
      <c r="A15" s="14">
        <v>0.03</v>
      </c>
      <c r="B15" s="13">
        <f>GETPIVOTDATA("Sum of Profit",$A$1,"Discount",0.03)/GETPIVOTDATA("Sum of Sales",$A$1,"Discount",0.03)</f>
        <v>0.46316985645933018</v>
      </c>
    </row>
    <row r="16" spans="1:4" x14ac:dyDescent="0.25">
      <c r="A16" s="14">
        <v>0.04</v>
      </c>
      <c r="B16" s="13">
        <f>GETPIVOTDATA("Sum of Profit",$A$1,"Discount",0.04)/GETPIVOTDATA("Sum of Sales",$A$1,"Discount",0.04)</f>
        <v>0.51519163763066211</v>
      </c>
    </row>
    <row r="17" spans="1:6" x14ac:dyDescent="0.25">
      <c r="A17" s="14">
        <v>0.05</v>
      </c>
      <c r="B17" s="13">
        <f>GETPIVOTDATA("Sum of Profit",$A$1,"Discount",0.05)/GETPIVOTDATA("Sum of Sales",$A$1,"Discount",0.05)</f>
        <v>0.42040000000000005</v>
      </c>
    </row>
    <row r="19" spans="1:6" x14ac:dyDescent="0.25">
      <c r="A19" s="15" t="s">
        <v>26</v>
      </c>
    </row>
    <row r="20" spans="1:6" x14ac:dyDescent="0.25">
      <c r="A20" s="15" t="s">
        <v>27</v>
      </c>
      <c r="B20" s="16"/>
      <c r="C20" s="16"/>
      <c r="D20" s="16"/>
      <c r="E20" s="16"/>
      <c r="F20" s="1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CF59-115B-4959-A37D-18D962214C57}">
  <dimension ref="A1:C11"/>
  <sheetViews>
    <sheetView workbookViewId="0"/>
  </sheetViews>
  <sheetFormatPr defaultRowHeight="15" x14ac:dyDescent="0.25"/>
  <cols>
    <col min="2" max="2" width="12.140625" bestFit="1" customWidth="1"/>
    <col min="3" max="3" width="12.5703125" bestFit="1" customWidth="1"/>
  </cols>
  <sheetData>
    <row r="1" spans="1:3" x14ac:dyDescent="0.25">
      <c r="B1" s="8" t="s">
        <v>22</v>
      </c>
      <c r="C1" s="8" t="s">
        <v>21</v>
      </c>
    </row>
    <row r="2" spans="1:3" x14ac:dyDescent="0.25">
      <c r="B2" s="10">
        <v>1712</v>
      </c>
      <c r="C2" s="10">
        <v>834.61</v>
      </c>
    </row>
    <row r="3" spans="1:3" x14ac:dyDescent="0.25">
      <c r="B3" s="10">
        <v>879</v>
      </c>
      <c r="C3" s="10">
        <v>425.65999999999997</v>
      </c>
    </row>
    <row r="4" spans="1:3" x14ac:dyDescent="0.25">
      <c r="B4" s="10">
        <v>836</v>
      </c>
      <c r="C4" s="10">
        <v>387.21000000000004</v>
      </c>
    </row>
    <row r="5" spans="1:3" x14ac:dyDescent="0.25">
      <c r="B5" s="10">
        <v>287</v>
      </c>
      <c r="C5" s="10">
        <v>147.86000000000001</v>
      </c>
    </row>
    <row r="6" spans="1:3" x14ac:dyDescent="0.25">
      <c r="B6" s="10">
        <v>875</v>
      </c>
      <c r="C6" s="10">
        <v>367.85</v>
      </c>
    </row>
    <row r="7" spans="1:3" x14ac:dyDescent="0.25">
      <c r="B7" s="11">
        <v>4589</v>
      </c>
      <c r="C7" s="11">
        <v>2163.19</v>
      </c>
    </row>
    <row r="10" spans="1:3" x14ac:dyDescent="0.25">
      <c r="A10" s="15" t="s">
        <v>26</v>
      </c>
      <c r="B10" s="16"/>
      <c r="C10" s="16"/>
    </row>
    <row r="11" spans="1:3" x14ac:dyDescent="0.25">
      <c r="A11" s="15" t="s">
        <v>28</v>
      </c>
      <c r="B11" s="16"/>
      <c r="C11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5C1A-FD27-4E58-A91E-BD2D603908BD}">
  <dimension ref="A1:B16"/>
  <sheetViews>
    <sheetView workbookViewId="0">
      <selection activeCell="A16" sqref="A16"/>
    </sheetView>
  </sheetViews>
  <sheetFormatPr defaultRowHeight="15" x14ac:dyDescent="0.25"/>
  <cols>
    <col min="1" max="1" width="13.140625" bestFit="1" customWidth="1"/>
    <col min="2" max="3" width="15.42578125" bestFit="1" customWidth="1"/>
    <col min="4" max="6" width="2" bestFit="1" customWidth="1"/>
    <col min="7" max="7" width="11.28515625" bestFit="1" customWidth="1"/>
    <col min="8" max="10" width="8.85546875" bestFit="1" customWidth="1"/>
    <col min="11" max="11" width="11.28515625" bestFit="1" customWidth="1"/>
    <col min="12" max="12" width="13.85546875" bestFit="1" customWidth="1"/>
    <col min="13" max="14" width="8.85546875" bestFit="1" customWidth="1"/>
    <col min="15" max="15" width="13.85546875" bestFit="1" customWidth="1"/>
    <col min="16" max="18" width="8.85546875" bestFit="1" customWidth="1"/>
    <col min="19" max="19" width="13.85546875" bestFit="1" customWidth="1"/>
    <col min="20" max="21" width="8.85546875" bestFit="1" customWidth="1"/>
    <col min="22" max="22" width="13.85546875" bestFit="1" customWidth="1"/>
    <col min="23" max="26" width="8.85546875" bestFit="1" customWidth="1"/>
    <col min="27" max="27" width="13.85546875" bestFit="1" customWidth="1"/>
    <col min="28" max="29" width="8.85546875" bestFit="1" customWidth="1"/>
    <col min="30" max="30" width="13.85546875" bestFit="1" customWidth="1"/>
    <col min="31" max="34" width="8.85546875" bestFit="1" customWidth="1"/>
    <col min="35" max="35" width="13.85546875" bestFit="1" customWidth="1"/>
    <col min="36" max="37" width="8.85546875" bestFit="1" customWidth="1"/>
    <col min="38" max="38" width="13.85546875" bestFit="1" customWidth="1"/>
    <col min="39" max="39" width="9.85546875" bestFit="1" customWidth="1"/>
    <col min="40" max="40" width="13.85546875" bestFit="1" customWidth="1"/>
    <col min="41" max="41" width="12.7109375" bestFit="1" customWidth="1"/>
  </cols>
  <sheetData>
    <row r="1" spans="1:2" x14ac:dyDescent="0.25">
      <c r="A1" s="7" t="s">
        <v>16</v>
      </c>
      <c r="B1" t="s">
        <v>18</v>
      </c>
    </row>
    <row r="2" spans="1:2" x14ac:dyDescent="0.25">
      <c r="A2" s="9" t="s">
        <v>7</v>
      </c>
      <c r="B2" s="10">
        <v>13</v>
      </c>
    </row>
    <row r="3" spans="1:2" x14ac:dyDescent="0.25">
      <c r="A3" s="9" t="s">
        <v>8</v>
      </c>
      <c r="B3" s="10">
        <v>9</v>
      </c>
    </row>
    <row r="4" spans="1:2" x14ac:dyDescent="0.25">
      <c r="A4" s="9" t="s">
        <v>9</v>
      </c>
      <c r="B4" s="10">
        <v>16</v>
      </c>
    </row>
    <row r="5" spans="1:2" x14ac:dyDescent="0.25">
      <c r="A5" s="9" t="s">
        <v>10</v>
      </c>
      <c r="B5" s="10">
        <v>12</v>
      </c>
    </row>
    <row r="6" spans="1:2" x14ac:dyDescent="0.25">
      <c r="A6" s="9" t="s">
        <v>11</v>
      </c>
      <c r="B6" s="10">
        <v>10</v>
      </c>
    </row>
    <row r="7" spans="1:2" x14ac:dyDescent="0.25">
      <c r="A7" s="9" t="s">
        <v>12</v>
      </c>
      <c r="B7" s="10">
        <v>8</v>
      </c>
    </row>
    <row r="8" spans="1:2" x14ac:dyDescent="0.25">
      <c r="A8" s="9" t="s">
        <v>13</v>
      </c>
      <c r="B8" s="10">
        <v>10</v>
      </c>
    </row>
    <row r="9" spans="1:2" x14ac:dyDescent="0.25">
      <c r="A9" s="9" t="s">
        <v>14</v>
      </c>
      <c r="B9" s="10">
        <v>11</v>
      </c>
    </row>
    <row r="10" spans="1:2" x14ac:dyDescent="0.25">
      <c r="A10" s="9" t="s">
        <v>15</v>
      </c>
      <c r="B10" s="10">
        <v>6</v>
      </c>
    </row>
    <row r="11" spans="1:2" x14ac:dyDescent="0.25">
      <c r="A11" s="9" t="s">
        <v>17</v>
      </c>
      <c r="B11" s="10">
        <v>95</v>
      </c>
    </row>
    <row r="16" spans="1:2" x14ac:dyDescent="0.25">
      <c r="A16" s="4" t="s">
        <v>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Sales vs Shipping Cost</vt:lpstr>
      <vt:lpstr>Sales vs Quantity</vt:lpstr>
      <vt:lpstr>Discount vs Profit</vt:lpstr>
      <vt:lpstr>Sales vs Profit</vt:lpstr>
      <vt:lpstr>Product vs 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Umaima</dc:creator>
  <cp:lastModifiedBy>Umaima</cp:lastModifiedBy>
  <dcterms:created xsi:type="dcterms:W3CDTF">2017-11-01T07:41:59Z</dcterms:created>
  <dcterms:modified xsi:type="dcterms:W3CDTF">2017-11-01T11:45:35Z</dcterms:modified>
</cp:coreProperties>
</file>