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l\Desktop\Study\JSOM\Spring_19\Marketing Web Analytics\"/>
    </mc:Choice>
  </mc:AlternateContent>
  <xr:revisionPtr revIDLastSave="3" documentId="13_ncr:1_{195DC74E-FA76-4F8C-A7EF-C44498C345BA}" xr6:coauthVersionLast="46" xr6:coauthVersionMax="46" xr10:uidLastSave="{C5A0BF30-27F3-4C70-9472-BBC9615CE3A9}"/>
  <bookViews>
    <workbookView xWindow="-110" yWindow="-110" windowWidth="19420" windowHeight="10420" firstSheet="14" activeTab="12" xr2:uid="{00000000-000D-0000-FFFF-FFFF00000000}"/>
  </bookViews>
  <sheets>
    <sheet name="Overview" sheetId="1" r:id="rId1"/>
    <sheet name="Benchmarking Session" sheetId="2" r:id="rId2"/>
    <sheet name="New&amp;returning visitors" sheetId="3" r:id="rId3"/>
    <sheet name="Traffic Sources" sheetId="4" r:id="rId4"/>
    <sheet name="Conversion Funnel" sheetId="5" r:id="rId5"/>
    <sheet name="Top 5 Conversion Paths" sheetId="6" r:id="rId6"/>
    <sheet name="Top 5 Marketing Channel" sheetId="7" r:id="rId7"/>
    <sheet name="Waterfall Analysis" sheetId="8" r:id="rId8"/>
    <sheet name="General Demographics" sheetId="10" r:id="rId9"/>
    <sheet name="Location Details" sheetId="11" r:id="rId10"/>
    <sheet name="Frequency" sheetId="13" r:id="rId11"/>
    <sheet name="New vs Returning Visitor" sheetId="12" r:id="rId12"/>
    <sheet name="Recency" sheetId="14" r:id="rId13"/>
    <sheet name="Page Depth" sheetId="16" r:id="rId14"/>
    <sheet name="Session Duration" sheetId="15" r:id="rId15"/>
    <sheet name="Session Quality" sheetId="17" r:id="rId16"/>
    <sheet name="Marketing Channel by Age" sheetId="18" r:id="rId17"/>
  </sheets>
  <definedNames>
    <definedName name="_xlchart.v1.0" hidden="1">'Waterfall Analysis'!$A$15:$E$15</definedName>
    <definedName name="_xlchart.v1.1" hidden="1">'Waterfall Analysis'!$A$16:$E$16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6" l="1"/>
  <c r="G3" i="16"/>
  <c r="F4" i="16"/>
  <c r="G4" i="16"/>
  <c r="F5" i="16"/>
  <c r="G5" i="16"/>
  <c r="F6" i="16"/>
  <c r="G6" i="16"/>
  <c r="F7" i="16"/>
  <c r="G7" i="16"/>
  <c r="F8" i="16"/>
  <c r="G8" i="16"/>
  <c r="F9" i="16"/>
  <c r="G9" i="16"/>
  <c r="F10" i="16"/>
  <c r="G10" i="16"/>
  <c r="F11" i="16"/>
  <c r="G11" i="16"/>
  <c r="F12" i="16"/>
  <c r="G12" i="16"/>
  <c r="F13" i="16"/>
  <c r="G13" i="16"/>
  <c r="F14" i="16"/>
  <c r="G14" i="16"/>
  <c r="F15" i="16"/>
  <c r="G15" i="16"/>
  <c r="F16" i="16"/>
  <c r="G16" i="16"/>
  <c r="F17" i="16"/>
  <c r="G17" i="16"/>
  <c r="F18" i="16"/>
  <c r="G18" i="16"/>
  <c r="F19" i="16"/>
  <c r="G19" i="16"/>
  <c r="F20" i="16"/>
  <c r="G20" i="16"/>
  <c r="F21" i="16"/>
  <c r="G21" i="16"/>
  <c r="F22" i="16"/>
  <c r="G22" i="16"/>
  <c r="F23" i="16"/>
  <c r="G23" i="16"/>
  <c r="F24" i="16"/>
  <c r="G24" i="16"/>
  <c r="F3" i="15"/>
  <c r="G3" i="15"/>
  <c r="F4" i="15"/>
  <c r="G4" i="15"/>
  <c r="F5" i="15"/>
  <c r="G5" i="15"/>
  <c r="F6" i="15"/>
  <c r="G6" i="15"/>
  <c r="F7" i="15"/>
  <c r="G7" i="15"/>
  <c r="F8" i="15"/>
  <c r="G8" i="15"/>
  <c r="F9" i="15"/>
  <c r="G9" i="15"/>
  <c r="F10" i="15"/>
  <c r="G10" i="15"/>
  <c r="F5" i="12"/>
  <c r="G5" i="12"/>
  <c r="H5" i="12"/>
  <c r="I5" i="12"/>
  <c r="N5" i="12"/>
  <c r="O5" i="12"/>
  <c r="P5" i="12"/>
  <c r="Q5" i="12"/>
  <c r="B30" i="11"/>
  <c r="C30" i="11"/>
  <c r="D30" i="11"/>
  <c r="E30" i="11"/>
  <c r="F30" i="11"/>
  <c r="G30" i="11"/>
  <c r="D30" i="10"/>
  <c r="E30" i="10"/>
  <c r="F30" i="10"/>
  <c r="G30" i="10"/>
  <c r="H30" i="10"/>
  <c r="I30" i="10"/>
  <c r="F41" i="10"/>
  <c r="G41" i="10"/>
  <c r="C13" i="8" l="1"/>
  <c r="B9" i="8"/>
  <c r="C9" i="8"/>
  <c r="E4" i="8"/>
  <c r="F4" i="8" s="1"/>
  <c r="E5" i="8"/>
  <c r="F5" i="8" s="1"/>
  <c r="E6" i="8"/>
  <c r="F6" i="8" s="1"/>
  <c r="E3" i="8"/>
  <c r="D4" i="8"/>
  <c r="D5" i="8"/>
  <c r="D6" i="8"/>
  <c r="D3" i="8"/>
  <c r="D13" i="7"/>
  <c r="D14" i="7"/>
  <c r="D15" i="7"/>
  <c r="D16" i="7"/>
  <c r="D12" i="7"/>
  <c r="C3" i="7"/>
  <c r="C4" i="7"/>
  <c r="C5" i="7"/>
  <c r="C6" i="7"/>
  <c r="C2" i="7"/>
  <c r="B3" i="7"/>
  <c r="B4" i="7"/>
  <c r="B5" i="7"/>
  <c r="B6" i="7"/>
  <c r="B2" i="7"/>
  <c r="F42" i="1"/>
  <c r="F41" i="1"/>
  <c r="F40" i="1"/>
  <c r="F39" i="1"/>
  <c r="C39" i="1"/>
  <c r="F38" i="1"/>
  <c r="C38" i="1"/>
  <c r="F37" i="1"/>
  <c r="C37" i="1"/>
  <c r="D2" i="7" l="1"/>
  <c r="D6" i="7"/>
  <c r="D5" i="7"/>
  <c r="D4" i="7"/>
  <c r="D3" i="7"/>
</calcChain>
</file>

<file path=xl/sharedStrings.xml><?xml version="1.0" encoding="utf-8"?>
<sst xmlns="http://schemas.openxmlformats.org/spreadsheetml/2006/main" count="608" uniqueCount="203">
  <si>
    <t>Month Index</t>
  </si>
  <si>
    <t>Date Range</t>
  </si>
  <si>
    <t>Revenue</t>
  </si>
  <si>
    <t>Ecommerce Conversion Rate</t>
  </si>
  <si>
    <t>Transactions</t>
  </si>
  <si>
    <t>Avg. Order Value</t>
  </si>
  <si>
    <t>Users</t>
  </si>
  <si>
    <t>Sessions</t>
  </si>
  <si>
    <t>Number of Sessions per User</t>
  </si>
  <si>
    <t>Bounce Rate</t>
  </si>
  <si>
    <t>Pages / Session</t>
  </si>
  <si>
    <t>Avg. Session Duration</t>
  </si>
  <si>
    <t>Jan 1, 2019 - Dec 31, 2019</t>
  </si>
  <si>
    <t>Total (2019)</t>
  </si>
  <si>
    <t>Jan 1, 2018 - Dec 31, 2018</t>
  </si>
  <si>
    <t>Total (2018)</t>
  </si>
  <si>
    <t>%Increase</t>
  </si>
  <si>
    <t>%decrease</t>
  </si>
  <si>
    <t>Pages/Session</t>
  </si>
  <si>
    <t>Conversion Rate</t>
  </si>
  <si>
    <t>Default Channel Grouping</t>
  </si>
  <si>
    <t>Sessions Benchmark Delta</t>
  </si>
  <si>
    <t>Benchmark Sessions</t>
  </si>
  <si>
    <t>Referral</t>
  </si>
  <si>
    <t>Organic Search</t>
  </si>
  <si>
    <t>Direct</t>
  </si>
  <si>
    <t>Social</t>
  </si>
  <si>
    <t>(Other)</t>
  </si>
  <si>
    <t>Paid Search</t>
  </si>
  <si>
    <t>Display</t>
  </si>
  <si>
    <t>Email</t>
  </si>
  <si>
    <t>Other Advertising</t>
  </si>
  <si>
    <t>User Type</t>
  </si>
  <si>
    <t>New Users</t>
  </si>
  <si>
    <t>New Visitor</t>
  </si>
  <si>
    <t>Returning Visitor</t>
  </si>
  <si>
    <t>% New Sessions</t>
  </si>
  <si>
    <t>Avg. Session Quality</t>
  </si>
  <si>
    <t>&lt;0.01%</t>
  </si>
  <si>
    <t>Affiliates</t>
  </si>
  <si>
    <t>CONVERSION FUNNEL</t>
  </si>
  <si>
    <t>Number of Visitors</t>
  </si>
  <si>
    <t>Proceeding to next step</t>
  </si>
  <si>
    <t xml:space="preserve">Droppping out </t>
  </si>
  <si>
    <t>Cart Additions</t>
  </si>
  <si>
    <t>Billing and Shipping</t>
  </si>
  <si>
    <t>Payment</t>
  </si>
  <si>
    <t>Review</t>
  </si>
  <si>
    <t>Purchase Completed</t>
  </si>
  <si>
    <t>Drop in Purchase completed (2018 to 2019)</t>
  </si>
  <si>
    <t>Funnel conversion rate</t>
  </si>
  <si>
    <t>Conversion highest</t>
  </si>
  <si>
    <t>May 3.39%</t>
  </si>
  <si>
    <t>December 0.21%</t>
  </si>
  <si>
    <t>Conversion lowest</t>
  </si>
  <si>
    <t>November 0.1%</t>
  </si>
  <si>
    <t>February 0.1%</t>
  </si>
  <si>
    <t>Average conversion</t>
  </si>
  <si>
    <t>MCF Channel Grouping Paths (sessions)</t>
  </si>
  <si>
    <t># Conversions 2019</t>
  </si>
  <si>
    <t># Conversions 2018</t>
  </si>
  <si>
    <t>Change</t>
  </si>
  <si>
    <t>% Change</t>
  </si>
  <si>
    <t>&gt;</t>
  </si>
  <si>
    <t>Organic search</t>
  </si>
  <si>
    <t xml:space="preserve">Top Path </t>
  </si>
  <si>
    <t>Directx2 12,562</t>
  </si>
  <si>
    <t>Directx2 5,884</t>
  </si>
  <si>
    <t>Highest drop</t>
  </si>
  <si>
    <t>Directx3</t>
  </si>
  <si>
    <t>Avg Conversions Drop</t>
  </si>
  <si>
    <t>Conversion Rate 2018</t>
  </si>
  <si>
    <t>Conversion Rate 2019</t>
  </si>
  <si>
    <t>% change</t>
  </si>
  <si>
    <t>transactions/sessions</t>
  </si>
  <si>
    <t>transactions (2018)</t>
  </si>
  <si>
    <t>sessions (2018)</t>
  </si>
  <si>
    <t>transactions (2019)</t>
  </si>
  <si>
    <t>sessions (2019)</t>
  </si>
  <si>
    <t>Top 5 Social</t>
  </si>
  <si>
    <t>Conversion 2018</t>
  </si>
  <si>
    <t>Conversions 2019</t>
  </si>
  <si>
    <t>% change Social</t>
  </si>
  <si>
    <t>YouTube</t>
  </si>
  <si>
    <t>Google Groups</t>
  </si>
  <si>
    <t>Facebook</t>
  </si>
  <si>
    <t>Twitter</t>
  </si>
  <si>
    <t>wikiHow</t>
  </si>
  <si>
    <t>Metric Change</t>
  </si>
  <si>
    <t>LY(2018)</t>
  </si>
  <si>
    <t>TY(2019)</t>
  </si>
  <si>
    <t>% vs LY</t>
  </si>
  <si>
    <t># vs LY</t>
  </si>
  <si>
    <t>Impact on Demand</t>
  </si>
  <si>
    <t>Visits/Sessions</t>
  </si>
  <si>
    <t>AOV</t>
  </si>
  <si>
    <t>Conversion</t>
  </si>
  <si>
    <t>Orders</t>
  </si>
  <si>
    <t>AOV: Average order value</t>
  </si>
  <si>
    <t>revenue/orders</t>
  </si>
  <si>
    <t>orders/sessions</t>
  </si>
  <si>
    <t>LY</t>
  </si>
  <si>
    <t>Visits</t>
  </si>
  <si>
    <t>TY</t>
  </si>
  <si>
    <t>Age</t>
  </si>
  <si>
    <t>Users FY 2018</t>
  </si>
  <si>
    <t>Users FY 2019</t>
  </si>
  <si>
    <t>Gender</t>
  </si>
  <si>
    <t>18-24</t>
  </si>
  <si>
    <t>female</t>
  </si>
  <si>
    <t>25-34</t>
  </si>
  <si>
    <t>male</t>
  </si>
  <si>
    <t>35-44</t>
  </si>
  <si>
    <t>Grand Total</t>
  </si>
  <si>
    <t>45-54</t>
  </si>
  <si>
    <t>55-64</t>
  </si>
  <si>
    <t>65+</t>
  </si>
  <si>
    <t>FY 2018</t>
  </si>
  <si>
    <t>FY 2019</t>
  </si>
  <si>
    <t>By Age Group</t>
  </si>
  <si>
    <t>Total</t>
  </si>
  <si>
    <t>Country</t>
  </si>
  <si>
    <t>United States</t>
  </si>
  <si>
    <t>India</t>
  </si>
  <si>
    <t>United Kingdom</t>
  </si>
  <si>
    <t>Canada</t>
  </si>
  <si>
    <t>Japan</t>
  </si>
  <si>
    <t>Taiwan</t>
  </si>
  <si>
    <t>Germany</t>
  </si>
  <si>
    <t>France</t>
  </si>
  <si>
    <t>Spain</t>
  </si>
  <si>
    <t>Brazil</t>
  </si>
  <si>
    <t>Others</t>
  </si>
  <si>
    <t>By User Type</t>
  </si>
  <si>
    <t>Australia</t>
  </si>
  <si>
    <t>Count of Sessions</t>
  </si>
  <si>
    <t>Page Views</t>
  </si>
  <si>
    <t>Sessions #</t>
  </si>
  <si>
    <t>Session Fallout % (2019)</t>
  </si>
  <si>
    <t>% Increase in Page Views/Session</t>
  </si>
  <si>
    <t>1</t>
  </si>
  <si>
    <t>2</t>
  </si>
  <si>
    <t>3</t>
  </si>
  <si>
    <t>4</t>
  </si>
  <si>
    <t>5</t>
  </si>
  <si>
    <t>6</t>
  </si>
  <si>
    <t>7</t>
  </si>
  <si>
    <t>8</t>
  </si>
  <si>
    <t>9-14</t>
  </si>
  <si>
    <t>15-25</t>
  </si>
  <si>
    <t>26-50</t>
  </si>
  <si>
    <t>51-100</t>
  </si>
  <si>
    <t>101-200</t>
  </si>
  <si>
    <t>201+</t>
  </si>
  <si>
    <t>Days Since Last Session</t>
  </si>
  <si>
    <t>Avg. Page Views</t>
  </si>
  <si>
    <t>0</t>
  </si>
  <si>
    <t>8-14</t>
  </si>
  <si>
    <t>15-30</t>
  </si>
  <si>
    <t>31-60</t>
  </si>
  <si>
    <t>61-120</t>
  </si>
  <si>
    <t>121-364</t>
  </si>
  <si>
    <t>Page Depth</t>
  </si>
  <si>
    <t>Page Views/Session</t>
  </si>
  <si>
    <t>&lt;1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</si>
  <si>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</si>
  <si>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</si>
  <si>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</si>
  <si>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</si>
  <si>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</si>
  <si>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</si>
  <si>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</si>
  <si>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</si>
  <si>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</si>
  <si>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</si>
  <si>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</si>
  <si>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20+</t>
  </si>
  <si>
    <t>Session Duration</t>
  </si>
  <si>
    <t>Pages/Visit</t>
  </si>
  <si>
    <t>0-10 seconds</t>
  </si>
  <si>
    <t>11-30 seconds</t>
  </si>
  <si>
    <t>31-60 seconds</t>
  </si>
  <si>
    <t>61-180 seconds</t>
  </si>
  <si>
    <t>181-600 seconds</t>
  </si>
  <si>
    <t>601-1800 seconds</t>
  </si>
  <si>
    <t>1801+ seconds</t>
  </si>
  <si>
    <t>FY 2019 Sessions</t>
  </si>
  <si>
    <t>Session Quality</t>
  </si>
  <si>
    <t>Sessions with Transactions</t>
  </si>
  <si>
    <t>Sessions without Transactions</t>
  </si>
  <si>
    <t>2-5</t>
  </si>
  <si>
    <t>6-20</t>
  </si>
  <si>
    <t>21-50</t>
  </si>
  <si>
    <t>% Growth vs FY 2018</t>
  </si>
  <si>
    <t>2019 Sessions with Transactions</t>
  </si>
  <si>
    <t>2018 Sessions with Transactions</t>
  </si>
  <si>
    <t>Values</t>
  </si>
  <si>
    <t>Sum of 18-24</t>
  </si>
  <si>
    <t>Sum of 25-34</t>
  </si>
  <si>
    <t>Sum of 35-44</t>
  </si>
  <si>
    <t>Sum of 45-54</t>
  </si>
  <si>
    <t>Sum of 55-64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</si>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</sst>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0.0%"/>
    <numFmt numFmtId="166" formatCode="#,##0.0"/>
  </numFmts>
  <fonts count="16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1"/>
      <scheme val="minor"/>
    </font>
    <font>
      <sz val="12"/>
      <color theme="1"/>
      <name val="Calibri"/>
      <family val="1"/>
      <scheme val="minor"/>
    </font>
    <font>
      <sz val="12"/>
      <color theme="0"/>
      <name val="Calibri"/>
      <family val="1"/>
      <scheme val="minor"/>
    </font>
    <font>
      <b/>
      <sz val="12"/>
      <color theme="0"/>
      <name val="Calibri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8A8E5C"/>
        <bgColor rgb="FF8A8E5C"/>
      </patternFill>
    </fill>
    <fill>
      <patternFill patternType="solid">
        <fgColor rgb="FFAF613F"/>
        <bgColor rgb="FFAF613F"/>
      </patternFill>
    </fill>
    <fill>
      <patternFill patternType="solid">
        <fgColor rgb="FFCD3D27"/>
        <bgColor rgb="FFCD3D27"/>
      </patternFill>
    </fill>
    <fill>
      <patternFill patternType="solid">
        <fgColor rgb="FFEB1910"/>
        <bgColor rgb="FFEB1910"/>
      </patternFill>
    </fill>
    <fill>
      <patternFill patternType="solid">
        <fgColor rgb="FFF2100A"/>
        <bgColor rgb="FFF2100A"/>
      </patternFill>
    </fill>
    <fill>
      <patternFill patternType="solid">
        <fgColor rgb="FFF60B07"/>
        <bgColor rgb="FFF60B07"/>
      </patternFill>
    </fill>
    <fill>
      <patternFill patternType="solid">
        <fgColor rgb="FFFF0000"/>
        <bgColor rgb="FFFF0000"/>
      </patternFill>
    </fill>
    <fill>
      <patternFill patternType="solid">
        <fgColor rgb="FFD53421"/>
        <bgColor rgb="FFD53421"/>
      </patternFill>
    </fill>
    <fill>
      <patternFill patternType="solid">
        <fgColor rgb="FF63BE7B"/>
        <bgColor rgb="FF63BE7B"/>
      </patternFill>
    </fill>
    <fill>
      <patternFill patternType="solid">
        <fgColor rgb="FFB45B3B"/>
        <bgColor rgb="FFB45B3B"/>
      </patternFill>
    </fill>
    <fill>
      <patternFill patternType="solid">
        <fgColor rgb="FFC3492F"/>
        <bgColor rgb="FFC3492F"/>
      </patternFill>
    </fill>
    <fill>
      <patternFill patternType="solid">
        <fgColor rgb="FFB75738"/>
        <bgColor rgb="FFB75738"/>
      </patternFill>
    </fill>
    <fill>
      <patternFill patternType="solid">
        <fgColor rgb="FFF80805"/>
        <bgColor rgb="FFF80805"/>
      </patternFill>
    </fill>
    <fill>
      <patternFill patternType="solid">
        <fgColor rgb="FFF40D08"/>
        <bgColor rgb="FFF40D08"/>
      </patternFill>
    </fill>
    <fill>
      <patternFill patternType="solid">
        <fgColor rgb="FFD03925"/>
        <bgColor rgb="FFD03925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theme="6" tint="-0.249977111117893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double">
        <color theme="6" tint="-0.249977111117893"/>
      </top>
      <bottom style="medium">
        <color indexed="64"/>
      </bottom>
      <diagonal/>
    </border>
    <border>
      <left/>
      <right/>
      <top style="double">
        <color theme="6" tint="-0.249977111117893"/>
      </top>
      <bottom style="medium">
        <color indexed="64"/>
      </bottom>
      <diagonal/>
    </border>
    <border>
      <left style="medium">
        <color indexed="64"/>
      </left>
      <right/>
      <top style="double">
        <color theme="6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theme="6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indexed="64"/>
      </left>
      <right/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indexed="64"/>
      </left>
      <right style="medium">
        <color indexed="64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 style="medium">
        <color indexed="64"/>
      </right>
      <top/>
      <bottom style="thin">
        <color theme="6" tint="0.79998168889431442"/>
      </bottom>
      <diagonal/>
    </border>
    <border>
      <left/>
      <right/>
      <top/>
      <bottom style="thin">
        <color theme="6" tint="0.79998168889431442"/>
      </bottom>
      <diagonal/>
    </border>
    <border>
      <left style="medium">
        <color indexed="64"/>
      </left>
      <right/>
      <top/>
      <bottom style="thin">
        <color theme="6" tint="0.79998168889431442"/>
      </bottom>
      <diagonal/>
    </border>
    <border>
      <left style="medium">
        <color indexed="64"/>
      </left>
      <right style="medium">
        <color indexed="64"/>
      </right>
      <top/>
      <bottom style="thin">
        <color theme="6" tint="0.7999816888943144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theme="6" tint="-0.249977111117893"/>
      </top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/>
      <right/>
      <top style="thin">
        <color theme="6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6" tint="0.79998168889431442"/>
      </top>
      <bottom/>
      <diagonal/>
    </border>
  </borders>
  <cellStyleXfs count="5">
    <xf numFmtId="0" fontId="0" fillId="0" borderId="0"/>
    <xf numFmtId="9" fontId="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/>
    <xf numFmtId="10" fontId="5" fillId="3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10" fontId="5" fillId="4" borderId="1" xfId="0" applyNumberFormat="1" applyFont="1" applyFill="1" applyBorder="1" applyAlignment="1">
      <alignment horizontal="right"/>
    </xf>
    <xf numFmtId="10" fontId="5" fillId="5" borderId="1" xfId="0" applyNumberFormat="1" applyFont="1" applyFill="1" applyBorder="1" applyAlignment="1">
      <alignment horizontal="right"/>
    </xf>
    <xf numFmtId="10" fontId="5" fillId="6" borderId="1" xfId="0" applyNumberFormat="1" applyFont="1" applyFill="1" applyBorder="1" applyAlignment="1">
      <alignment horizontal="right"/>
    </xf>
    <xf numFmtId="10" fontId="5" fillId="7" borderId="1" xfId="0" applyNumberFormat="1" applyFont="1" applyFill="1" applyBorder="1" applyAlignment="1">
      <alignment horizontal="right"/>
    </xf>
    <xf numFmtId="10" fontId="5" fillId="8" borderId="1" xfId="0" applyNumberFormat="1" applyFont="1" applyFill="1" applyBorder="1" applyAlignment="1">
      <alignment horizontal="right"/>
    </xf>
    <xf numFmtId="10" fontId="5" fillId="9" borderId="1" xfId="0" applyNumberFormat="1" applyFont="1" applyFill="1" applyBorder="1" applyAlignment="1">
      <alignment horizontal="right"/>
    </xf>
    <xf numFmtId="0" fontId="5" fillId="0" borderId="1" xfId="0" applyFont="1" applyBorder="1" applyAlignment="1"/>
    <xf numFmtId="10" fontId="5" fillId="10" borderId="1" xfId="0" applyNumberFormat="1" applyFont="1" applyFill="1" applyBorder="1" applyAlignment="1">
      <alignment horizontal="right"/>
    </xf>
    <xf numFmtId="10" fontId="5" fillId="11" borderId="1" xfId="0" applyNumberFormat="1" applyFont="1" applyFill="1" applyBorder="1" applyAlignment="1">
      <alignment horizontal="right"/>
    </xf>
    <xf numFmtId="10" fontId="5" fillId="12" borderId="1" xfId="0" applyNumberFormat="1" applyFont="1" applyFill="1" applyBorder="1" applyAlignment="1">
      <alignment horizontal="right"/>
    </xf>
    <xf numFmtId="10" fontId="5" fillId="13" borderId="1" xfId="0" applyNumberFormat="1" applyFont="1" applyFill="1" applyBorder="1" applyAlignment="1">
      <alignment horizontal="right"/>
    </xf>
    <xf numFmtId="10" fontId="5" fillId="14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10" fontId="5" fillId="15" borderId="1" xfId="0" applyNumberFormat="1" applyFont="1" applyFill="1" applyBorder="1" applyAlignment="1">
      <alignment horizontal="right"/>
    </xf>
    <xf numFmtId="10" fontId="5" fillId="16" borderId="1" xfId="0" applyNumberFormat="1" applyFont="1" applyFill="1" applyBorder="1" applyAlignment="1">
      <alignment horizontal="right"/>
    </xf>
    <xf numFmtId="10" fontId="5" fillId="17" borderId="1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64" fontId="2" fillId="19" borderId="1" xfId="0" applyNumberFormat="1" applyFont="1" applyFill="1" applyBorder="1" applyAlignment="1">
      <alignment horizontal="center"/>
    </xf>
    <xf numFmtId="10" fontId="2" fillId="20" borderId="1" xfId="0" applyNumberFormat="1" applyFont="1" applyFill="1" applyBorder="1" applyAlignment="1">
      <alignment horizontal="center"/>
    </xf>
    <xf numFmtId="10" fontId="2" fillId="19" borderId="1" xfId="0" applyNumberFormat="1" applyFont="1" applyFill="1" applyBorder="1" applyAlignment="1">
      <alignment horizontal="center"/>
    </xf>
    <xf numFmtId="0" fontId="7" fillId="21" borderId="0" xfId="0" applyFont="1" applyFill="1" applyAlignment="1"/>
    <xf numFmtId="0" fontId="7" fillId="0" borderId="0" xfId="0" applyFont="1" applyAlignment="1"/>
    <xf numFmtId="3" fontId="7" fillId="0" borderId="0" xfId="0" applyNumberFormat="1" applyFont="1" applyAlignment="1"/>
    <xf numFmtId="10" fontId="0" fillId="0" borderId="0" xfId="0" applyNumberFormat="1" applyFont="1" applyAlignment="1"/>
    <xf numFmtId="10" fontId="7" fillId="22" borderId="0" xfId="0" applyNumberFormat="1" applyFont="1" applyFill="1" applyAlignment="1"/>
    <xf numFmtId="10" fontId="7" fillId="0" borderId="0" xfId="0" applyNumberFormat="1" applyFont="1" applyAlignment="1"/>
    <xf numFmtId="0" fontId="8" fillId="21" borderId="0" xfId="0" applyFont="1" applyFill="1" applyAlignment="1"/>
    <xf numFmtId="0" fontId="7" fillId="2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21" borderId="0" xfId="0" applyFont="1" applyFill="1" applyAlignment="1">
      <alignment horizontal="center"/>
    </xf>
    <xf numFmtId="3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10" fontId="7" fillId="0" borderId="0" xfId="0" applyNumberFormat="1" applyFont="1" applyAlignment="1">
      <alignment horizontal="right"/>
    </xf>
    <xf numFmtId="0" fontId="8" fillId="23" borderId="0" xfId="0" applyFont="1" applyFill="1" applyAlignment="1">
      <alignment horizontal="center"/>
    </xf>
    <xf numFmtId="0" fontId="8" fillId="0" borderId="0" xfId="0" applyFont="1" applyAlignment="1"/>
    <xf numFmtId="0" fontId="8" fillId="23" borderId="0" xfId="0" applyFont="1" applyFill="1" applyAlignment="1"/>
    <xf numFmtId="9" fontId="0" fillId="0" borderId="0" xfId="1" applyFont="1" applyAlignment="1"/>
    <xf numFmtId="10" fontId="7" fillId="24" borderId="0" xfId="0" applyNumberFormat="1" applyFont="1" applyFill="1" applyAlignment="1"/>
    <xf numFmtId="0" fontId="7" fillId="0" borderId="0" xfId="0" applyFont="1" applyAlignment="1">
      <alignment vertical="center"/>
    </xf>
    <xf numFmtId="0" fontId="10" fillId="21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21" borderId="0" xfId="0" applyFont="1" applyFill="1" applyAlignment="1">
      <alignment vertical="center"/>
    </xf>
    <xf numFmtId="8" fontId="11" fillId="0" borderId="0" xfId="0" applyNumberFormat="1" applyFon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11" fillId="21" borderId="0" xfId="0" applyFont="1" applyFill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8" fontId="11" fillId="21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" fillId="0" borderId="0" xfId="2"/>
    <xf numFmtId="165" fontId="1" fillId="0" borderId="0" xfId="2" applyNumberFormat="1"/>
    <xf numFmtId="10" fontId="12" fillId="0" borderId="2" xfId="2" applyNumberFormat="1" applyFont="1" applyBorder="1"/>
    <xf numFmtId="10" fontId="12" fillId="0" borderId="3" xfId="2" applyNumberFormat="1" applyFont="1" applyBorder="1"/>
    <xf numFmtId="3" fontId="12" fillId="0" borderId="2" xfId="2" applyNumberFormat="1" applyFont="1" applyBorder="1"/>
    <xf numFmtId="3" fontId="12" fillId="0" borderId="4" xfId="2" applyNumberFormat="1" applyFont="1" applyBorder="1"/>
    <xf numFmtId="0" fontId="12" fillId="0" borderId="5" xfId="2" applyFont="1" applyBorder="1"/>
    <xf numFmtId="165" fontId="13" fillId="0" borderId="6" xfId="2" applyNumberFormat="1" applyFont="1" applyBorder="1"/>
    <xf numFmtId="165" fontId="13" fillId="0" borderId="7" xfId="2" applyNumberFormat="1" applyFont="1" applyBorder="1"/>
    <xf numFmtId="3" fontId="13" fillId="0" borderId="6" xfId="2" applyNumberFormat="1" applyFont="1" applyBorder="1"/>
    <xf numFmtId="3" fontId="13" fillId="0" borderId="8" xfId="2" applyNumberFormat="1" applyFont="1" applyBorder="1"/>
    <xf numFmtId="0" fontId="13" fillId="0" borderId="9" xfId="2" applyFont="1" applyBorder="1"/>
    <xf numFmtId="165" fontId="13" fillId="23" borderId="6" xfId="2" applyNumberFormat="1" applyFont="1" applyFill="1" applyBorder="1"/>
    <xf numFmtId="165" fontId="13" fillId="23" borderId="7" xfId="2" applyNumberFormat="1" applyFont="1" applyFill="1" applyBorder="1"/>
    <xf numFmtId="3" fontId="13" fillId="23" borderId="6" xfId="2" applyNumberFormat="1" applyFont="1" applyFill="1" applyBorder="1"/>
    <xf numFmtId="3" fontId="13" fillId="23" borderId="8" xfId="2" applyNumberFormat="1" applyFont="1" applyFill="1" applyBorder="1"/>
    <xf numFmtId="0" fontId="13" fillId="23" borderId="9" xfId="2" applyFont="1" applyFill="1" applyBorder="1"/>
    <xf numFmtId="165" fontId="13" fillId="0" borderId="10" xfId="2" applyNumberFormat="1" applyFont="1" applyBorder="1"/>
    <xf numFmtId="165" fontId="13" fillId="0" borderId="11" xfId="2" applyNumberFormat="1" applyFont="1" applyBorder="1"/>
    <xf numFmtId="3" fontId="13" fillId="0" borderId="10" xfId="2" applyNumberFormat="1" applyFont="1" applyBorder="1"/>
    <xf numFmtId="3" fontId="13" fillId="0" borderId="12" xfId="2" applyNumberFormat="1" applyFont="1" applyBorder="1"/>
    <xf numFmtId="0" fontId="13" fillId="0" borderId="13" xfId="2" applyFont="1" applyBorder="1"/>
    <xf numFmtId="0" fontId="14" fillId="25" borderId="14" xfId="2" applyFont="1" applyFill="1" applyBorder="1" applyAlignment="1">
      <alignment horizontal="center" vertical="center"/>
    </xf>
    <xf numFmtId="0" fontId="14" fillId="25" borderId="15" xfId="2" applyFont="1" applyFill="1" applyBorder="1" applyAlignment="1">
      <alignment horizontal="center" vertical="center"/>
    </xf>
    <xf numFmtId="0" fontId="14" fillId="25" borderId="16" xfId="2" applyFont="1" applyFill="1" applyBorder="1" applyAlignment="1">
      <alignment horizontal="center" vertical="center"/>
    </xf>
    <xf numFmtId="0" fontId="14" fillId="25" borderId="17" xfId="2" applyFont="1" applyFill="1" applyBorder="1" applyAlignment="1">
      <alignment horizontal="center" vertical="center"/>
    </xf>
    <xf numFmtId="0" fontId="14" fillId="25" borderId="18" xfId="2" applyFont="1" applyFill="1" applyBorder="1" applyAlignment="1">
      <alignment horizontal="center" vertical="center"/>
    </xf>
    <xf numFmtId="165" fontId="12" fillId="0" borderId="2" xfId="2" applyNumberFormat="1" applyFont="1" applyBorder="1"/>
    <xf numFmtId="165" fontId="12" fillId="0" borderId="4" xfId="2" applyNumberFormat="1" applyFont="1" applyBorder="1"/>
    <xf numFmtId="4" fontId="12" fillId="0" borderId="2" xfId="2" applyNumberFormat="1" applyFont="1" applyBorder="1"/>
    <xf numFmtId="4" fontId="12" fillId="0" borderId="4" xfId="2" applyNumberFormat="1" applyFont="1" applyBorder="1"/>
    <xf numFmtId="165" fontId="13" fillId="0" borderId="8" xfId="2" applyNumberFormat="1" applyFont="1" applyBorder="1"/>
    <xf numFmtId="4" fontId="13" fillId="0" borderId="6" xfId="2" applyNumberFormat="1" applyFont="1" applyBorder="1"/>
    <xf numFmtId="4" fontId="13" fillId="0" borderId="8" xfId="2" applyNumberFormat="1" applyFont="1" applyBorder="1"/>
    <xf numFmtId="165" fontId="13" fillId="23" borderId="8" xfId="2" applyNumberFormat="1" applyFont="1" applyFill="1" applyBorder="1"/>
    <xf numFmtId="4" fontId="13" fillId="23" borderId="6" xfId="2" applyNumberFormat="1" applyFont="1" applyFill="1" applyBorder="1"/>
    <xf numFmtId="4" fontId="13" fillId="23" borderId="8" xfId="2" applyNumberFormat="1" applyFont="1" applyFill="1" applyBorder="1"/>
    <xf numFmtId="165" fontId="13" fillId="0" borderId="12" xfId="2" applyNumberFormat="1" applyFont="1" applyBorder="1"/>
    <xf numFmtId="4" fontId="13" fillId="0" borderId="10" xfId="2" applyNumberFormat="1" applyFont="1" applyBorder="1"/>
    <xf numFmtId="4" fontId="13" fillId="0" borderId="12" xfId="2" applyNumberFormat="1" applyFont="1" applyBorder="1"/>
    <xf numFmtId="3" fontId="12" fillId="0" borderId="5" xfId="2" applyNumberFormat="1" applyFont="1" applyBorder="1"/>
    <xf numFmtId="3" fontId="13" fillId="0" borderId="9" xfId="2" applyNumberFormat="1" applyFont="1" applyBorder="1"/>
    <xf numFmtId="3" fontId="13" fillId="23" borderId="9" xfId="2" applyNumberFormat="1" applyFont="1" applyFill="1" applyBorder="1"/>
    <xf numFmtId="3" fontId="13" fillId="0" borderId="13" xfId="2" applyNumberFormat="1" applyFont="1" applyBorder="1"/>
    <xf numFmtId="0" fontId="14" fillId="25" borderId="22" xfId="2" applyFont="1" applyFill="1" applyBorder="1" applyAlignment="1">
      <alignment horizontal="center"/>
    </xf>
    <xf numFmtId="0" fontId="14" fillId="25" borderId="19" xfId="2" applyFont="1" applyFill="1" applyBorder="1"/>
    <xf numFmtId="0" fontId="15" fillId="25" borderId="22" xfId="2" applyFont="1" applyFill="1" applyBorder="1"/>
    <xf numFmtId="0" fontId="14" fillId="25" borderId="10" xfId="2" applyFont="1" applyFill="1" applyBorder="1" applyAlignment="1">
      <alignment horizontal="center" vertical="center"/>
    </xf>
    <xf numFmtId="0" fontId="14" fillId="25" borderId="12" xfId="2" applyFont="1" applyFill="1" applyBorder="1" applyAlignment="1">
      <alignment horizontal="center" vertical="center"/>
    </xf>
    <xf numFmtId="0" fontId="14" fillId="25" borderId="13" xfId="2" applyFont="1" applyFill="1" applyBorder="1"/>
    <xf numFmtId="10" fontId="12" fillId="0" borderId="23" xfId="2" applyNumberFormat="1" applyFont="1" applyBorder="1"/>
    <xf numFmtId="3" fontId="12" fillId="0" borderId="23" xfId="2" applyNumberFormat="1" applyFont="1" applyBorder="1"/>
    <xf numFmtId="4" fontId="12" fillId="0" borderId="23" xfId="2" applyNumberFormat="1" applyFont="1" applyBorder="1"/>
    <xf numFmtId="0" fontId="12" fillId="0" borderId="23" xfId="2" applyFont="1" applyBorder="1"/>
    <xf numFmtId="10" fontId="13" fillId="0" borderId="7" xfId="2" applyNumberFormat="1" applyFont="1" applyBorder="1"/>
    <xf numFmtId="3" fontId="13" fillId="0" borderId="7" xfId="2" applyNumberFormat="1" applyFont="1" applyBorder="1"/>
    <xf numFmtId="4" fontId="13" fillId="0" borderId="7" xfId="2" applyNumberFormat="1" applyFont="1" applyBorder="1"/>
    <xf numFmtId="0" fontId="13" fillId="0" borderId="7" xfId="2" applyFont="1" applyBorder="1"/>
    <xf numFmtId="0" fontId="14" fillId="25" borderId="24" xfId="2" applyFont="1" applyFill="1" applyBorder="1" applyAlignment="1">
      <alignment horizontal="center" vertical="center"/>
    </xf>
    <xf numFmtId="165" fontId="0" fillId="0" borderId="27" xfId="3" applyNumberFormat="1" applyFont="1" applyBorder="1" applyAlignment="1">
      <alignment horizontal="center"/>
    </xf>
    <xf numFmtId="10" fontId="0" fillId="0" borderId="27" xfId="3" applyNumberFormat="1" applyFont="1" applyBorder="1" applyAlignment="1">
      <alignment horizontal="center"/>
    </xf>
    <xf numFmtId="0" fontId="13" fillId="0" borderId="27" xfId="2" applyFont="1" applyBorder="1" applyAlignment="1">
      <alignment horizontal="center"/>
    </xf>
    <xf numFmtId="39" fontId="0" fillId="23" borderId="27" xfId="4" applyNumberFormat="1" applyFont="1" applyFill="1" applyBorder="1" applyAlignment="1">
      <alignment horizontal="center"/>
    </xf>
    <xf numFmtId="0" fontId="14" fillId="25" borderId="27" xfId="2" applyFont="1" applyFill="1" applyBorder="1" applyAlignment="1">
      <alignment horizontal="center"/>
    </xf>
    <xf numFmtId="43" fontId="0" fillId="0" borderId="0" xfId="4" applyFont="1"/>
    <xf numFmtId="3" fontId="13" fillId="23" borderId="7" xfId="2" applyNumberFormat="1" applyFont="1" applyFill="1" applyBorder="1"/>
    <xf numFmtId="0" fontId="13" fillId="23" borderId="7" xfId="2" applyFont="1" applyFill="1" applyBorder="1"/>
    <xf numFmtId="4" fontId="12" fillId="0" borderId="23" xfId="2" applyNumberFormat="1" applyFont="1" applyBorder="1" applyAlignment="1">
      <alignment horizontal="center"/>
    </xf>
    <xf numFmtId="10" fontId="12" fillId="0" borderId="23" xfId="3" applyNumberFormat="1" applyFont="1" applyBorder="1" applyAlignment="1">
      <alignment horizontal="center"/>
    </xf>
    <xf numFmtId="0" fontId="12" fillId="0" borderId="23" xfId="2" applyFont="1" applyBorder="1" applyAlignment="1">
      <alignment horizontal="left"/>
    </xf>
    <xf numFmtId="4" fontId="13" fillId="0" borderId="7" xfId="2" applyNumberFormat="1" applyFont="1" applyBorder="1" applyAlignment="1">
      <alignment horizontal="center"/>
    </xf>
    <xf numFmtId="10" fontId="13" fillId="0" borderId="7" xfId="3" applyNumberFormat="1" applyFont="1" applyBorder="1" applyAlignment="1">
      <alignment horizontal="center"/>
    </xf>
    <xf numFmtId="0" fontId="13" fillId="0" borderId="7" xfId="2" applyFont="1" applyBorder="1" applyAlignment="1">
      <alignment horizontal="left"/>
    </xf>
    <xf numFmtId="4" fontId="13" fillId="23" borderId="7" xfId="2" applyNumberFormat="1" applyFont="1" applyFill="1" applyBorder="1" applyAlignment="1">
      <alignment horizontal="center"/>
    </xf>
    <xf numFmtId="10" fontId="13" fillId="23" borderId="7" xfId="3" applyNumberFormat="1" applyFont="1" applyFill="1" applyBorder="1" applyAlignment="1">
      <alignment horizontal="center"/>
    </xf>
    <xf numFmtId="0" fontId="13" fillId="23" borderId="7" xfId="2" applyFont="1" applyFill="1" applyBorder="1" applyAlignment="1">
      <alignment horizontal="left"/>
    </xf>
    <xf numFmtId="0" fontId="14" fillId="25" borderId="24" xfId="2" applyFont="1" applyFill="1" applyBorder="1" applyAlignment="1">
      <alignment horizontal="center"/>
    </xf>
    <xf numFmtId="0" fontId="14" fillId="25" borderId="24" xfId="2" applyFont="1" applyFill="1" applyBorder="1" applyAlignment="1">
      <alignment horizontal="left"/>
    </xf>
    <xf numFmtId="4" fontId="13" fillId="23" borderId="7" xfId="2" applyNumberFormat="1" applyFont="1" applyFill="1" applyBorder="1"/>
    <xf numFmtId="166" fontId="12" fillId="0" borderId="23" xfId="2" applyNumberFormat="1" applyFont="1" applyBorder="1"/>
    <xf numFmtId="166" fontId="13" fillId="0" borderId="7" xfId="2" applyNumberFormat="1" applyFont="1" applyBorder="1"/>
    <xf numFmtId="165" fontId="12" fillId="0" borderId="23" xfId="3" applyNumberFormat="1" applyFont="1" applyBorder="1"/>
    <xf numFmtId="165" fontId="12" fillId="0" borderId="27" xfId="3" applyNumberFormat="1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165" fontId="13" fillId="0" borderId="7" xfId="3" applyNumberFormat="1" applyFont="1" applyBorder="1"/>
    <xf numFmtId="165" fontId="13" fillId="23" borderId="27" xfId="3" applyNumberFormat="1" applyFont="1" applyFill="1" applyBorder="1" applyAlignment="1">
      <alignment horizontal="center"/>
    </xf>
    <xf numFmtId="0" fontId="13" fillId="23" borderId="27" xfId="2" applyFont="1" applyFill="1" applyBorder="1" applyAlignment="1">
      <alignment horizontal="center"/>
    </xf>
    <xf numFmtId="165" fontId="13" fillId="0" borderId="27" xfId="3" applyNumberFormat="1" applyFont="1" applyBorder="1" applyAlignment="1">
      <alignment horizontal="center"/>
    </xf>
    <xf numFmtId="0" fontId="14" fillId="25" borderId="24" xfId="2" applyFont="1" applyFill="1" applyBorder="1"/>
    <xf numFmtId="3" fontId="13" fillId="0" borderId="28" xfId="2" applyNumberFormat="1" applyFont="1" applyBorder="1"/>
    <xf numFmtId="0" fontId="13" fillId="0" borderId="28" xfId="2" applyFont="1" applyBorder="1"/>
    <xf numFmtId="0" fontId="3" fillId="2" borderId="0" xfId="0" applyFont="1" applyFill="1" applyAlignment="1">
      <alignment horizontal="center"/>
    </xf>
    <xf numFmtId="0" fontId="0" fillId="0" borderId="0" xfId="0" applyFont="1" applyAlignment="1"/>
    <xf numFmtId="3" fontId="2" fillId="0" borderId="1" xfId="0" applyNumberFormat="1" applyFont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3" fontId="2" fillId="19" borderId="1" xfId="0" applyNumberFormat="1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10" fontId="2" fillId="18" borderId="1" xfId="0" applyNumberFormat="1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21" fontId="2" fillId="18" borderId="1" xfId="0" applyNumberFormat="1" applyFont="1" applyFill="1" applyBorder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0" borderId="0" xfId="0" applyFont="1" applyAlignment="1"/>
    <xf numFmtId="0" fontId="2" fillId="18" borderId="0" xfId="0" applyFont="1" applyFill="1" applyAlignment="1">
      <alignment horizontal="center"/>
    </xf>
    <xf numFmtId="0" fontId="2" fillId="18" borderId="0" xfId="0" applyFont="1" applyFill="1" applyAlignment="1"/>
    <xf numFmtId="3" fontId="2" fillId="18" borderId="0" xfId="0" applyNumberFormat="1" applyFont="1" applyFill="1" applyAlignment="1">
      <alignment horizontal="right"/>
    </xf>
    <xf numFmtId="10" fontId="2" fillId="18" borderId="0" xfId="0" applyNumberFormat="1" applyFont="1" applyFill="1" applyAlignment="1">
      <alignment horizontal="right"/>
    </xf>
    <xf numFmtId="0" fontId="2" fillId="18" borderId="0" xfId="0" applyFont="1" applyFill="1" applyAlignment="1">
      <alignment horizontal="right"/>
    </xf>
    <xf numFmtId="164" fontId="2" fillId="18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0" fillId="0" borderId="0" xfId="0" applyFont="1" applyAlignment="1"/>
    <xf numFmtId="0" fontId="14" fillId="25" borderId="17" xfId="2" applyFont="1" applyFill="1" applyBorder="1" applyAlignment="1">
      <alignment horizontal="center"/>
    </xf>
    <xf numFmtId="0" fontId="14" fillId="25" borderId="16" xfId="2" applyFont="1" applyFill="1" applyBorder="1" applyAlignment="1">
      <alignment horizontal="center"/>
    </xf>
    <xf numFmtId="0" fontId="14" fillId="25" borderId="21" xfId="2" applyFont="1" applyFill="1" applyBorder="1" applyAlignment="1">
      <alignment horizontal="center" vertical="center"/>
    </xf>
    <xf numFmtId="0" fontId="14" fillId="25" borderId="19" xfId="2" applyFont="1" applyFill="1" applyBorder="1" applyAlignment="1">
      <alignment horizontal="center" vertical="center"/>
    </xf>
    <xf numFmtId="0" fontId="14" fillId="25" borderId="20" xfId="2" applyFont="1" applyFill="1" applyBorder="1" applyAlignment="1">
      <alignment horizontal="center"/>
    </xf>
    <xf numFmtId="0" fontId="14" fillId="25" borderId="25" xfId="2" applyFont="1" applyFill="1" applyBorder="1" applyAlignment="1">
      <alignment horizontal="center"/>
    </xf>
    <xf numFmtId="0" fontId="14" fillId="25" borderId="26" xfId="2" applyFont="1" applyFill="1" applyBorder="1" applyAlignment="1">
      <alignment horizontal="center" vertical="center"/>
    </xf>
    <xf numFmtId="0" fontId="14" fillId="25" borderId="11" xfId="2" applyFont="1" applyFill="1" applyBorder="1" applyAlignment="1">
      <alignment horizontal="center" vertical="center"/>
    </xf>
  </cellXfs>
  <cellStyles count="5">
    <cellStyle name="Comma 2" xfId="4" xr:uid="{E5EDE449-D733-4322-B333-C29EA662019A}"/>
    <cellStyle name="Normal" xfId="0" builtinId="0"/>
    <cellStyle name="Normal 2" xfId="2" xr:uid="{646C5823-92C9-4C29-AC61-9DBF66353078}"/>
    <cellStyle name="Percent" xfId="1" builtinId="5"/>
    <cellStyle name="Percent 2" xfId="3" xr:uid="{DB30ED86-FE72-40A2-B236-C6ADCA4B53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layout>
        <c:manualLayout>
          <c:xMode val="edge"/>
          <c:yMode val="edge"/>
          <c:x val="0.3839722222222222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'General Demographics'!$C$1</c:f>
              <c:strCache>
                <c:ptCount val="1"/>
                <c:pt idx="0">
                  <c:v>Users FY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D2-439D-A772-772E81DB70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D2-439D-A772-772E81DB70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D2-439D-A772-772E81DB70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D2-439D-A772-772E81DB70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D2-439D-A772-772E81DB70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D2-439D-A772-772E81DB70E1}"/>
              </c:ext>
            </c:extLst>
          </c:dPt>
          <c:cat>
            <c:strRef>
              <c:f>'General Demographics'!$A$2:$A$7</c:f>
              <c:strCache>
                <c:ptCount val="6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</c:strCache>
            </c:strRef>
          </c:cat>
          <c:val>
            <c:numRef>
              <c:f>'General Demographics'!$C$2:$C$7</c:f>
              <c:numCache>
                <c:formatCode>#,##0</c:formatCode>
                <c:ptCount val="6"/>
                <c:pt idx="0">
                  <c:v>54043</c:v>
                </c:pt>
                <c:pt idx="1">
                  <c:v>123483</c:v>
                </c:pt>
                <c:pt idx="2">
                  <c:v>53053</c:v>
                </c:pt>
                <c:pt idx="3">
                  <c:v>19108</c:v>
                </c:pt>
                <c:pt idx="4">
                  <c:v>7130</c:v>
                </c:pt>
                <c:pt idx="5">
                  <c:v>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D2-439D-A772-772E81DB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Visitors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'Location Details'!$C$2</c:f>
              <c:strCache>
                <c:ptCount val="1"/>
                <c:pt idx="0">
                  <c:v>FY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'Location Details'!$A$3:$A$12</c:f>
              <c:strCache>
                <c:ptCount val="10"/>
                <c:pt idx="0">
                  <c:v>United States</c:v>
                </c:pt>
                <c:pt idx="1">
                  <c:v>India</c:v>
                </c:pt>
                <c:pt idx="2">
                  <c:v>United Kingdom</c:v>
                </c:pt>
                <c:pt idx="3">
                  <c:v>Canada</c:v>
                </c:pt>
                <c:pt idx="4">
                  <c:v>Japan</c:v>
                </c:pt>
                <c:pt idx="5">
                  <c:v>Taiwan</c:v>
                </c:pt>
                <c:pt idx="6">
                  <c:v>Germany</c:v>
                </c:pt>
                <c:pt idx="7">
                  <c:v>France</c:v>
                </c:pt>
                <c:pt idx="8">
                  <c:v>Spain</c:v>
                </c:pt>
                <c:pt idx="9">
                  <c:v>Brazil</c:v>
                </c:pt>
              </c:strCache>
            </c:strRef>
          </c:cat>
          <c:val>
            <c:numRef>
              <c:f>'Location Details'!$C$3:$C$12</c:f>
              <c:numCache>
                <c:formatCode>#,##0</c:formatCode>
                <c:ptCount val="10"/>
                <c:pt idx="0">
                  <c:v>117839</c:v>
                </c:pt>
                <c:pt idx="1">
                  <c:v>22632</c:v>
                </c:pt>
                <c:pt idx="2">
                  <c:v>11945</c:v>
                </c:pt>
                <c:pt idx="3">
                  <c:v>9475</c:v>
                </c:pt>
                <c:pt idx="4">
                  <c:v>6698</c:v>
                </c:pt>
                <c:pt idx="5">
                  <c:v>5627</c:v>
                </c:pt>
                <c:pt idx="6">
                  <c:v>5572</c:v>
                </c:pt>
                <c:pt idx="7">
                  <c:v>4770</c:v>
                </c:pt>
                <c:pt idx="8">
                  <c:v>4734</c:v>
                </c:pt>
                <c:pt idx="9">
                  <c:v>4370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6-4FBC-BD76-45C373D4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898079"/>
        <c:axId val="1390286175"/>
      </c:barChart>
      <c:catAx>
        <c:axId val="146489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86175"/>
        <c:crosses val="autoZero"/>
        <c:auto val="1"/>
        <c:lblAlgn val="ctr"/>
        <c:lblOffset val="100"/>
        <c:noMultiLvlLbl val="0"/>
      </c:catAx>
      <c:valAx>
        <c:axId val="13902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9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>
      <cx:tx>
        <cx:txData>
          <cx:v>Waterfall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Waterfall Analysis</a:t>
          </a:r>
        </a:p>
      </cx:txPr>
    </cx:title>
    <cx:plotArea>
      <cx:plotAreaRegion>
        <cx:series layoutId="waterfall" uniqueId="{32BA8F07-8DC5-4B9A-BD04-9FAE4C2DC591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8</xdr:col>
      <xdr:colOff>304800</xdr:colOff>
      <xdr:row>6</xdr:row>
      <xdr:rowOff>107950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61B6988D-2744-482D-985C-DBCA8B5ECF84}"/>
            </a:ext>
          </a:extLst>
        </xdr:cNvPr>
        <xdr:cNvSpPr>
          <a:spLocks noChangeAspect="1" noChangeArrowheads="1"/>
        </xdr:cNvSpPr>
      </xdr:nvSpPr>
      <xdr:spPr bwMode="auto">
        <a:xfrm>
          <a:off x="8286750" y="98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304800</xdr:colOff>
      <xdr:row>6</xdr:row>
      <xdr:rowOff>107950</xdr:rowOff>
    </xdr:to>
    <xdr:sp macro="" textlink="">
      <xdr:nvSpPr>
        <xdr:cNvPr id="8194" name="AutoShape 2">
          <a:extLst>
            <a:ext uri="{FF2B5EF4-FFF2-40B4-BE49-F238E27FC236}">
              <a16:creationId xmlns:a16="http://schemas.microsoft.com/office/drawing/2014/main" id="{37A13089-4534-4EF2-9AE4-79D4E163C557}"/>
            </a:ext>
          </a:extLst>
        </xdr:cNvPr>
        <xdr:cNvSpPr>
          <a:spLocks noChangeAspect="1" noChangeArrowheads="1"/>
        </xdr:cNvSpPr>
      </xdr:nvSpPr>
      <xdr:spPr bwMode="auto">
        <a:xfrm>
          <a:off x="8286750" y="98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9525</xdr:colOff>
      <xdr:row>6</xdr:row>
      <xdr:rowOff>44450</xdr:rowOff>
    </xdr:from>
    <xdr:to>
      <xdr:col>11</xdr:col>
      <xdr:colOff>257175</xdr:colOff>
      <xdr:row>21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63C72ED-78E9-4A0A-91BF-1624774EFA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0</xdr:row>
      <xdr:rowOff>55245</xdr:rowOff>
    </xdr:from>
    <xdr:to>
      <xdr:col>9</xdr:col>
      <xdr:colOff>270510</xdr:colOff>
      <xdr:row>14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716AB-E9B7-434E-812C-E73BDAD9E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1249680</xdr:colOff>
      <xdr:row>15</xdr:row>
      <xdr:rowOff>17145</xdr:rowOff>
    </xdr:from>
    <xdr:to>
      <xdr:col>10</xdr:col>
      <xdr:colOff>826770</xdr:colOff>
      <xdr:row>29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5DD85-A161-46E2-8051-DB90F54D5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3"/>
  <sheetViews>
    <sheetView workbookViewId="0"/>
  </sheetViews>
  <sheetFormatPr defaultColWidth="14.42578125" defaultRowHeight="15.75" customHeight="1"/>
  <cols>
    <col min="2" max="2" width="28.85546875" customWidth="1"/>
    <col min="4" max="4" width="28.7109375" customWidth="1"/>
    <col min="5" max="5" width="25.5703125" customWidth="1"/>
    <col min="6" max="6" width="17.140625" customWidth="1"/>
    <col min="9" max="9" width="25.5703125" customWidth="1"/>
    <col min="12" max="12" width="19.4257812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48">
        <v>2019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8" t="s">
        <v>9</v>
      </c>
      <c r="K3" s="18" t="s">
        <v>10</v>
      </c>
      <c r="L3" s="18" t="s">
        <v>11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8">
        <v>1</v>
      </c>
      <c r="B4" s="18" t="s">
        <v>12</v>
      </c>
      <c r="C4" s="22">
        <v>3948.42</v>
      </c>
      <c r="D4" s="23">
        <v>1.1999999999999999E-3</v>
      </c>
      <c r="E4" s="18">
        <v>73</v>
      </c>
      <c r="F4" s="22">
        <v>54.09</v>
      </c>
      <c r="G4" s="150">
        <v>44438</v>
      </c>
      <c r="H4" s="150">
        <v>58920</v>
      </c>
      <c r="I4" s="18">
        <v>1.33</v>
      </c>
      <c r="J4" s="23">
        <v>0.36209999999999998</v>
      </c>
      <c r="K4" s="18">
        <v>4.99</v>
      </c>
      <c r="L4" s="151">
        <v>2.2800925925925927E-3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8">
        <v>2</v>
      </c>
      <c r="B5" s="18" t="s">
        <v>12</v>
      </c>
      <c r="C5" s="22">
        <v>3263.94</v>
      </c>
      <c r="D5" s="23">
        <v>8.9999999999999998E-4</v>
      </c>
      <c r="E5" s="18">
        <v>57</v>
      </c>
      <c r="F5" s="22">
        <v>57.26</v>
      </c>
      <c r="G5" s="150">
        <v>47604</v>
      </c>
      <c r="H5" s="150">
        <v>61107</v>
      </c>
      <c r="I5" s="18">
        <v>1.28</v>
      </c>
      <c r="J5" s="23">
        <v>0.40749999999999997</v>
      </c>
      <c r="K5" s="18">
        <v>4.38</v>
      </c>
      <c r="L5" s="151">
        <v>2.0138888888888888E-3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8">
        <v>3</v>
      </c>
      <c r="B6" s="18" t="s">
        <v>12</v>
      </c>
      <c r="C6" s="22">
        <v>5174.55</v>
      </c>
      <c r="D6" s="23">
        <v>1.2999999999999999E-3</v>
      </c>
      <c r="E6" s="18">
        <v>93</v>
      </c>
      <c r="F6" s="22">
        <v>55.64</v>
      </c>
      <c r="G6" s="150">
        <v>54470</v>
      </c>
      <c r="H6" s="150">
        <v>71005</v>
      </c>
      <c r="I6" s="18">
        <v>1.3</v>
      </c>
      <c r="J6" s="23">
        <v>0.43280000000000002</v>
      </c>
      <c r="K6" s="18">
        <v>4.3600000000000003</v>
      </c>
      <c r="L6" s="151">
        <v>2.0138888888888888E-3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8">
        <v>4</v>
      </c>
      <c r="B7" s="18" t="s">
        <v>12</v>
      </c>
      <c r="C7" s="22">
        <v>5374.44</v>
      </c>
      <c r="D7" s="23">
        <v>1.2999999999999999E-3</v>
      </c>
      <c r="E7" s="18">
        <v>92</v>
      </c>
      <c r="F7" s="22">
        <v>58.42</v>
      </c>
      <c r="G7" s="150">
        <v>52298</v>
      </c>
      <c r="H7" s="150">
        <v>68829</v>
      </c>
      <c r="I7" s="18">
        <v>1.32</v>
      </c>
      <c r="J7" s="23">
        <v>0.42509999999999998</v>
      </c>
      <c r="K7" s="18">
        <v>4.45</v>
      </c>
      <c r="L7" s="151">
        <v>2.0601851851851853E-3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8">
        <v>5</v>
      </c>
      <c r="B8" s="18" t="s">
        <v>12</v>
      </c>
      <c r="C8" s="22">
        <v>5134.72</v>
      </c>
      <c r="D8" s="23">
        <v>1.1999999999999999E-3</v>
      </c>
      <c r="E8" s="18">
        <v>88</v>
      </c>
      <c r="F8" s="22">
        <v>58.35</v>
      </c>
      <c r="G8" s="150">
        <v>56203</v>
      </c>
      <c r="H8" s="150">
        <v>74268</v>
      </c>
      <c r="I8" s="18">
        <v>1.32</v>
      </c>
      <c r="J8" s="23">
        <v>0.42670000000000002</v>
      </c>
      <c r="K8" s="18">
        <v>4.3899999999999997</v>
      </c>
      <c r="L8" s="151">
        <v>2.0138888888888888E-3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8">
        <v>6</v>
      </c>
      <c r="B9" s="18" t="s">
        <v>12</v>
      </c>
      <c r="C9" s="22">
        <v>4350.1400000000003</v>
      </c>
      <c r="D9" s="23">
        <v>1.5E-3</v>
      </c>
      <c r="E9" s="18">
        <v>103</v>
      </c>
      <c r="F9" s="22">
        <v>42.23</v>
      </c>
      <c r="G9" s="150">
        <v>50716</v>
      </c>
      <c r="H9" s="150">
        <v>68789</v>
      </c>
      <c r="I9" s="18">
        <v>1.36</v>
      </c>
      <c r="J9" s="23">
        <v>0.40949999999999998</v>
      </c>
      <c r="K9" s="18">
        <v>4.76</v>
      </c>
      <c r="L9" s="151">
        <v>2.2569444444444442E-3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8">
        <v>7</v>
      </c>
      <c r="B10" s="18" t="s">
        <v>12</v>
      </c>
      <c r="C10" s="22">
        <v>6113.92</v>
      </c>
      <c r="D10" s="23">
        <v>1.5E-3</v>
      </c>
      <c r="E10" s="18">
        <v>99</v>
      </c>
      <c r="F10" s="22">
        <v>61.76</v>
      </c>
      <c r="G10" s="150">
        <v>50209</v>
      </c>
      <c r="H10" s="150">
        <v>66733</v>
      </c>
      <c r="I10" s="18">
        <v>1.33</v>
      </c>
      <c r="J10" s="23">
        <v>0.42209999999999998</v>
      </c>
      <c r="K10" s="18">
        <v>4.58</v>
      </c>
      <c r="L10" s="151">
        <v>2.0601851851851853E-3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8">
        <v>8</v>
      </c>
      <c r="B11" s="18" t="s">
        <v>12</v>
      </c>
      <c r="C11" s="22">
        <v>5195.21</v>
      </c>
      <c r="D11" s="23">
        <v>1.6000000000000001E-3</v>
      </c>
      <c r="E11" s="18">
        <v>111</v>
      </c>
      <c r="F11" s="22">
        <v>46.8</v>
      </c>
      <c r="G11" s="150">
        <v>52872</v>
      </c>
      <c r="H11" s="150">
        <v>68320</v>
      </c>
      <c r="I11" s="18">
        <v>1.29</v>
      </c>
      <c r="J11" s="23">
        <v>0.44140000000000001</v>
      </c>
      <c r="K11" s="18">
        <v>4.53</v>
      </c>
      <c r="L11" s="151">
        <v>2.0486111111111113E-3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8">
        <v>9</v>
      </c>
      <c r="B12" s="18" t="s">
        <v>12</v>
      </c>
      <c r="C12" s="22">
        <v>5078.9799999999996</v>
      </c>
      <c r="D12" s="23">
        <v>1.4E-3</v>
      </c>
      <c r="E12" s="18">
        <v>97</v>
      </c>
      <c r="F12" s="22">
        <v>52.36</v>
      </c>
      <c r="G12" s="150">
        <v>55204</v>
      </c>
      <c r="H12" s="150">
        <v>70966</v>
      </c>
      <c r="I12" s="18">
        <v>1.29</v>
      </c>
      <c r="J12" s="23">
        <v>0.45839999999999997</v>
      </c>
      <c r="K12" s="18">
        <v>4.25</v>
      </c>
      <c r="L12" s="151">
        <v>1.9444444444444444E-3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8">
        <v>10</v>
      </c>
      <c r="B13" s="18" t="s">
        <v>12</v>
      </c>
      <c r="C13" s="22">
        <v>7445.2</v>
      </c>
      <c r="D13" s="23">
        <v>1.1999999999999999E-3</v>
      </c>
      <c r="E13" s="18">
        <v>83</v>
      </c>
      <c r="F13" s="22">
        <v>89.7</v>
      </c>
      <c r="G13" s="150">
        <v>54606</v>
      </c>
      <c r="H13" s="150">
        <v>71746</v>
      </c>
      <c r="I13" s="18">
        <v>1.31</v>
      </c>
      <c r="J13" s="23">
        <v>0.45350000000000001</v>
      </c>
      <c r="K13" s="18">
        <v>3.82</v>
      </c>
      <c r="L13" s="151">
        <v>1.9675925925925924E-3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8">
        <v>11</v>
      </c>
      <c r="B14" s="18" t="s">
        <v>12</v>
      </c>
      <c r="C14" s="22">
        <v>4391.75</v>
      </c>
      <c r="D14" s="23">
        <v>1.2999999999999999E-3</v>
      </c>
      <c r="E14" s="18">
        <v>100</v>
      </c>
      <c r="F14" s="22">
        <v>43.92</v>
      </c>
      <c r="G14" s="150">
        <v>61506</v>
      </c>
      <c r="H14" s="150">
        <v>79708</v>
      </c>
      <c r="I14" s="18">
        <v>1.3</v>
      </c>
      <c r="J14" s="23">
        <v>0.46489999999999998</v>
      </c>
      <c r="K14" s="18">
        <v>4.26</v>
      </c>
      <c r="L14" s="151">
        <v>2.0254629629629629E-3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8">
        <v>12</v>
      </c>
      <c r="B15" s="18" t="s">
        <v>12</v>
      </c>
      <c r="C15" s="22">
        <v>7879.6</v>
      </c>
      <c r="D15" s="23">
        <v>2.2000000000000001E-3</v>
      </c>
      <c r="E15" s="18">
        <v>155</v>
      </c>
      <c r="F15" s="22">
        <v>50.84</v>
      </c>
      <c r="G15" s="150">
        <v>55077</v>
      </c>
      <c r="H15" s="150">
        <v>71134</v>
      </c>
      <c r="I15" s="18">
        <v>1.29</v>
      </c>
      <c r="J15" s="23">
        <v>0.44169999999999998</v>
      </c>
      <c r="K15" s="18">
        <v>4.51</v>
      </c>
      <c r="L15" s="151">
        <v>2.0254629629629629E-3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8" t="s">
        <v>13</v>
      </c>
      <c r="B16" s="18" t="s">
        <v>12</v>
      </c>
      <c r="C16" s="24">
        <v>63350.87</v>
      </c>
      <c r="D16" s="26">
        <v>1.4E-3</v>
      </c>
      <c r="E16" s="152">
        <v>1151</v>
      </c>
      <c r="F16" s="24">
        <v>55.04</v>
      </c>
      <c r="G16" s="152">
        <v>635203</v>
      </c>
      <c r="H16" s="152">
        <v>831525</v>
      </c>
      <c r="I16" s="153">
        <v>1.31</v>
      </c>
      <c r="J16" s="154">
        <v>0.43049999999999999</v>
      </c>
      <c r="K16" s="155">
        <v>4.43</v>
      </c>
      <c r="L16" s="156">
        <v>2.0601851851851853E-3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48">
        <v>2018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8" t="s">
        <v>0</v>
      </c>
      <c r="B20" s="18" t="s">
        <v>1</v>
      </c>
      <c r="C20" s="18" t="s">
        <v>2</v>
      </c>
      <c r="D20" s="18" t="s">
        <v>3</v>
      </c>
      <c r="E20" s="18" t="s">
        <v>4</v>
      </c>
      <c r="F20" s="18" t="s">
        <v>5</v>
      </c>
      <c r="G20" s="18" t="s">
        <v>6</v>
      </c>
      <c r="H20" s="18" t="s">
        <v>7</v>
      </c>
      <c r="I20" s="18" t="s">
        <v>8</v>
      </c>
      <c r="J20" s="18" t="s">
        <v>9</v>
      </c>
      <c r="K20" s="18" t="s">
        <v>10</v>
      </c>
      <c r="L20" s="18" t="s">
        <v>11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8">
        <v>1</v>
      </c>
      <c r="B21" s="18" t="s">
        <v>14</v>
      </c>
      <c r="C21" s="22">
        <v>404993.83</v>
      </c>
      <c r="D21" s="23">
        <v>2.35E-2</v>
      </c>
      <c r="E21" s="150">
        <v>2069</v>
      </c>
      <c r="F21" s="22">
        <v>195.74</v>
      </c>
      <c r="G21" s="150">
        <v>69950</v>
      </c>
      <c r="H21" s="150">
        <v>88211</v>
      </c>
      <c r="I21" s="18">
        <v>1.26</v>
      </c>
      <c r="J21" s="23">
        <v>0.48699999999999999</v>
      </c>
      <c r="K21" s="18">
        <v>3.91</v>
      </c>
      <c r="L21" s="151">
        <v>1.4814814814814814E-3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6">
      <c r="A22" s="18">
        <v>2</v>
      </c>
      <c r="B22" s="18" t="s">
        <v>14</v>
      </c>
      <c r="C22" s="22">
        <v>320480.65999999997</v>
      </c>
      <c r="D22" s="23">
        <v>1.9099999999999999E-2</v>
      </c>
      <c r="E22" s="150">
        <v>1642</v>
      </c>
      <c r="F22" s="22">
        <v>195.18</v>
      </c>
      <c r="G22" s="150">
        <v>68962</v>
      </c>
      <c r="H22" s="150">
        <v>85858</v>
      </c>
      <c r="I22" s="18">
        <v>1.25</v>
      </c>
      <c r="J22" s="23">
        <v>0.46260000000000001</v>
      </c>
      <c r="K22" s="18">
        <v>3.78</v>
      </c>
      <c r="L22" s="151">
        <v>1.4236111111111112E-3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6">
      <c r="A23" s="18">
        <v>3</v>
      </c>
      <c r="B23" s="18" t="s">
        <v>14</v>
      </c>
      <c r="C23" s="22">
        <v>508718.82</v>
      </c>
      <c r="D23" s="23">
        <v>2.52E-2</v>
      </c>
      <c r="E23" s="150">
        <v>2509</v>
      </c>
      <c r="F23" s="22">
        <v>202.76</v>
      </c>
      <c r="G23" s="150">
        <v>77521</v>
      </c>
      <c r="H23" s="150">
        <v>99698</v>
      </c>
      <c r="I23" s="18">
        <v>1.29</v>
      </c>
      <c r="J23" s="23">
        <v>0.4667</v>
      </c>
      <c r="K23" s="18">
        <v>3.95</v>
      </c>
      <c r="L23" s="151">
        <v>1.5162037037037036E-3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6">
      <c r="A24" s="18">
        <v>4</v>
      </c>
      <c r="B24" s="18" t="s">
        <v>14</v>
      </c>
      <c r="C24" s="22">
        <v>585960.95999999996</v>
      </c>
      <c r="D24" s="23">
        <v>2.6700000000000002E-2</v>
      </c>
      <c r="E24" s="150">
        <v>2381</v>
      </c>
      <c r="F24" s="22">
        <v>246.1</v>
      </c>
      <c r="G24" s="150">
        <v>68509</v>
      </c>
      <c r="H24" s="150">
        <v>89154</v>
      </c>
      <c r="I24" s="18">
        <v>1.3</v>
      </c>
      <c r="J24" s="23">
        <v>0.46129999999999999</v>
      </c>
      <c r="K24" s="18">
        <v>4.07</v>
      </c>
      <c r="L24" s="151">
        <v>1.6435185185185185E-3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6">
      <c r="A25" s="18">
        <v>5</v>
      </c>
      <c r="B25" s="18" t="s">
        <v>14</v>
      </c>
      <c r="C25" s="22">
        <v>465557.4</v>
      </c>
      <c r="D25" s="23">
        <v>3.3399999999999999E-2</v>
      </c>
      <c r="E25" s="150">
        <v>3120</v>
      </c>
      <c r="F25" s="22">
        <v>149.22</v>
      </c>
      <c r="G25" s="150">
        <v>70880</v>
      </c>
      <c r="H25" s="150">
        <v>93505</v>
      </c>
      <c r="I25" s="18">
        <v>1.32</v>
      </c>
      <c r="J25" s="23">
        <v>0.4471</v>
      </c>
      <c r="K25" s="18">
        <v>4.42</v>
      </c>
      <c r="L25" s="151">
        <v>1.7939814814814815E-3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6">
      <c r="A26" s="18">
        <v>6</v>
      </c>
      <c r="B26" s="18" t="s">
        <v>14</v>
      </c>
      <c r="C26" s="22">
        <v>205018.64</v>
      </c>
      <c r="D26" s="23">
        <v>2.5100000000000001E-2</v>
      </c>
      <c r="E26" s="150">
        <v>2026</v>
      </c>
      <c r="F26" s="22">
        <v>101.19</v>
      </c>
      <c r="G26" s="150">
        <v>60514</v>
      </c>
      <c r="H26" s="150">
        <v>80557</v>
      </c>
      <c r="I26" s="18">
        <v>1.33</v>
      </c>
      <c r="J26" s="23">
        <v>0.41830000000000001</v>
      </c>
      <c r="K26" s="18">
        <v>4.55</v>
      </c>
      <c r="L26" s="151">
        <v>1.8749999999999999E-3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6">
      <c r="A27" s="18">
        <v>7</v>
      </c>
      <c r="B27" s="18" t="s">
        <v>14</v>
      </c>
      <c r="C27" s="22">
        <v>126442.8</v>
      </c>
      <c r="D27" s="23">
        <v>1.2200000000000001E-2</v>
      </c>
      <c r="E27" s="18">
        <v>922</v>
      </c>
      <c r="F27" s="22">
        <v>137.13999999999999</v>
      </c>
      <c r="G27" s="150">
        <v>55958</v>
      </c>
      <c r="H27" s="150">
        <v>75749</v>
      </c>
      <c r="I27" s="18">
        <v>1.35</v>
      </c>
      <c r="J27" s="23">
        <v>0.41499999999999998</v>
      </c>
      <c r="K27" s="18">
        <v>4.53</v>
      </c>
      <c r="L27" s="151">
        <v>1.8749999999999999E-3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6">
      <c r="A28" s="18">
        <v>8</v>
      </c>
      <c r="B28" s="18" t="s">
        <v>14</v>
      </c>
      <c r="C28" s="22">
        <v>107854.22</v>
      </c>
      <c r="D28" s="23">
        <v>1.43E-2</v>
      </c>
      <c r="E28" s="150">
        <v>1069</v>
      </c>
      <c r="F28" s="22">
        <v>100.89</v>
      </c>
      <c r="G28" s="150">
        <v>56089</v>
      </c>
      <c r="H28" s="150">
        <v>74707</v>
      </c>
      <c r="I28" s="18">
        <v>1.33</v>
      </c>
      <c r="J28" s="23">
        <v>0.40379999999999999</v>
      </c>
      <c r="K28" s="18">
        <v>4.68</v>
      </c>
      <c r="L28" s="151">
        <v>1.9212962962962964E-3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6">
      <c r="A29" s="18">
        <v>9</v>
      </c>
      <c r="B29" s="18" t="s">
        <v>14</v>
      </c>
      <c r="C29" s="22">
        <v>118475.94</v>
      </c>
      <c r="D29" s="23">
        <v>1.29E-2</v>
      </c>
      <c r="E29" s="18">
        <v>912</v>
      </c>
      <c r="F29" s="22">
        <v>129.91</v>
      </c>
      <c r="G29" s="150">
        <v>53473</v>
      </c>
      <c r="H29" s="150">
        <v>70659</v>
      </c>
      <c r="I29" s="18">
        <v>1.32</v>
      </c>
      <c r="J29" s="23">
        <v>0.43080000000000002</v>
      </c>
      <c r="K29" s="18">
        <v>4.5199999999999996</v>
      </c>
      <c r="L29" s="151">
        <v>1.9097222222222222E-3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6">
      <c r="A30" s="18">
        <v>10</v>
      </c>
      <c r="B30" s="18" t="s">
        <v>14</v>
      </c>
      <c r="C30" s="22">
        <v>114254.44</v>
      </c>
      <c r="D30" s="23">
        <v>8.6E-3</v>
      </c>
      <c r="E30" s="18">
        <v>700</v>
      </c>
      <c r="F30" s="22">
        <v>163.22</v>
      </c>
      <c r="G30" s="150">
        <v>60601</v>
      </c>
      <c r="H30" s="150">
        <v>81837</v>
      </c>
      <c r="I30" s="18">
        <v>1.35</v>
      </c>
      <c r="J30" s="23">
        <v>0.41570000000000001</v>
      </c>
      <c r="K30" s="18">
        <v>4.5199999999999996</v>
      </c>
      <c r="L30" s="151">
        <v>2.0138888888888888E-3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6">
      <c r="A31" s="18">
        <v>11</v>
      </c>
      <c r="B31" s="18" t="s">
        <v>14</v>
      </c>
      <c r="C31" s="22">
        <v>3269.78</v>
      </c>
      <c r="D31" s="23">
        <v>8.9999999999999998E-4</v>
      </c>
      <c r="E31" s="18">
        <v>70</v>
      </c>
      <c r="F31" s="22">
        <v>46.71</v>
      </c>
      <c r="G31" s="150">
        <v>59721</v>
      </c>
      <c r="H31" s="150">
        <v>81327</v>
      </c>
      <c r="I31" s="18">
        <v>1.36</v>
      </c>
      <c r="J31" s="23">
        <v>0.4163</v>
      </c>
      <c r="K31" s="18">
        <v>4.3499999999999996</v>
      </c>
      <c r="L31" s="151">
        <v>2.0254629629629629E-3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6">
      <c r="A32" s="18">
        <v>12</v>
      </c>
      <c r="B32" s="18" t="s">
        <v>14</v>
      </c>
      <c r="C32" s="22">
        <v>6143.84</v>
      </c>
      <c r="D32" s="23">
        <v>1.9E-3</v>
      </c>
      <c r="E32" s="18">
        <v>125</v>
      </c>
      <c r="F32" s="22">
        <v>49.15</v>
      </c>
      <c r="G32" s="150">
        <v>48250</v>
      </c>
      <c r="H32" s="150">
        <v>65992</v>
      </c>
      <c r="I32" s="18">
        <v>1.37</v>
      </c>
      <c r="J32" s="23">
        <v>0.35580000000000001</v>
      </c>
      <c r="K32" s="18">
        <v>5.3</v>
      </c>
      <c r="L32" s="151">
        <v>2.5462962962962965E-3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6">
      <c r="A33" s="18" t="s">
        <v>15</v>
      </c>
      <c r="B33" s="18" t="s">
        <v>14</v>
      </c>
      <c r="C33" s="24">
        <v>2967171.33</v>
      </c>
      <c r="D33" s="26">
        <v>1.78E-2</v>
      </c>
      <c r="E33" s="152">
        <v>17545</v>
      </c>
      <c r="F33" s="24">
        <v>169.12</v>
      </c>
      <c r="G33" s="152">
        <v>750428</v>
      </c>
      <c r="H33" s="152">
        <v>987254</v>
      </c>
      <c r="I33" s="153">
        <v>1.32</v>
      </c>
      <c r="J33" s="154">
        <v>0.43480000000000002</v>
      </c>
      <c r="K33" s="155">
        <v>4.3499999999999996</v>
      </c>
      <c r="L33" s="156">
        <v>1.8055555555555555E-3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95">
      <c r="A36" s="1"/>
      <c r="B36" s="170" t="s">
        <v>16</v>
      </c>
      <c r="C36" s="171"/>
      <c r="D36" s="1"/>
      <c r="E36" s="170" t="s">
        <v>17</v>
      </c>
      <c r="F36" s="17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6">
      <c r="A37" s="1"/>
      <c r="B37" s="18" t="s">
        <v>9</v>
      </c>
      <c r="C37" s="25">
        <f>(J16-J33)/J33</f>
        <v>-9.8896044158234258E-3</v>
      </c>
      <c r="D37" s="1"/>
      <c r="E37" s="18" t="s">
        <v>2</v>
      </c>
      <c r="F37" s="26">
        <f>(C16-C33)/C33</f>
        <v>-0.97864940613321438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6">
      <c r="A38" s="1"/>
      <c r="B38" s="18" t="s">
        <v>18</v>
      </c>
      <c r="C38" s="25">
        <f>(K16-K33)/K33</f>
        <v>1.8390804597701167E-2</v>
      </c>
      <c r="D38" s="1"/>
      <c r="E38" s="18" t="s">
        <v>19</v>
      </c>
      <c r="F38" s="26">
        <f>(D16-D33)/D33</f>
        <v>-0.9213483146067416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6">
      <c r="A39" s="1"/>
      <c r="B39" s="18" t="s">
        <v>11</v>
      </c>
      <c r="C39" s="25">
        <f>(L16-L33)/L33</f>
        <v>0.14102564102564114</v>
      </c>
      <c r="D39" s="1"/>
      <c r="E39" s="18" t="s">
        <v>5</v>
      </c>
      <c r="F39" s="26">
        <f>(F16-F33)/F33</f>
        <v>-0.67455061494796598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6">
      <c r="A40" s="1"/>
      <c r="B40" s="1"/>
      <c r="C40" s="1"/>
      <c r="D40" s="1"/>
      <c r="E40" s="18" t="s">
        <v>6</v>
      </c>
      <c r="F40" s="26">
        <f>(G16-G33)/G33</f>
        <v>-0.15354570991487523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6">
      <c r="A41" s="1"/>
      <c r="B41" s="1"/>
      <c r="C41" s="1"/>
      <c r="D41" s="1"/>
      <c r="E41" s="18" t="s">
        <v>7</v>
      </c>
      <c r="F41" s="26">
        <f>(H16-H33)/H33</f>
        <v>-0.15773954828240758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6">
      <c r="A42" s="1"/>
      <c r="B42" s="1"/>
      <c r="C42" s="1"/>
      <c r="D42" s="1"/>
      <c r="E42" s="18" t="s">
        <v>8</v>
      </c>
      <c r="F42" s="26">
        <f>(I16-I33)/I33</f>
        <v>-7.575757575757582E-3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2">
    <mergeCell ref="B36:C36"/>
    <mergeCell ref="E36:F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EEFE-B7C8-4135-8D50-A8AF46ED8228}">
  <dimension ref="A1:M31"/>
  <sheetViews>
    <sheetView topLeftCell="A3" workbookViewId="0"/>
  </sheetViews>
  <sheetFormatPr defaultColWidth="8.7109375" defaultRowHeight="14.45"/>
  <cols>
    <col min="1" max="1" width="14.5703125" style="57" bestFit="1" customWidth="1"/>
    <col min="2" max="13" width="23" style="57" bestFit="1" customWidth="1"/>
    <col min="14" max="16384" width="8.7109375" style="57"/>
  </cols>
  <sheetData>
    <row r="1" spans="1:13" ht="15.95" thickBot="1">
      <c r="A1" s="103" t="s">
        <v>119</v>
      </c>
      <c r="B1" s="172" t="s">
        <v>120</v>
      </c>
      <c r="C1" s="173"/>
      <c r="D1" s="172" t="s">
        <v>108</v>
      </c>
      <c r="E1" s="173"/>
      <c r="F1" s="172" t="s">
        <v>110</v>
      </c>
      <c r="G1" s="173"/>
      <c r="H1" s="172" t="s">
        <v>112</v>
      </c>
      <c r="I1" s="173"/>
      <c r="J1" s="172" t="s">
        <v>114</v>
      </c>
      <c r="K1" s="173"/>
      <c r="L1" s="172" t="s">
        <v>115</v>
      </c>
      <c r="M1" s="173"/>
    </row>
    <row r="2" spans="1:13" ht="15.6">
      <c r="A2" s="106" t="s">
        <v>121</v>
      </c>
      <c r="B2" s="105" t="s">
        <v>117</v>
      </c>
      <c r="C2" s="104" t="s">
        <v>118</v>
      </c>
      <c r="D2" s="105" t="s">
        <v>117</v>
      </c>
      <c r="E2" s="104" t="s">
        <v>118</v>
      </c>
      <c r="F2" s="105" t="s">
        <v>117</v>
      </c>
      <c r="G2" s="104" t="s">
        <v>118</v>
      </c>
      <c r="H2" s="105" t="s">
        <v>117</v>
      </c>
      <c r="I2" s="104" t="s">
        <v>118</v>
      </c>
      <c r="J2" s="105" t="s">
        <v>117</v>
      </c>
      <c r="K2" s="104" t="s">
        <v>118</v>
      </c>
      <c r="L2" s="105" t="s">
        <v>117</v>
      </c>
      <c r="M2" s="104" t="s">
        <v>118</v>
      </c>
    </row>
    <row r="3" spans="1:13" ht="15.6">
      <c r="A3" s="68" t="s">
        <v>122</v>
      </c>
      <c r="B3" s="67">
        <v>151923</v>
      </c>
      <c r="C3" s="66">
        <v>117839</v>
      </c>
      <c r="D3" s="67">
        <v>26948</v>
      </c>
      <c r="E3" s="66">
        <v>18614</v>
      </c>
      <c r="F3" s="67">
        <v>63753</v>
      </c>
      <c r="G3" s="66">
        <v>54099</v>
      </c>
      <c r="H3" s="67">
        <v>38844</v>
      </c>
      <c r="I3" s="66">
        <v>28588</v>
      </c>
      <c r="J3" s="67">
        <v>14591</v>
      </c>
      <c r="K3" s="66">
        <v>10581</v>
      </c>
      <c r="L3" s="67">
        <v>5238</v>
      </c>
      <c r="M3" s="66">
        <v>3937</v>
      </c>
    </row>
    <row r="4" spans="1:13" ht="15.6">
      <c r="A4" s="68" t="s">
        <v>123</v>
      </c>
      <c r="B4" s="67">
        <v>28688</v>
      </c>
      <c r="C4" s="66">
        <v>22632</v>
      </c>
      <c r="D4" s="67">
        <v>14217</v>
      </c>
      <c r="E4" s="66">
        <v>8852</v>
      </c>
      <c r="F4" s="67">
        <v>11136</v>
      </c>
      <c r="G4" s="66">
        <v>11425</v>
      </c>
      <c r="H4" s="67">
        <v>1720</v>
      </c>
      <c r="I4" s="66">
        <v>1272</v>
      </c>
      <c r="J4" s="67">
        <v>810</v>
      </c>
      <c r="K4" s="66">
        <v>595</v>
      </c>
      <c r="L4" s="67">
        <v>374</v>
      </c>
      <c r="M4" s="66">
        <v>265</v>
      </c>
    </row>
    <row r="5" spans="1:13" ht="15.6">
      <c r="A5" s="68" t="s">
        <v>124</v>
      </c>
      <c r="B5" s="67">
        <v>14563</v>
      </c>
      <c r="C5" s="66">
        <v>11945</v>
      </c>
      <c r="D5" s="67">
        <v>2830</v>
      </c>
      <c r="E5" s="66">
        <v>1814</v>
      </c>
      <c r="F5" s="67">
        <v>6088</v>
      </c>
      <c r="G5" s="66">
        <v>5575</v>
      </c>
      <c r="H5" s="67">
        <v>3549</v>
      </c>
      <c r="I5" s="66">
        <v>2869</v>
      </c>
      <c r="J5" s="67">
        <v>1399</v>
      </c>
      <c r="K5" s="66">
        <v>1103</v>
      </c>
      <c r="L5" s="67">
        <v>462</v>
      </c>
      <c r="M5" s="66">
        <v>369</v>
      </c>
    </row>
    <row r="6" spans="1:13" ht="15.6">
      <c r="A6" s="68" t="s">
        <v>125</v>
      </c>
      <c r="B6" s="67">
        <v>10765</v>
      </c>
      <c r="C6" s="66">
        <v>9475</v>
      </c>
      <c r="D6" s="67">
        <v>2321</v>
      </c>
      <c r="E6" s="66">
        <v>1883</v>
      </c>
      <c r="F6" s="67">
        <v>4499</v>
      </c>
      <c r="G6" s="66">
        <v>4294</v>
      </c>
      <c r="H6" s="67">
        <v>2362</v>
      </c>
      <c r="I6" s="66">
        <v>1930</v>
      </c>
      <c r="J6" s="67">
        <v>1023</v>
      </c>
      <c r="K6" s="66">
        <v>853</v>
      </c>
      <c r="L6" s="67">
        <v>338</v>
      </c>
      <c r="M6" s="66">
        <v>321</v>
      </c>
    </row>
    <row r="7" spans="1:13" ht="15.6">
      <c r="A7" s="68" t="s">
        <v>126</v>
      </c>
      <c r="B7" s="67">
        <v>9776</v>
      </c>
      <c r="C7" s="66">
        <v>6698</v>
      </c>
      <c r="D7" s="67">
        <v>1702</v>
      </c>
      <c r="E7" s="66">
        <v>1088</v>
      </c>
      <c r="F7" s="67">
        <v>4497</v>
      </c>
      <c r="G7" s="66">
        <v>3500</v>
      </c>
      <c r="H7" s="67">
        <v>2408</v>
      </c>
      <c r="I7" s="66">
        <v>1610</v>
      </c>
      <c r="J7" s="67">
        <v>735</v>
      </c>
      <c r="K7" s="66">
        <v>355</v>
      </c>
      <c r="L7" s="67">
        <v>278</v>
      </c>
      <c r="M7" s="66">
        <v>104</v>
      </c>
    </row>
    <row r="8" spans="1:13" ht="15.6">
      <c r="A8" s="68" t="s">
        <v>127</v>
      </c>
      <c r="B8" s="67">
        <v>6962</v>
      </c>
      <c r="C8" s="66">
        <v>5627</v>
      </c>
      <c r="D8" s="67">
        <v>1358</v>
      </c>
      <c r="E8" s="66">
        <v>1209</v>
      </c>
      <c r="F8" s="67">
        <v>3489</v>
      </c>
      <c r="G8" s="66">
        <v>2720</v>
      </c>
      <c r="H8" s="67">
        <v>1524</v>
      </c>
      <c r="I8" s="66">
        <v>1158</v>
      </c>
      <c r="J8" s="67">
        <v>399</v>
      </c>
      <c r="K8" s="66">
        <v>325</v>
      </c>
      <c r="L8" s="67">
        <v>114</v>
      </c>
      <c r="M8" s="66">
        <v>117</v>
      </c>
    </row>
    <row r="9" spans="1:13" ht="15.6">
      <c r="A9" s="68" t="s">
        <v>128</v>
      </c>
      <c r="B9" s="67">
        <v>7971</v>
      </c>
      <c r="C9" s="66">
        <v>5572</v>
      </c>
      <c r="D9" s="67">
        <v>2853</v>
      </c>
      <c r="E9" s="66">
        <v>1774</v>
      </c>
      <c r="F9" s="67">
        <v>3079</v>
      </c>
      <c r="G9" s="66">
        <v>2397</v>
      </c>
      <c r="H9" s="67">
        <v>1402</v>
      </c>
      <c r="I9" s="66">
        <v>973</v>
      </c>
      <c r="J9" s="67">
        <v>429</v>
      </c>
      <c r="K9" s="66">
        <v>296</v>
      </c>
      <c r="L9" s="67">
        <v>129</v>
      </c>
      <c r="M9" s="66">
        <v>86</v>
      </c>
    </row>
    <row r="10" spans="1:13" ht="15.6">
      <c r="A10" s="68" t="s">
        <v>129</v>
      </c>
      <c r="B10" s="67">
        <v>6800</v>
      </c>
      <c r="C10" s="66">
        <v>4770</v>
      </c>
      <c r="D10" s="67">
        <v>2459</v>
      </c>
      <c r="E10" s="66">
        <v>1775</v>
      </c>
      <c r="F10" s="67">
        <v>2660</v>
      </c>
      <c r="G10" s="66">
        <v>1978</v>
      </c>
      <c r="H10" s="67">
        <v>1068</v>
      </c>
      <c r="I10" s="66">
        <v>694</v>
      </c>
      <c r="J10" s="67">
        <v>366</v>
      </c>
      <c r="K10" s="66">
        <v>230</v>
      </c>
      <c r="L10" s="67">
        <v>143</v>
      </c>
      <c r="M10" s="66">
        <v>56</v>
      </c>
    </row>
    <row r="11" spans="1:13" ht="15.6">
      <c r="A11" s="68" t="s">
        <v>130</v>
      </c>
      <c r="B11" s="67">
        <v>6183</v>
      </c>
      <c r="C11" s="66">
        <v>4734</v>
      </c>
      <c r="D11" s="67">
        <v>798</v>
      </c>
      <c r="E11" s="66">
        <v>575</v>
      </c>
      <c r="F11" s="67">
        <v>2796</v>
      </c>
      <c r="G11" s="66">
        <v>2186</v>
      </c>
      <c r="H11" s="67">
        <v>1845</v>
      </c>
      <c r="I11" s="66">
        <v>1341</v>
      </c>
      <c r="J11" s="67">
        <v>509</v>
      </c>
      <c r="K11" s="66">
        <v>417</v>
      </c>
      <c r="L11" s="67">
        <v>152</v>
      </c>
      <c r="M11" s="66">
        <v>142</v>
      </c>
    </row>
    <row r="12" spans="1:13" ht="15.6">
      <c r="A12" s="68" t="s">
        <v>131</v>
      </c>
      <c r="B12" s="67">
        <v>7301</v>
      </c>
      <c r="C12" s="66">
        <v>4370</v>
      </c>
      <c r="D12" s="67">
        <v>1502</v>
      </c>
      <c r="E12" s="66">
        <v>709</v>
      </c>
      <c r="F12" s="67">
        <v>3163</v>
      </c>
      <c r="G12" s="66">
        <v>2231</v>
      </c>
      <c r="H12" s="67">
        <v>1432</v>
      </c>
      <c r="I12" s="66">
        <v>883</v>
      </c>
      <c r="J12" s="67">
        <v>638</v>
      </c>
      <c r="K12" s="66">
        <v>325</v>
      </c>
      <c r="L12" s="67">
        <v>385</v>
      </c>
      <c r="M12" s="66">
        <v>132</v>
      </c>
    </row>
    <row r="13" spans="1:13" ht="15.95" thickBot="1">
      <c r="A13" s="68" t="s">
        <v>132</v>
      </c>
      <c r="B13" s="67">
        <v>97558</v>
      </c>
      <c r="C13" s="66">
        <v>66191</v>
      </c>
      <c r="D13" s="67">
        <v>24522</v>
      </c>
      <c r="E13" s="66">
        <v>15113</v>
      </c>
      <c r="F13" s="67">
        <v>43362</v>
      </c>
      <c r="G13" s="66">
        <v>32683</v>
      </c>
      <c r="H13" s="67">
        <v>17867</v>
      </c>
      <c r="I13" s="66">
        <v>12106</v>
      </c>
      <c r="J13" s="67">
        <v>7084</v>
      </c>
      <c r="K13" s="66">
        <v>3981</v>
      </c>
      <c r="L13" s="67">
        <v>2880</v>
      </c>
      <c r="M13" s="66">
        <v>1429</v>
      </c>
    </row>
    <row r="14" spans="1:13" ht="16.5" thickTop="1" thickBot="1">
      <c r="A14" s="63" t="s">
        <v>113</v>
      </c>
      <c r="B14" s="62">
        <v>348490</v>
      </c>
      <c r="C14" s="61">
        <v>259853</v>
      </c>
      <c r="D14" s="62">
        <v>81510</v>
      </c>
      <c r="E14" s="61">
        <v>53406</v>
      </c>
      <c r="F14" s="62">
        <v>148522</v>
      </c>
      <c r="G14" s="61">
        <v>123088</v>
      </c>
      <c r="H14" s="62">
        <v>74021</v>
      </c>
      <c r="I14" s="61">
        <v>53424</v>
      </c>
      <c r="J14" s="62">
        <v>27983</v>
      </c>
      <c r="K14" s="61">
        <v>19061</v>
      </c>
      <c r="L14" s="62">
        <v>10493</v>
      </c>
      <c r="M14" s="61">
        <v>6958</v>
      </c>
    </row>
    <row r="16" spans="1:13" ht="15" thickBot="1"/>
    <row r="17" spans="1:7" ht="15.95" thickBot="1">
      <c r="A17" s="103" t="s">
        <v>133</v>
      </c>
      <c r="B17" s="172" t="s">
        <v>120</v>
      </c>
      <c r="C17" s="173"/>
      <c r="D17" s="172" t="s">
        <v>34</v>
      </c>
      <c r="E17" s="173"/>
      <c r="F17" s="172" t="s">
        <v>35</v>
      </c>
      <c r="G17" s="173"/>
    </row>
    <row r="18" spans="1:7" ht="15.95" thickBot="1">
      <c r="A18" s="102" t="s">
        <v>121</v>
      </c>
      <c r="B18" s="83" t="s">
        <v>117</v>
      </c>
      <c r="C18" s="79" t="s">
        <v>118</v>
      </c>
      <c r="D18" s="83" t="s">
        <v>117</v>
      </c>
      <c r="E18" s="79" t="s">
        <v>118</v>
      </c>
      <c r="F18" s="83" t="s">
        <v>117</v>
      </c>
      <c r="G18" s="79" t="s">
        <v>118</v>
      </c>
    </row>
    <row r="19" spans="1:7" ht="15.6">
      <c r="A19" s="78" t="s">
        <v>122</v>
      </c>
      <c r="B19" s="77">
        <v>359666</v>
      </c>
      <c r="C19" s="76">
        <v>308539</v>
      </c>
      <c r="D19" s="77">
        <v>283124</v>
      </c>
      <c r="E19" s="76">
        <v>241817</v>
      </c>
      <c r="F19" s="77">
        <v>76542</v>
      </c>
      <c r="G19" s="76">
        <v>66722</v>
      </c>
    </row>
    <row r="20" spans="1:7" ht="15.6">
      <c r="A20" s="68" t="s">
        <v>123</v>
      </c>
      <c r="B20" s="67">
        <v>61130</v>
      </c>
      <c r="C20" s="66">
        <v>54642</v>
      </c>
      <c r="D20" s="67">
        <v>54135</v>
      </c>
      <c r="E20" s="66">
        <v>47725</v>
      </c>
      <c r="F20" s="67">
        <v>6995</v>
      </c>
      <c r="G20" s="66">
        <v>6917</v>
      </c>
    </row>
    <row r="21" spans="1:7" ht="15.6">
      <c r="A21" s="68" t="s">
        <v>124</v>
      </c>
      <c r="B21" s="67">
        <v>36601</v>
      </c>
      <c r="C21" s="66">
        <v>35701</v>
      </c>
      <c r="D21" s="67">
        <v>31454</v>
      </c>
      <c r="E21" s="66">
        <v>30113</v>
      </c>
      <c r="F21" s="67">
        <v>5147</v>
      </c>
      <c r="G21" s="66">
        <v>5588</v>
      </c>
    </row>
    <row r="22" spans="1:7" ht="15.6">
      <c r="A22" s="68" t="s">
        <v>125</v>
      </c>
      <c r="B22" s="67">
        <v>25580</v>
      </c>
      <c r="C22" s="66">
        <v>24966</v>
      </c>
      <c r="D22" s="67">
        <v>21407</v>
      </c>
      <c r="E22" s="66">
        <v>20911</v>
      </c>
      <c r="F22" s="67">
        <v>4173</v>
      </c>
      <c r="G22" s="66">
        <v>4055</v>
      </c>
    </row>
    <row r="23" spans="1:7" ht="15.6">
      <c r="A23" s="68" t="s">
        <v>128</v>
      </c>
      <c r="B23" s="67">
        <v>19863</v>
      </c>
      <c r="C23" s="66">
        <v>17826</v>
      </c>
      <c r="D23" s="67">
        <v>17360</v>
      </c>
      <c r="E23" s="66">
        <v>15338</v>
      </c>
      <c r="F23" s="67">
        <v>2503</v>
      </c>
      <c r="G23" s="66">
        <v>2488</v>
      </c>
    </row>
    <row r="24" spans="1:7" ht="15.6">
      <c r="A24" s="68" t="s">
        <v>126</v>
      </c>
      <c r="B24" s="67">
        <v>19915</v>
      </c>
      <c r="C24" s="66">
        <v>17730</v>
      </c>
      <c r="D24" s="67">
        <v>17264</v>
      </c>
      <c r="E24" s="66">
        <v>15179</v>
      </c>
      <c r="F24" s="67">
        <v>2651</v>
      </c>
      <c r="G24" s="66">
        <v>2551</v>
      </c>
    </row>
    <row r="25" spans="1:7" ht="15.6">
      <c r="A25" s="68" t="s">
        <v>129</v>
      </c>
      <c r="B25" s="67">
        <v>16886</v>
      </c>
      <c r="C25" s="66">
        <v>15879</v>
      </c>
      <c r="D25" s="67">
        <v>14216</v>
      </c>
      <c r="E25" s="66">
        <v>13050</v>
      </c>
      <c r="F25" s="67">
        <v>2670</v>
      </c>
      <c r="G25" s="66">
        <v>2829</v>
      </c>
    </row>
    <row r="26" spans="1:7" ht="15.6">
      <c r="A26" s="68" t="s">
        <v>127</v>
      </c>
      <c r="B26" s="67">
        <v>16623</v>
      </c>
      <c r="C26" s="66">
        <v>15568</v>
      </c>
      <c r="D26" s="67">
        <v>12835</v>
      </c>
      <c r="E26" s="66">
        <v>12450</v>
      </c>
      <c r="F26" s="67">
        <v>3788</v>
      </c>
      <c r="G26" s="66">
        <v>3118</v>
      </c>
    </row>
    <row r="27" spans="1:7" ht="15.6">
      <c r="A27" s="68" t="s">
        <v>130</v>
      </c>
      <c r="B27" s="67">
        <v>14183</v>
      </c>
      <c r="C27" s="66">
        <v>12931</v>
      </c>
      <c r="D27" s="67">
        <v>11761</v>
      </c>
      <c r="E27" s="66">
        <v>10768</v>
      </c>
      <c r="F27" s="67">
        <v>2422</v>
      </c>
      <c r="G27" s="66">
        <v>2163</v>
      </c>
    </row>
    <row r="28" spans="1:7" ht="15.6">
      <c r="A28" s="68" t="s">
        <v>134</v>
      </c>
      <c r="B28" s="67">
        <v>12320</v>
      </c>
      <c r="C28" s="66">
        <v>12050</v>
      </c>
      <c r="D28" s="67">
        <v>10809</v>
      </c>
      <c r="E28" s="66">
        <v>10287</v>
      </c>
      <c r="F28" s="67">
        <v>1511</v>
      </c>
      <c r="G28" s="66">
        <v>1763</v>
      </c>
    </row>
    <row r="29" spans="1:7" ht="15.6">
      <c r="A29" s="68" t="s">
        <v>131</v>
      </c>
      <c r="B29" s="67">
        <v>14656</v>
      </c>
      <c r="C29" s="66">
        <v>10298</v>
      </c>
      <c r="D29" s="67">
        <v>13038</v>
      </c>
      <c r="E29" s="66">
        <v>8935</v>
      </c>
      <c r="F29" s="67">
        <v>1618</v>
      </c>
      <c r="G29" s="66">
        <v>1363</v>
      </c>
    </row>
    <row r="30" spans="1:7" ht="15.95" thickBot="1">
      <c r="A30" s="68" t="s">
        <v>132</v>
      </c>
      <c r="B30" s="67">
        <f>B31-SUM(B19:B29)</f>
        <v>223343</v>
      </c>
      <c r="C30" s="66">
        <f>C31-SUM(C19:C29)</f>
        <v>178178</v>
      </c>
      <c r="D30" s="67">
        <f>D31-SUM(D19:D29)</f>
        <v>196065</v>
      </c>
      <c r="E30" s="66">
        <f>E31-SUM(E19:E29)</f>
        <v>152408</v>
      </c>
      <c r="F30" s="67">
        <f>F31-SUM(F19:F29)</f>
        <v>27278</v>
      </c>
      <c r="G30" s="66">
        <f>G31-SUM(G19:G29)</f>
        <v>25770</v>
      </c>
    </row>
    <row r="31" spans="1:7" ht="16.5" thickTop="1" thickBot="1">
      <c r="A31" s="63" t="s">
        <v>113</v>
      </c>
      <c r="B31" s="62">
        <v>820766</v>
      </c>
      <c r="C31" s="61">
        <v>704308</v>
      </c>
      <c r="D31" s="62">
        <v>683468</v>
      </c>
      <c r="E31" s="61">
        <v>578981</v>
      </c>
      <c r="F31" s="62">
        <v>137298</v>
      </c>
      <c r="G31" s="61">
        <v>125327</v>
      </c>
    </row>
  </sheetData>
  <mergeCells count="9">
    <mergeCell ref="H1:I1"/>
    <mergeCell ref="J1:K1"/>
    <mergeCell ref="L1:M1"/>
    <mergeCell ref="B17:C17"/>
    <mergeCell ref="D17:E17"/>
    <mergeCell ref="F17:G17"/>
    <mergeCell ref="B1:C1"/>
    <mergeCell ref="D1:E1"/>
    <mergeCell ref="F1:G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1951E-BF81-42CA-939B-F56A4FA532E8}">
  <dimension ref="A1:J17"/>
  <sheetViews>
    <sheetView topLeftCell="C1" workbookViewId="0">
      <selection sqref="A1:A2"/>
    </sheetView>
  </sheetViews>
  <sheetFormatPr defaultColWidth="8.7109375" defaultRowHeight="14.45"/>
  <cols>
    <col min="1" max="1" width="15.7109375" style="57" bestFit="1" customWidth="1"/>
    <col min="2" max="5" width="23.5703125" style="57" bestFit="1" customWidth="1"/>
    <col min="6" max="6" width="8.7109375" style="57"/>
    <col min="7" max="7" width="9.42578125" style="57" bestFit="1" customWidth="1"/>
    <col min="8" max="8" width="7.85546875" style="57" bestFit="1" customWidth="1"/>
    <col min="9" max="9" width="21.42578125" style="57" bestFit="1" customWidth="1"/>
    <col min="10" max="10" width="29.5703125" style="57" bestFit="1" customWidth="1"/>
    <col min="11" max="16384" width="8.7109375" style="57"/>
  </cols>
  <sheetData>
    <row r="1" spans="1:10" ht="15.6">
      <c r="A1" s="178" t="s">
        <v>135</v>
      </c>
      <c r="B1" s="177" t="s">
        <v>7</v>
      </c>
      <c r="C1" s="177"/>
      <c r="D1" s="177" t="s">
        <v>136</v>
      </c>
      <c r="E1" s="177"/>
      <c r="G1" s="120" t="s">
        <v>137</v>
      </c>
      <c r="H1" s="120" t="s">
        <v>7</v>
      </c>
      <c r="I1" s="120" t="s">
        <v>138</v>
      </c>
      <c r="J1" s="120" t="s">
        <v>139</v>
      </c>
    </row>
    <row r="2" spans="1:10" ht="15.6">
      <c r="A2" s="179"/>
      <c r="B2" s="115" t="s">
        <v>117</v>
      </c>
      <c r="C2" s="115" t="s">
        <v>118</v>
      </c>
      <c r="D2" s="115" t="s">
        <v>117</v>
      </c>
      <c r="E2" s="115" t="s">
        <v>118</v>
      </c>
      <c r="G2" s="118" t="s">
        <v>140</v>
      </c>
      <c r="H2" s="117">
        <v>0.69752082017979011</v>
      </c>
      <c r="I2" s="117"/>
      <c r="J2" s="119">
        <v>4.0709027147995025</v>
      </c>
    </row>
    <row r="3" spans="1:10" ht="15.6">
      <c r="A3" s="114" t="s">
        <v>140</v>
      </c>
      <c r="B3" s="114">
        <v>682393</v>
      </c>
      <c r="C3" s="114">
        <v>580006</v>
      </c>
      <c r="D3" s="114">
        <v>2692768</v>
      </c>
      <c r="E3" s="114">
        <v>2361148</v>
      </c>
      <c r="G3" s="118" t="s">
        <v>141</v>
      </c>
      <c r="H3" s="117">
        <v>0.13905535010973813</v>
      </c>
      <c r="I3" s="117">
        <v>0.80064344161956946</v>
      </c>
      <c r="J3" s="116">
        <v>0.19554416643538342</v>
      </c>
    </row>
    <row r="4" spans="1:10" ht="15.6">
      <c r="A4" s="114" t="s">
        <v>141</v>
      </c>
      <c r="B4" s="114">
        <v>129224</v>
      </c>
      <c r="C4" s="114">
        <v>115628</v>
      </c>
      <c r="D4" s="114">
        <v>636434</v>
      </c>
      <c r="E4" s="114">
        <v>562755</v>
      </c>
      <c r="G4" s="118" t="s">
        <v>142</v>
      </c>
      <c r="H4" s="117">
        <v>5.6324223565136347E-2</v>
      </c>
      <c r="I4" s="117">
        <v>0.59495104991870473</v>
      </c>
      <c r="J4" s="116">
        <v>0.35255960589868041</v>
      </c>
    </row>
    <row r="5" spans="1:10" ht="15.6">
      <c r="A5" s="114" t="s">
        <v>142</v>
      </c>
      <c r="B5" s="114">
        <v>55157</v>
      </c>
      <c r="C5" s="114">
        <v>46835</v>
      </c>
      <c r="D5" s="114">
        <v>300579</v>
      </c>
      <c r="E5" s="114">
        <v>257880</v>
      </c>
      <c r="G5" s="118" t="s">
        <v>143</v>
      </c>
      <c r="H5" s="117">
        <v>3.0280508703887436E-2</v>
      </c>
      <c r="I5" s="117">
        <v>0.4623892388171239</v>
      </c>
      <c r="J5" s="116">
        <v>0.39785599475091504</v>
      </c>
    </row>
    <row r="6" spans="1:10" ht="15.6">
      <c r="A6" s="114" t="s">
        <v>143</v>
      </c>
      <c r="B6" s="114">
        <v>30559</v>
      </c>
      <c r="C6" s="114">
        <v>25179</v>
      </c>
      <c r="D6" s="114">
        <v>173149</v>
      </c>
      <c r="E6" s="114">
        <v>143282</v>
      </c>
      <c r="G6" s="118" t="s">
        <v>144</v>
      </c>
      <c r="H6" s="117">
        <v>1.8456450497579747E-2</v>
      </c>
      <c r="I6" s="117">
        <v>0.39048413360339962</v>
      </c>
      <c r="J6" s="116">
        <v>0.42276706531664043</v>
      </c>
    </row>
    <row r="7" spans="1:10" ht="15.6">
      <c r="A7" s="114" t="s">
        <v>144</v>
      </c>
      <c r="B7" s="114">
        <v>19402</v>
      </c>
      <c r="C7" s="114">
        <v>15347</v>
      </c>
      <c r="D7" s="114">
        <v>109904</v>
      </c>
      <c r="E7" s="114">
        <v>88889</v>
      </c>
      <c r="G7" s="118" t="s">
        <v>145</v>
      </c>
      <c r="H7" s="117">
        <v>1.2226932443402182E-2</v>
      </c>
      <c r="I7" s="117">
        <v>0.3375252492343781</v>
      </c>
      <c r="J7" s="116">
        <v>0.42444099076344721</v>
      </c>
    </row>
    <row r="8" spans="1:10" ht="15.6">
      <c r="A8" s="114" t="s">
        <v>145</v>
      </c>
      <c r="B8" s="114">
        <v>13265</v>
      </c>
      <c r="C8" s="114">
        <v>10167</v>
      </c>
      <c r="D8" s="114">
        <v>75550</v>
      </c>
      <c r="E8" s="114">
        <v>58956</v>
      </c>
      <c r="G8" s="118" t="s">
        <v>146</v>
      </c>
      <c r="H8" s="117">
        <v>8.5132738041550169E-3</v>
      </c>
      <c r="I8" s="117">
        <v>0.30372774663125801</v>
      </c>
      <c r="J8" s="116">
        <v>0.44895952029624975</v>
      </c>
    </row>
    <row r="9" spans="1:10" ht="15.6">
      <c r="A9" s="114" t="s">
        <v>146</v>
      </c>
      <c r="B9" s="114">
        <v>9547</v>
      </c>
      <c r="C9" s="114">
        <v>7079</v>
      </c>
      <c r="D9" s="114">
        <v>54338</v>
      </c>
      <c r="E9" s="114">
        <v>41756</v>
      </c>
      <c r="G9" s="118" t="s">
        <v>147</v>
      </c>
      <c r="H9" s="117">
        <v>6.2956615856408406E-3</v>
      </c>
      <c r="I9" s="117">
        <v>0.26048876960022604</v>
      </c>
      <c r="J9" s="116">
        <v>0.42024074171525205</v>
      </c>
    </row>
    <row r="10" spans="1:10" ht="15.6">
      <c r="A10" s="114" t="s">
        <v>147</v>
      </c>
      <c r="B10" s="114">
        <v>7123</v>
      </c>
      <c r="C10" s="114">
        <v>5235</v>
      </c>
      <c r="D10" s="114">
        <v>40180</v>
      </c>
      <c r="E10" s="114">
        <v>30267</v>
      </c>
    </row>
    <row r="11" spans="1:10" ht="15.6">
      <c r="A11" s="114" t="s">
        <v>148</v>
      </c>
      <c r="B11" s="114">
        <v>20231</v>
      </c>
      <c r="C11" s="114">
        <v>14000</v>
      </c>
      <c r="D11" s="114">
        <v>112779</v>
      </c>
      <c r="E11" s="114">
        <v>78603</v>
      </c>
    </row>
    <row r="12" spans="1:10" ht="15.6">
      <c r="A12" s="114" t="s">
        <v>149</v>
      </c>
      <c r="B12" s="114">
        <v>10336</v>
      </c>
      <c r="C12" s="114">
        <v>6434</v>
      </c>
      <c r="D12" s="114">
        <v>54522</v>
      </c>
      <c r="E12" s="114">
        <v>33596</v>
      </c>
    </row>
    <row r="13" spans="1:10" ht="15.6">
      <c r="A13" s="114" t="s">
        <v>150</v>
      </c>
      <c r="B13" s="114">
        <v>5943</v>
      </c>
      <c r="C13" s="114">
        <v>3324</v>
      </c>
      <c r="D13" s="114">
        <v>27255</v>
      </c>
      <c r="E13" s="114">
        <v>15309</v>
      </c>
    </row>
    <row r="14" spans="1:10" ht="15.6">
      <c r="A14" s="114" t="s">
        <v>151</v>
      </c>
      <c r="B14" s="114">
        <v>2421</v>
      </c>
      <c r="C14" s="114">
        <v>1623</v>
      </c>
      <c r="D14" s="114">
        <v>9087</v>
      </c>
      <c r="E14" s="114">
        <v>6865</v>
      </c>
    </row>
    <row r="15" spans="1:10" ht="15.6">
      <c r="A15" s="114" t="s">
        <v>152</v>
      </c>
      <c r="B15" s="114">
        <v>1177</v>
      </c>
      <c r="C15" s="114">
        <v>594</v>
      </c>
      <c r="D15" s="114">
        <v>4025</v>
      </c>
      <c r="E15" s="114">
        <v>2159</v>
      </c>
    </row>
    <row r="16" spans="1:10" ht="15.95" thickBot="1">
      <c r="A16" s="114" t="s">
        <v>153</v>
      </c>
      <c r="B16" s="114">
        <v>476</v>
      </c>
      <c r="C16" s="114">
        <v>74</v>
      </c>
      <c r="D16" s="114">
        <v>2517</v>
      </c>
      <c r="E16" s="114">
        <v>274</v>
      </c>
    </row>
    <row r="17" spans="1:5" ht="15.95" thickTop="1">
      <c r="A17" s="110" t="s">
        <v>113</v>
      </c>
      <c r="B17" s="110">
        <v>987254</v>
      </c>
      <c r="C17" s="110">
        <v>831525</v>
      </c>
      <c r="D17" s="110">
        <v>4293087</v>
      </c>
      <c r="E17" s="110">
        <v>3681739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C4D75-8D7B-45BA-AD96-DFC22B799EA9}">
  <dimension ref="A1:Q5"/>
  <sheetViews>
    <sheetView topLeftCell="L1" workbookViewId="0">
      <selection sqref="A1:A2"/>
    </sheetView>
  </sheetViews>
  <sheetFormatPr defaultColWidth="8.7109375" defaultRowHeight="14.45"/>
  <cols>
    <col min="1" max="1" width="15.140625" style="57" bestFit="1" customWidth="1"/>
    <col min="2" max="7" width="23" style="57" bestFit="1" customWidth="1"/>
    <col min="8" max="8" width="25.85546875" style="57" bestFit="1" customWidth="1"/>
    <col min="9" max="15" width="23" style="57" bestFit="1" customWidth="1"/>
    <col min="16" max="16" width="31.85546875" style="57" bestFit="1" customWidth="1"/>
    <col min="17" max="17" width="23" style="57" bestFit="1" customWidth="1"/>
    <col min="18" max="16384" width="8.7109375" style="57"/>
  </cols>
  <sheetData>
    <row r="1" spans="1:17" ht="15.6">
      <c r="A1" s="178" t="s">
        <v>32</v>
      </c>
      <c r="B1" s="177" t="s">
        <v>6</v>
      </c>
      <c r="C1" s="177"/>
      <c r="D1" s="177" t="s">
        <v>7</v>
      </c>
      <c r="E1" s="177"/>
      <c r="F1" s="177" t="s">
        <v>10</v>
      </c>
      <c r="G1" s="177"/>
      <c r="H1" s="177" t="s">
        <v>11</v>
      </c>
      <c r="I1" s="177"/>
      <c r="J1" s="177" t="s">
        <v>4</v>
      </c>
      <c r="K1" s="177"/>
      <c r="L1" s="177" t="s">
        <v>2</v>
      </c>
      <c r="M1" s="177"/>
      <c r="N1" s="177" t="s">
        <v>9</v>
      </c>
      <c r="O1" s="177"/>
      <c r="P1" s="177" t="s">
        <v>3</v>
      </c>
      <c r="Q1" s="177"/>
    </row>
    <row r="2" spans="1:17" ht="15.6">
      <c r="A2" s="179"/>
      <c r="B2" s="115" t="s">
        <v>117</v>
      </c>
      <c r="C2" s="115" t="s">
        <v>118</v>
      </c>
      <c r="D2" s="115" t="s">
        <v>117</v>
      </c>
      <c r="E2" s="115" t="s">
        <v>118</v>
      </c>
      <c r="F2" s="115" t="s">
        <v>117</v>
      </c>
      <c r="G2" s="115" t="s">
        <v>118</v>
      </c>
      <c r="H2" s="115" t="s">
        <v>117</v>
      </c>
      <c r="I2" s="115" t="s">
        <v>118</v>
      </c>
      <c r="J2" s="115" t="s">
        <v>117</v>
      </c>
      <c r="K2" s="115" t="s">
        <v>118</v>
      </c>
      <c r="L2" s="115" t="s">
        <v>117</v>
      </c>
      <c r="M2" s="115" t="s">
        <v>118</v>
      </c>
      <c r="N2" s="115" t="s">
        <v>117</v>
      </c>
      <c r="O2" s="115" t="s">
        <v>118</v>
      </c>
      <c r="P2" s="115" t="s">
        <v>117</v>
      </c>
      <c r="Q2" s="115" t="s">
        <v>118</v>
      </c>
    </row>
    <row r="3" spans="1:17" ht="15.6">
      <c r="A3" s="114" t="s">
        <v>34</v>
      </c>
      <c r="B3" s="112">
        <v>692936</v>
      </c>
      <c r="C3" s="112">
        <v>581436</v>
      </c>
      <c r="D3" s="112">
        <v>682393</v>
      </c>
      <c r="E3" s="112">
        <v>580006</v>
      </c>
      <c r="F3" s="113">
        <v>3.9460662697301996</v>
      </c>
      <c r="G3" s="113">
        <v>4.0709027147995025</v>
      </c>
      <c r="H3" s="113">
        <v>128.84664115839405</v>
      </c>
      <c r="I3" s="113">
        <v>150.12400733785512</v>
      </c>
      <c r="J3" s="112">
        <v>6734</v>
      </c>
      <c r="K3" s="112">
        <v>720</v>
      </c>
      <c r="L3" s="112">
        <v>764653.17</v>
      </c>
      <c r="M3" s="112">
        <v>40064.800000000003</v>
      </c>
      <c r="N3" s="111">
        <v>0.46784770652688407</v>
      </c>
      <c r="O3" s="111">
        <v>0.4541280607441992</v>
      </c>
      <c r="P3" s="111">
        <v>9.8682137712432574E-3</v>
      </c>
      <c r="Q3" s="111">
        <v>1.2413664686227383E-3</v>
      </c>
    </row>
    <row r="4" spans="1:17" ht="15.95" thickBot="1">
      <c r="A4" s="114" t="s">
        <v>35</v>
      </c>
      <c r="B4" s="112">
        <v>133051</v>
      </c>
      <c r="C4" s="112">
        <v>120309</v>
      </c>
      <c r="D4" s="112">
        <v>304861</v>
      </c>
      <c r="E4" s="112">
        <v>251519</v>
      </c>
      <c r="F4" s="113">
        <v>5.2493398630851438</v>
      </c>
      <c r="G4" s="113">
        <v>5.2504621917230905</v>
      </c>
      <c r="H4" s="113">
        <v>218.0474544136508</v>
      </c>
      <c r="I4" s="113">
        <v>241.03795339517094</v>
      </c>
      <c r="J4" s="112">
        <v>10811</v>
      </c>
      <c r="K4" s="112">
        <v>431</v>
      </c>
      <c r="L4" s="112">
        <v>2202518.16</v>
      </c>
      <c r="M4" s="112">
        <v>23286.07</v>
      </c>
      <c r="N4" s="111">
        <v>0.36076441394602787</v>
      </c>
      <c r="O4" s="111">
        <v>0.37591593478027507</v>
      </c>
      <c r="P4" s="111">
        <v>3.5462063038565118E-2</v>
      </c>
      <c r="Q4" s="111">
        <v>1.7135882378667218E-3</v>
      </c>
    </row>
    <row r="5" spans="1:17" ht="15.95" thickTop="1">
      <c r="A5" s="110" t="s">
        <v>113</v>
      </c>
      <c r="B5" s="108">
        <v>825987</v>
      </c>
      <c r="C5" s="108">
        <v>701745</v>
      </c>
      <c r="D5" s="108">
        <v>987254</v>
      </c>
      <c r="E5" s="108">
        <v>831525</v>
      </c>
      <c r="F5" s="109">
        <f>AVERAGE(F3:F4)</f>
        <v>4.5977030664076715</v>
      </c>
      <c r="G5" s="109">
        <f>AVERAGE(G3:G4)</f>
        <v>4.6606824532612965</v>
      </c>
      <c r="H5" s="109">
        <f>AVERAGE(H3:H4)</f>
        <v>173.44704778602244</v>
      </c>
      <c r="I5" s="109">
        <f>AVERAGE(I3:I4)</f>
        <v>195.58098036651302</v>
      </c>
      <c r="J5" s="108">
        <v>17545</v>
      </c>
      <c r="K5" s="108">
        <v>1151</v>
      </c>
      <c r="L5" s="108">
        <v>2967171.33</v>
      </c>
      <c r="M5" s="108">
        <v>63350.87</v>
      </c>
      <c r="N5" s="107">
        <f>AVERAGE(N3:N4)</f>
        <v>0.414306060236456</v>
      </c>
      <c r="O5" s="107">
        <f>AVERAGE(O3:O4)</f>
        <v>0.41502199776223714</v>
      </c>
      <c r="P5" s="107">
        <f>AVERAGE(P3:P4)</f>
        <v>2.2665138404904188E-2</v>
      </c>
      <c r="Q5" s="107">
        <f>AVERAGE(Q3:Q4)</f>
        <v>1.47747735324473E-3</v>
      </c>
    </row>
  </sheetData>
  <mergeCells count="9">
    <mergeCell ref="N1:O1"/>
    <mergeCell ref="P1:Q1"/>
    <mergeCell ref="A1:A2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6C8D-3035-457B-8242-1C750A880E1B}">
  <dimension ref="A1:G16"/>
  <sheetViews>
    <sheetView workbookViewId="0">
      <selection activeCell="B2" sqref="B2:C2"/>
    </sheetView>
  </sheetViews>
  <sheetFormatPr defaultColWidth="8.7109375" defaultRowHeight="14.45"/>
  <cols>
    <col min="1" max="1" width="20.5703125" style="57" bestFit="1" customWidth="1"/>
    <col min="2" max="5" width="23.5703125" style="57" bestFit="1" customWidth="1"/>
    <col min="6" max="7" width="17.85546875" style="57" bestFit="1" customWidth="1"/>
    <col min="8" max="16384" width="8.7109375" style="57"/>
  </cols>
  <sheetData>
    <row r="1" spans="1:7" ht="15.6">
      <c r="A1" s="178" t="s">
        <v>154</v>
      </c>
      <c r="B1" s="177" t="s">
        <v>7</v>
      </c>
      <c r="C1" s="177"/>
      <c r="D1" s="177" t="s">
        <v>136</v>
      </c>
      <c r="E1" s="177"/>
      <c r="F1" s="177" t="s">
        <v>155</v>
      </c>
      <c r="G1" s="177"/>
    </row>
    <row r="2" spans="1:7" ht="15.6">
      <c r="A2" s="179"/>
      <c r="B2" s="115" t="s">
        <v>117</v>
      </c>
      <c r="C2" s="115" t="s">
        <v>118</v>
      </c>
      <c r="D2" s="115" t="s">
        <v>117</v>
      </c>
      <c r="E2" s="115" t="s">
        <v>118</v>
      </c>
      <c r="F2" s="115" t="s">
        <v>117</v>
      </c>
      <c r="G2" s="115" t="s">
        <v>118</v>
      </c>
    </row>
    <row r="3" spans="1:7" ht="15.6">
      <c r="A3" s="114" t="s">
        <v>156</v>
      </c>
      <c r="B3" s="112">
        <v>824912</v>
      </c>
      <c r="C3" s="112">
        <v>706527</v>
      </c>
      <c r="D3" s="112">
        <v>3398986</v>
      </c>
      <c r="E3" s="112">
        <v>2966182</v>
      </c>
      <c r="F3" s="121">
        <v>4.1204225420408482</v>
      </c>
      <c r="G3" s="121">
        <v>4.1982571083624549</v>
      </c>
    </row>
    <row r="4" spans="1:7" ht="15.6">
      <c r="A4" s="114" t="s">
        <v>140</v>
      </c>
      <c r="B4" s="112">
        <v>24014</v>
      </c>
      <c r="C4" s="112">
        <v>18567</v>
      </c>
      <c r="D4" s="112">
        <v>117672</v>
      </c>
      <c r="E4" s="112">
        <v>95332</v>
      </c>
      <c r="F4" s="121"/>
      <c r="G4" s="121"/>
    </row>
    <row r="5" spans="1:7" ht="15.6">
      <c r="A5" s="114" t="s">
        <v>141</v>
      </c>
      <c r="B5" s="112">
        <v>14361</v>
      </c>
      <c r="C5" s="112">
        <v>10993</v>
      </c>
      <c r="D5" s="112">
        <v>72408</v>
      </c>
      <c r="E5" s="112">
        <v>58422</v>
      </c>
      <c r="F5" s="121"/>
      <c r="G5" s="121"/>
    </row>
    <row r="6" spans="1:7" ht="15.6">
      <c r="A6" s="114" t="s">
        <v>142</v>
      </c>
      <c r="B6" s="112">
        <v>10814</v>
      </c>
      <c r="C6" s="112">
        <v>7833</v>
      </c>
      <c r="D6" s="112">
        <v>57552</v>
      </c>
      <c r="E6" s="112">
        <v>42778</v>
      </c>
      <c r="F6" s="121"/>
      <c r="G6" s="121"/>
    </row>
    <row r="7" spans="1:7" ht="15.6">
      <c r="A7" s="114" t="s">
        <v>143</v>
      </c>
      <c r="B7" s="112">
        <v>8700</v>
      </c>
      <c r="C7" s="112">
        <v>6590</v>
      </c>
      <c r="D7" s="112">
        <v>46502</v>
      </c>
      <c r="E7" s="112">
        <v>38180</v>
      </c>
      <c r="F7" s="121"/>
      <c r="G7" s="121"/>
    </row>
    <row r="8" spans="1:7" ht="15.6">
      <c r="A8" s="114" t="s">
        <v>144</v>
      </c>
      <c r="B8" s="112">
        <v>7595</v>
      </c>
      <c r="C8" s="112">
        <v>5985</v>
      </c>
      <c r="D8" s="112">
        <v>40901</v>
      </c>
      <c r="E8" s="112">
        <v>32967</v>
      </c>
      <c r="F8" s="121"/>
      <c r="G8" s="121"/>
    </row>
    <row r="9" spans="1:7" ht="15.6">
      <c r="A9" s="114" t="s">
        <v>145</v>
      </c>
      <c r="B9" s="112">
        <v>7806</v>
      </c>
      <c r="C9" s="112">
        <v>6236</v>
      </c>
      <c r="D9" s="112">
        <v>41780</v>
      </c>
      <c r="E9" s="112">
        <v>33576</v>
      </c>
      <c r="F9" s="121"/>
      <c r="G9" s="121"/>
    </row>
    <row r="10" spans="1:7" ht="15.6">
      <c r="A10" s="114" t="s">
        <v>146</v>
      </c>
      <c r="B10" s="112">
        <v>6357</v>
      </c>
      <c r="C10" s="112">
        <v>4914</v>
      </c>
      <c r="D10" s="112">
        <v>34511</v>
      </c>
      <c r="E10" s="112">
        <v>26488</v>
      </c>
      <c r="F10" s="121"/>
      <c r="G10" s="121"/>
    </row>
    <row r="11" spans="1:7" ht="15.6">
      <c r="A11" s="123" t="s">
        <v>157</v>
      </c>
      <c r="B11" s="122">
        <v>25840</v>
      </c>
      <c r="C11" s="122">
        <v>19107</v>
      </c>
      <c r="D11" s="122">
        <v>149229</v>
      </c>
      <c r="E11" s="122">
        <v>112809</v>
      </c>
      <c r="F11" s="121">
        <v>5.7751160990712078</v>
      </c>
      <c r="G11" s="121">
        <v>5.9040665724603549</v>
      </c>
    </row>
    <row r="12" spans="1:7" ht="15.6">
      <c r="A12" s="123" t="s">
        <v>158</v>
      </c>
      <c r="B12" s="122">
        <v>28993</v>
      </c>
      <c r="C12" s="122">
        <v>22467</v>
      </c>
      <c r="D12" s="122">
        <v>171514</v>
      </c>
      <c r="E12" s="122">
        <v>136109</v>
      </c>
      <c r="F12" s="121">
        <v>5.915703790570138</v>
      </c>
      <c r="G12" s="121">
        <v>6.0581742110651176</v>
      </c>
    </row>
    <row r="13" spans="1:7" ht="15.6">
      <c r="A13" s="114" t="s">
        <v>159</v>
      </c>
      <c r="B13" s="112">
        <v>15103</v>
      </c>
      <c r="C13" s="112">
        <v>11713</v>
      </c>
      <c r="D13" s="112">
        <v>87629</v>
      </c>
      <c r="E13" s="112">
        <v>72806</v>
      </c>
      <c r="F13" s="121">
        <v>5.802092299543137</v>
      </c>
      <c r="G13" s="121">
        <v>6.2158285665499875</v>
      </c>
    </row>
    <row r="14" spans="1:7" ht="15.6">
      <c r="A14" s="114" t="s">
        <v>160</v>
      </c>
      <c r="B14" s="112">
        <v>9282</v>
      </c>
      <c r="C14" s="112">
        <v>7523</v>
      </c>
      <c r="D14" s="112">
        <v>54181</v>
      </c>
      <c r="E14" s="112">
        <v>47372</v>
      </c>
      <c r="F14" s="121">
        <v>5.8372118078000428</v>
      </c>
      <c r="G14" s="121">
        <v>6.2969560015951087</v>
      </c>
    </row>
    <row r="15" spans="1:7" ht="15.95" thickBot="1">
      <c r="A15" s="114" t="s">
        <v>161</v>
      </c>
      <c r="B15" s="112">
        <v>3477</v>
      </c>
      <c r="C15" s="112">
        <v>3070</v>
      </c>
      <c r="D15" s="112">
        <v>20222</v>
      </c>
      <c r="E15" s="112">
        <v>18718</v>
      </c>
      <c r="F15" s="121">
        <v>5.8159332758124824</v>
      </c>
      <c r="G15" s="121">
        <v>6.0970684039087946</v>
      </c>
    </row>
    <row r="16" spans="1:7" ht="15.95" thickTop="1">
      <c r="A16" s="110" t="s">
        <v>113</v>
      </c>
      <c r="B16" s="108">
        <v>987254</v>
      </c>
      <c r="C16" s="108">
        <v>831525</v>
      </c>
      <c r="D16" s="108">
        <v>4293087</v>
      </c>
      <c r="E16" s="108">
        <v>3681739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514E-4866-4DAD-BEC3-56222E78E643}">
  <dimension ref="A1:G24"/>
  <sheetViews>
    <sheetView workbookViewId="0">
      <selection activeCell="B2" sqref="B2:C2"/>
    </sheetView>
  </sheetViews>
  <sheetFormatPr defaultColWidth="8.7109375" defaultRowHeight="14.45"/>
  <cols>
    <col min="1" max="1" width="11" style="57" bestFit="1" customWidth="1"/>
    <col min="2" max="7" width="23.5703125" style="57" bestFit="1" customWidth="1"/>
    <col min="8" max="16384" width="8.7109375" style="57"/>
  </cols>
  <sheetData>
    <row r="1" spans="1:7" ht="15.6">
      <c r="A1" s="178" t="s">
        <v>162</v>
      </c>
      <c r="B1" s="177" t="s">
        <v>7</v>
      </c>
      <c r="C1" s="177"/>
      <c r="D1" s="177" t="s">
        <v>136</v>
      </c>
      <c r="E1" s="177"/>
      <c r="F1" s="177" t="s">
        <v>163</v>
      </c>
      <c r="G1" s="177"/>
    </row>
    <row r="2" spans="1:7" ht="15.6">
      <c r="A2" s="179"/>
      <c r="B2" s="115" t="s">
        <v>117</v>
      </c>
      <c r="C2" s="115" t="s">
        <v>118</v>
      </c>
      <c r="D2" s="115" t="s">
        <v>117</v>
      </c>
      <c r="E2" s="115" t="s">
        <v>118</v>
      </c>
      <c r="F2" s="115" t="s">
        <v>117</v>
      </c>
      <c r="G2" s="115" t="s">
        <v>118</v>
      </c>
    </row>
    <row r="3" spans="1:7" ht="15.6">
      <c r="A3" s="114" t="s">
        <v>164</v>
      </c>
      <c r="B3" s="112">
        <v>229</v>
      </c>
      <c r="C3" s="112">
        <v>119</v>
      </c>
      <c r="D3" s="112">
        <v>0</v>
      </c>
      <c r="E3" s="112">
        <v>0</v>
      </c>
      <c r="F3" s="137">
        <f>D3/B3</f>
        <v>0</v>
      </c>
      <c r="G3" s="137">
        <f>E3/C3</f>
        <v>0</v>
      </c>
    </row>
    <row r="4" spans="1:7" ht="15.6">
      <c r="A4" s="114" t="s">
        <v>140</v>
      </c>
      <c r="B4" s="112">
        <v>432781</v>
      </c>
      <c r="C4" s="112">
        <v>359433</v>
      </c>
      <c r="D4" s="112">
        <v>432781</v>
      </c>
      <c r="E4" s="112">
        <v>359433</v>
      </c>
      <c r="F4" s="137">
        <f>D4/B4</f>
        <v>1</v>
      </c>
      <c r="G4" s="137">
        <f>E4/C4</f>
        <v>1</v>
      </c>
    </row>
    <row r="5" spans="1:7" ht="15.6">
      <c r="A5" s="114" t="s">
        <v>141</v>
      </c>
      <c r="B5" s="112">
        <v>124529</v>
      </c>
      <c r="C5" s="112">
        <v>110637</v>
      </c>
      <c r="D5" s="112">
        <v>249058</v>
      </c>
      <c r="E5" s="112">
        <v>221274</v>
      </c>
      <c r="F5" s="137">
        <f>D5/B5</f>
        <v>2</v>
      </c>
      <c r="G5" s="137">
        <f>E5/C5</f>
        <v>2</v>
      </c>
    </row>
    <row r="6" spans="1:7" ht="15.6">
      <c r="A6" s="114" t="s">
        <v>142</v>
      </c>
      <c r="B6" s="112">
        <v>89704</v>
      </c>
      <c r="C6" s="112">
        <v>76604</v>
      </c>
      <c r="D6" s="112">
        <v>269112</v>
      </c>
      <c r="E6" s="112">
        <v>229812</v>
      </c>
      <c r="F6" s="137">
        <f>D6/B6</f>
        <v>3</v>
      </c>
      <c r="G6" s="137">
        <f>E6/C6</f>
        <v>3</v>
      </c>
    </row>
    <row r="7" spans="1:7" ht="15.6">
      <c r="A7" s="114" t="s">
        <v>143</v>
      </c>
      <c r="B7" s="112">
        <v>61055</v>
      </c>
      <c r="C7" s="112">
        <v>53234</v>
      </c>
      <c r="D7" s="112">
        <v>244220</v>
      </c>
      <c r="E7" s="112">
        <v>212936</v>
      </c>
      <c r="F7" s="137">
        <f>D7/B7</f>
        <v>4</v>
      </c>
      <c r="G7" s="137">
        <f>E7/C7</f>
        <v>4</v>
      </c>
    </row>
    <row r="8" spans="1:7" ht="15.6">
      <c r="A8" s="114" t="s">
        <v>144</v>
      </c>
      <c r="B8" s="112">
        <v>49098</v>
      </c>
      <c r="C8" s="112">
        <v>41362</v>
      </c>
      <c r="D8" s="112">
        <v>245490</v>
      </c>
      <c r="E8" s="112">
        <v>206810</v>
      </c>
      <c r="F8" s="137">
        <f>D8/B8</f>
        <v>5</v>
      </c>
      <c r="G8" s="137">
        <f>E8/C8</f>
        <v>5</v>
      </c>
    </row>
    <row r="9" spans="1:7" ht="15.6">
      <c r="A9" s="114" t="s">
        <v>145</v>
      </c>
      <c r="B9" s="112">
        <v>38112</v>
      </c>
      <c r="C9" s="112">
        <v>31794</v>
      </c>
      <c r="D9" s="112">
        <v>228672</v>
      </c>
      <c r="E9" s="112">
        <v>190764</v>
      </c>
      <c r="F9" s="137">
        <f>D9/B9</f>
        <v>6</v>
      </c>
      <c r="G9" s="137">
        <f>E9/C9</f>
        <v>6</v>
      </c>
    </row>
    <row r="10" spans="1:7" ht="15.6">
      <c r="A10" s="114" t="s">
        <v>146</v>
      </c>
      <c r="B10" s="112">
        <v>30752</v>
      </c>
      <c r="C10" s="112">
        <v>24995</v>
      </c>
      <c r="D10" s="112">
        <v>215264</v>
      </c>
      <c r="E10" s="112">
        <v>174965</v>
      </c>
      <c r="F10" s="137">
        <f>D10/B10</f>
        <v>7</v>
      </c>
      <c r="G10" s="137">
        <f>E10/C10</f>
        <v>7</v>
      </c>
    </row>
    <row r="11" spans="1:7" ht="15.6">
      <c r="A11" s="114" t="s">
        <v>147</v>
      </c>
      <c r="B11" s="112">
        <v>24875</v>
      </c>
      <c r="C11" s="112">
        <v>20017</v>
      </c>
      <c r="D11" s="112">
        <v>199000</v>
      </c>
      <c r="E11" s="112">
        <v>160136</v>
      </c>
      <c r="F11" s="137">
        <f>D11/B11</f>
        <v>8</v>
      </c>
      <c r="G11" s="137">
        <f>E11/C11</f>
        <v>8</v>
      </c>
    </row>
    <row r="12" spans="1:7" ht="15.6">
      <c r="A12" s="114" t="s">
        <v>165</v>
      </c>
      <c r="B12" s="112">
        <v>20213</v>
      </c>
      <c r="C12" s="112">
        <v>16485</v>
      </c>
      <c r="D12" s="112">
        <v>181917</v>
      </c>
      <c r="E12" s="112">
        <v>148365</v>
      </c>
      <c r="F12" s="137">
        <f>D12/B12</f>
        <v>9</v>
      </c>
      <c r="G12" s="137">
        <f>E12/C12</f>
        <v>9</v>
      </c>
    </row>
    <row r="13" spans="1:7" ht="15.6">
      <c r="A13" s="114" t="s">
        <v>166</v>
      </c>
      <c r="B13" s="112">
        <v>16440</v>
      </c>
      <c r="C13" s="112">
        <v>13221</v>
      </c>
      <c r="D13" s="112">
        <v>164400</v>
      </c>
      <c r="E13" s="112">
        <v>132210</v>
      </c>
      <c r="F13" s="137">
        <f>D13/B13</f>
        <v>10</v>
      </c>
      <c r="G13" s="137">
        <f>E13/C13</f>
        <v>10</v>
      </c>
    </row>
    <row r="14" spans="1:7" ht="15.6">
      <c r="A14" s="114" t="s">
        <v>167</v>
      </c>
      <c r="B14" s="112">
        <v>13821</v>
      </c>
      <c r="C14" s="112">
        <v>10993</v>
      </c>
      <c r="D14" s="112">
        <v>152031</v>
      </c>
      <c r="E14" s="112">
        <v>120923</v>
      </c>
      <c r="F14" s="137">
        <f>D14/B14</f>
        <v>11</v>
      </c>
      <c r="G14" s="137">
        <f>E14/C14</f>
        <v>11</v>
      </c>
    </row>
    <row r="15" spans="1:7" ht="15.6">
      <c r="A15" s="114" t="s">
        <v>168</v>
      </c>
      <c r="B15" s="112">
        <v>11657</v>
      </c>
      <c r="C15" s="112">
        <v>9189</v>
      </c>
      <c r="D15" s="112">
        <v>139884</v>
      </c>
      <c r="E15" s="112">
        <v>110268</v>
      </c>
      <c r="F15" s="137">
        <f>D15/B15</f>
        <v>12</v>
      </c>
      <c r="G15" s="137">
        <f>E15/C15</f>
        <v>12</v>
      </c>
    </row>
    <row r="16" spans="1:7" ht="15.6">
      <c r="A16" s="114" t="s">
        <v>169</v>
      </c>
      <c r="B16" s="112">
        <v>9882</v>
      </c>
      <c r="C16" s="112">
        <v>7806</v>
      </c>
      <c r="D16" s="112">
        <v>128466</v>
      </c>
      <c r="E16" s="112">
        <v>101478</v>
      </c>
      <c r="F16" s="137">
        <f>D16/B16</f>
        <v>13</v>
      </c>
      <c r="G16" s="137">
        <f>E16/C16</f>
        <v>13</v>
      </c>
    </row>
    <row r="17" spans="1:7" ht="15.6">
      <c r="A17" s="114" t="s">
        <v>170</v>
      </c>
      <c r="B17" s="112">
        <v>8160</v>
      </c>
      <c r="C17" s="112">
        <v>6615</v>
      </c>
      <c r="D17" s="112">
        <v>114240</v>
      </c>
      <c r="E17" s="112">
        <v>92610</v>
      </c>
      <c r="F17" s="137">
        <f>D17/B17</f>
        <v>14</v>
      </c>
      <c r="G17" s="137">
        <f>E17/C17</f>
        <v>14</v>
      </c>
    </row>
    <row r="18" spans="1:7" ht="15.6">
      <c r="A18" s="114" t="s">
        <v>171</v>
      </c>
      <c r="B18" s="112">
        <v>6974</v>
      </c>
      <c r="C18" s="112">
        <v>5710</v>
      </c>
      <c r="D18" s="112">
        <v>104610</v>
      </c>
      <c r="E18" s="112">
        <v>85650</v>
      </c>
      <c r="F18" s="137">
        <f>D18/B18</f>
        <v>15</v>
      </c>
      <c r="G18" s="137">
        <f>E18/C18</f>
        <v>15</v>
      </c>
    </row>
    <row r="19" spans="1:7" ht="15.6">
      <c r="A19" s="114" t="s">
        <v>172</v>
      </c>
      <c r="B19" s="112">
        <v>6019</v>
      </c>
      <c r="C19" s="112">
        <v>4855</v>
      </c>
      <c r="D19" s="112">
        <v>96304</v>
      </c>
      <c r="E19" s="112">
        <v>77680</v>
      </c>
      <c r="F19" s="137">
        <f>D19/B19</f>
        <v>16</v>
      </c>
      <c r="G19" s="137">
        <f>E19/C19</f>
        <v>16</v>
      </c>
    </row>
    <row r="20" spans="1:7" ht="15.6">
      <c r="A20" s="114" t="s">
        <v>173</v>
      </c>
      <c r="B20" s="112">
        <v>5031</v>
      </c>
      <c r="C20" s="112">
        <v>4270</v>
      </c>
      <c r="D20" s="112">
        <v>85527</v>
      </c>
      <c r="E20" s="112">
        <v>72590</v>
      </c>
      <c r="F20" s="137">
        <f>D20/B20</f>
        <v>17</v>
      </c>
      <c r="G20" s="137">
        <f>E20/C20</f>
        <v>17</v>
      </c>
    </row>
    <row r="21" spans="1:7" ht="15.6">
      <c r="A21" s="114" t="s">
        <v>174</v>
      </c>
      <c r="B21" s="112">
        <v>4405</v>
      </c>
      <c r="C21" s="112">
        <v>3648</v>
      </c>
      <c r="D21" s="112">
        <v>79290</v>
      </c>
      <c r="E21" s="112">
        <v>65664</v>
      </c>
      <c r="F21" s="137">
        <f>D21/B21</f>
        <v>18</v>
      </c>
      <c r="G21" s="137">
        <f>E21/C21</f>
        <v>18</v>
      </c>
    </row>
    <row r="22" spans="1:7" ht="15.6">
      <c r="A22" s="114" t="s">
        <v>175</v>
      </c>
      <c r="B22" s="112">
        <v>3792</v>
      </c>
      <c r="C22" s="112">
        <v>3221</v>
      </c>
      <c r="D22" s="112">
        <v>72048</v>
      </c>
      <c r="E22" s="112">
        <v>61199</v>
      </c>
      <c r="F22" s="137">
        <f>D22/B22</f>
        <v>19</v>
      </c>
      <c r="G22" s="137">
        <f>E22/C22</f>
        <v>19</v>
      </c>
    </row>
    <row r="23" spans="1:7" ht="15.95" thickBot="1">
      <c r="A23" s="114" t="s">
        <v>176</v>
      </c>
      <c r="B23" s="112">
        <v>29725</v>
      </c>
      <c r="C23" s="112">
        <v>27317</v>
      </c>
      <c r="D23" s="112">
        <v>890773</v>
      </c>
      <c r="E23" s="112">
        <v>856972</v>
      </c>
      <c r="F23" s="137">
        <f>D23/B23</f>
        <v>29.967132043734232</v>
      </c>
      <c r="G23" s="137">
        <f>E23/C23</f>
        <v>31.371380459054802</v>
      </c>
    </row>
    <row r="24" spans="1:7" ht="15.95" thickTop="1">
      <c r="A24" s="110" t="s">
        <v>113</v>
      </c>
      <c r="B24" s="108">
        <v>987254</v>
      </c>
      <c r="C24" s="108">
        <v>831525</v>
      </c>
      <c r="D24" s="108">
        <v>4293087</v>
      </c>
      <c r="E24" s="108">
        <v>3681739</v>
      </c>
      <c r="F24" s="136">
        <f>D24/B24</f>
        <v>4.3485131485919526</v>
      </c>
      <c r="G24" s="136">
        <f>E24/C24</f>
        <v>4.4276948979285047</v>
      </c>
    </row>
  </sheetData>
  <mergeCells count="4">
    <mergeCell ref="F1:G1"/>
    <mergeCell ref="B1:C1"/>
    <mergeCell ref="D1:E1"/>
    <mergeCell ref="A1:A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3BD99-4233-4D86-89BA-5C67EFB72763}">
  <dimension ref="A1:G21"/>
  <sheetViews>
    <sheetView workbookViewId="0">
      <selection activeCell="B2" sqref="B2:C2"/>
    </sheetView>
  </sheetViews>
  <sheetFormatPr defaultColWidth="8.7109375" defaultRowHeight="14.45"/>
  <cols>
    <col min="1" max="1" width="16.140625" style="57" bestFit="1" customWidth="1"/>
    <col min="2" max="2" width="15.140625" style="57" bestFit="1" customWidth="1"/>
    <col min="3" max="3" width="12.85546875" style="57" bestFit="1" customWidth="1"/>
    <col min="4" max="5" width="9.5703125" style="57" bestFit="1" customWidth="1"/>
    <col min="6" max="7" width="7.42578125" style="57" bestFit="1" customWidth="1"/>
    <col min="8" max="16384" width="8.7109375" style="57"/>
  </cols>
  <sheetData>
    <row r="1" spans="1:7" ht="15.6">
      <c r="A1" s="178" t="s">
        <v>177</v>
      </c>
      <c r="B1" s="177" t="s">
        <v>7</v>
      </c>
      <c r="C1" s="177"/>
      <c r="D1" s="177" t="s">
        <v>136</v>
      </c>
      <c r="E1" s="177"/>
      <c r="F1" s="177" t="s">
        <v>178</v>
      </c>
      <c r="G1" s="177"/>
    </row>
    <row r="2" spans="1:7" ht="15.6">
      <c r="A2" s="179"/>
      <c r="B2" s="115" t="s">
        <v>117</v>
      </c>
      <c r="C2" s="115" t="s">
        <v>118</v>
      </c>
      <c r="D2" s="115" t="s">
        <v>117</v>
      </c>
      <c r="E2" s="115" t="s">
        <v>118</v>
      </c>
      <c r="F2" s="115" t="s">
        <v>117</v>
      </c>
      <c r="G2" s="115" t="s">
        <v>118</v>
      </c>
    </row>
    <row r="3" spans="1:7" ht="15.6">
      <c r="A3" s="114" t="s">
        <v>179</v>
      </c>
      <c r="B3" s="112">
        <v>471989</v>
      </c>
      <c r="C3" s="112">
        <v>392471</v>
      </c>
      <c r="D3" s="112">
        <v>521534</v>
      </c>
      <c r="E3" s="112">
        <v>431386</v>
      </c>
      <c r="F3" s="113">
        <f>D3/B3</f>
        <v>1.104970666689266</v>
      </c>
      <c r="G3" s="113">
        <f>E3/C3</f>
        <v>1.0991538228302218</v>
      </c>
    </row>
    <row r="4" spans="1:7" ht="15.6">
      <c r="A4" s="114" t="s">
        <v>180</v>
      </c>
      <c r="B4" s="112">
        <v>90900</v>
      </c>
      <c r="C4" s="112">
        <v>69362</v>
      </c>
      <c r="D4" s="112">
        <v>259763</v>
      </c>
      <c r="E4" s="112">
        <v>185409</v>
      </c>
      <c r="F4" s="113">
        <f>D4/B4</f>
        <v>2.8576787678767879</v>
      </c>
      <c r="G4" s="113">
        <f>E4/C4</f>
        <v>2.6730630604653847</v>
      </c>
    </row>
    <row r="5" spans="1:7" ht="15.6">
      <c r="A5" s="114" t="s">
        <v>181</v>
      </c>
      <c r="B5" s="112">
        <v>90987</v>
      </c>
      <c r="C5" s="112">
        <v>68853</v>
      </c>
      <c r="D5" s="112">
        <v>343458</v>
      </c>
      <c r="E5" s="112">
        <v>246572</v>
      </c>
      <c r="F5" s="113">
        <f>D5/B5</f>
        <v>3.774802993834284</v>
      </c>
      <c r="G5" s="113">
        <f>E5/C5</f>
        <v>3.581136624402713</v>
      </c>
    </row>
    <row r="6" spans="1:7" ht="15.6">
      <c r="A6" s="123" t="s">
        <v>182</v>
      </c>
      <c r="B6" s="122">
        <v>143952</v>
      </c>
      <c r="C6" s="122">
        <v>120554</v>
      </c>
      <c r="D6" s="122">
        <v>859168</v>
      </c>
      <c r="E6" s="122">
        <v>653961</v>
      </c>
      <c r="F6" s="135">
        <f>D6/B6</f>
        <v>5.9684339224185843</v>
      </c>
      <c r="G6" s="135">
        <f>E6/C6</f>
        <v>5.424631285564975</v>
      </c>
    </row>
    <row r="7" spans="1:7" ht="15.6">
      <c r="A7" s="123" t="s">
        <v>183</v>
      </c>
      <c r="B7" s="122">
        <v>116976</v>
      </c>
      <c r="C7" s="122">
        <v>109092</v>
      </c>
      <c r="D7" s="122">
        <v>1193983</v>
      </c>
      <c r="E7" s="122">
        <v>1027126</v>
      </c>
      <c r="F7" s="135">
        <f>D7/B7</f>
        <v>10.207076665298866</v>
      </c>
      <c r="G7" s="135">
        <f>E7/C7</f>
        <v>9.4152275143915229</v>
      </c>
    </row>
    <row r="8" spans="1:7" ht="15.6">
      <c r="A8" s="114" t="s">
        <v>184</v>
      </c>
      <c r="B8" s="112">
        <v>60471</v>
      </c>
      <c r="C8" s="112">
        <v>59072</v>
      </c>
      <c r="D8" s="112">
        <v>833977</v>
      </c>
      <c r="E8" s="112">
        <v>828007</v>
      </c>
      <c r="F8" s="113">
        <f>D8/B8</f>
        <v>13.79135453357808</v>
      </c>
      <c r="G8" s="113">
        <f>E8/C8</f>
        <v>14.016911565547129</v>
      </c>
    </row>
    <row r="9" spans="1:7" ht="15.95" thickBot="1">
      <c r="A9" s="114" t="s">
        <v>185</v>
      </c>
      <c r="B9" s="112">
        <v>11979</v>
      </c>
      <c r="C9" s="112">
        <v>12121</v>
      </c>
      <c r="D9" s="112">
        <v>281204</v>
      </c>
      <c r="E9" s="112">
        <v>309278</v>
      </c>
      <c r="F9" s="113">
        <f>D9/B9</f>
        <v>23.474747474747474</v>
      </c>
      <c r="G9" s="113">
        <f>E9/C9</f>
        <v>25.515881527926737</v>
      </c>
    </row>
    <row r="10" spans="1:7" ht="15.95" thickTop="1">
      <c r="A10" s="110" t="s">
        <v>113</v>
      </c>
      <c r="B10" s="108">
        <v>987254</v>
      </c>
      <c r="C10" s="108">
        <v>831525</v>
      </c>
      <c r="D10" s="108">
        <v>4293087</v>
      </c>
      <c r="E10" s="108">
        <v>3681739</v>
      </c>
      <c r="F10" s="109">
        <f>D10/B10</f>
        <v>4.3485131485919526</v>
      </c>
      <c r="G10" s="109">
        <f>E10/C10</f>
        <v>4.4276948979285047</v>
      </c>
    </row>
    <row r="13" spans="1:7" ht="15.6">
      <c r="A13" s="134" t="s">
        <v>177</v>
      </c>
      <c r="B13" s="133" t="s">
        <v>186</v>
      </c>
      <c r="C13" s="133" t="s">
        <v>18</v>
      </c>
    </row>
    <row r="14" spans="1:7" ht="15.6">
      <c r="A14" s="129" t="s">
        <v>179</v>
      </c>
      <c r="B14" s="128">
        <v>0.47198941703496589</v>
      </c>
      <c r="C14" s="127">
        <v>1.0991538228302218</v>
      </c>
    </row>
    <row r="15" spans="1:7" ht="15.6">
      <c r="A15" s="129" t="s">
        <v>180</v>
      </c>
      <c r="B15" s="128">
        <v>8.3415411442830947E-2</v>
      </c>
      <c r="C15" s="127">
        <v>2.6730630604653847</v>
      </c>
    </row>
    <row r="16" spans="1:7" ht="15.6">
      <c r="A16" s="129" t="s">
        <v>181</v>
      </c>
      <c r="B16" s="128">
        <v>8.2803283124379901E-2</v>
      </c>
      <c r="C16" s="127">
        <v>3.581136624402713</v>
      </c>
    </row>
    <row r="17" spans="1:3" ht="15.6">
      <c r="A17" s="132" t="s">
        <v>182</v>
      </c>
      <c r="B17" s="131">
        <v>0.14497940530952166</v>
      </c>
      <c r="C17" s="130">
        <v>5.424631285564975</v>
      </c>
    </row>
    <row r="18" spans="1:3" ht="15.6">
      <c r="A18" s="132" t="s">
        <v>183</v>
      </c>
      <c r="B18" s="131">
        <v>0.13119509335257509</v>
      </c>
      <c r="C18" s="130">
        <v>9.4152275143915229</v>
      </c>
    </row>
    <row r="19" spans="1:3" ht="15.6">
      <c r="A19" s="129" t="s">
        <v>184</v>
      </c>
      <c r="B19" s="128">
        <v>7.1040558010883617E-2</v>
      </c>
      <c r="C19" s="127">
        <v>14.016911565547129</v>
      </c>
    </row>
    <row r="20" spans="1:3" ht="15.95" thickBot="1">
      <c r="A20" s="129" t="s">
        <v>185</v>
      </c>
      <c r="B20" s="128">
        <v>1.457683172484291E-2</v>
      </c>
      <c r="C20" s="127">
        <v>25.515881527926737</v>
      </c>
    </row>
    <row r="21" spans="1:3" ht="15.95" thickTop="1">
      <c r="A21" s="126" t="s">
        <v>120</v>
      </c>
      <c r="B21" s="125">
        <v>1</v>
      </c>
      <c r="C21" s="124">
        <v>4.4276948979285047</v>
      </c>
    </row>
  </sheetData>
  <mergeCells count="4">
    <mergeCell ref="F1:G1"/>
    <mergeCell ref="B1:C1"/>
    <mergeCell ref="D1:E1"/>
    <mergeCell ref="A1:A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89FA5-BF34-4FE5-A1A4-91B168F456DD}">
  <dimension ref="A1:G17"/>
  <sheetViews>
    <sheetView workbookViewId="0">
      <selection activeCell="B2" sqref="B2:C2"/>
    </sheetView>
  </sheetViews>
  <sheetFormatPr defaultColWidth="8.7109375" defaultRowHeight="14.45"/>
  <cols>
    <col min="1" max="1" width="13.5703125" style="57" bestFit="1" customWidth="1"/>
    <col min="2" max="3" width="23.5703125" style="57" bestFit="1" customWidth="1"/>
    <col min="4" max="4" width="30.140625" style="57" bestFit="1" customWidth="1"/>
    <col min="5" max="5" width="28.42578125" style="57" bestFit="1" customWidth="1"/>
    <col min="6" max="6" width="33.140625" style="57" bestFit="1" customWidth="1"/>
    <col min="7" max="7" width="23.5703125" style="57" bestFit="1" customWidth="1"/>
    <col min="8" max="16384" width="8.7109375" style="57"/>
  </cols>
  <sheetData>
    <row r="1" spans="1:7" ht="15.6">
      <c r="A1" s="178" t="s">
        <v>187</v>
      </c>
      <c r="B1" s="177" t="s">
        <v>7</v>
      </c>
      <c r="C1" s="177"/>
      <c r="D1" s="177" t="s">
        <v>188</v>
      </c>
      <c r="E1" s="177"/>
      <c r="F1" s="177" t="s">
        <v>189</v>
      </c>
      <c r="G1" s="177"/>
    </row>
    <row r="2" spans="1:7" ht="15.6">
      <c r="A2" s="179"/>
      <c r="B2" s="115" t="s">
        <v>117</v>
      </c>
      <c r="C2" s="115" t="s">
        <v>118</v>
      </c>
      <c r="D2" s="115" t="s">
        <v>117</v>
      </c>
      <c r="E2" s="115" t="s">
        <v>118</v>
      </c>
      <c r="F2" s="115" t="s">
        <v>117</v>
      </c>
      <c r="G2" s="115" t="s">
        <v>118</v>
      </c>
    </row>
    <row r="3" spans="1:7" ht="15.6">
      <c r="A3" s="114" t="s">
        <v>140</v>
      </c>
      <c r="B3" s="112">
        <v>693028</v>
      </c>
      <c r="C3" s="112">
        <v>317706</v>
      </c>
      <c r="D3" s="112">
        <v>19</v>
      </c>
      <c r="E3" s="112">
        <v>0</v>
      </c>
      <c r="F3" s="112">
        <v>693009</v>
      </c>
      <c r="G3" s="112">
        <v>317706</v>
      </c>
    </row>
    <row r="4" spans="1:7" ht="15.6">
      <c r="A4" s="114" t="s">
        <v>190</v>
      </c>
      <c r="B4" s="112">
        <v>161051</v>
      </c>
      <c r="C4" s="112">
        <v>346108</v>
      </c>
      <c r="D4" s="112">
        <v>218</v>
      </c>
      <c r="E4" s="112">
        <v>9</v>
      </c>
      <c r="F4" s="112">
        <v>160833</v>
      </c>
      <c r="G4" s="112">
        <v>346099</v>
      </c>
    </row>
    <row r="5" spans="1:7" ht="15.6">
      <c r="A5" s="114" t="s">
        <v>191</v>
      </c>
      <c r="B5" s="112">
        <v>55220</v>
      </c>
      <c r="C5" s="112">
        <v>112146</v>
      </c>
      <c r="D5" s="112">
        <v>1057</v>
      </c>
      <c r="E5" s="112">
        <v>32</v>
      </c>
      <c r="F5" s="112">
        <v>54163</v>
      </c>
      <c r="G5" s="112">
        <v>112114</v>
      </c>
    </row>
    <row r="6" spans="1:7" ht="15.6">
      <c r="A6" s="114" t="s">
        <v>192</v>
      </c>
      <c r="B6" s="112">
        <v>38778</v>
      </c>
      <c r="C6" s="112">
        <v>33737</v>
      </c>
      <c r="D6" s="112">
        <v>3228</v>
      </c>
      <c r="E6" s="112">
        <v>105</v>
      </c>
      <c r="F6" s="112">
        <v>35550</v>
      </c>
      <c r="G6" s="112">
        <v>33632</v>
      </c>
    </row>
    <row r="7" spans="1:7" ht="15.95" thickBot="1">
      <c r="A7" s="114" t="s">
        <v>151</v>
      </c>
      <c r="B7" s="112">
        <v>39177</v>
      </c>
      <c r="C7" s="112">
        <v>21828</v>
      </c>
      <c r="D7" s="112">
        <v>12534</v>
      </c>
      <c r="E7" s="112">
        <v>993</v>
      </c>
      <c r="F7" s="112">
        <v>26643</v>
      </c>
      <c r="G7" s="112">
        <v>20835</v>
      </c>
    </row>
    <row r="8" spans="1:7" ht="15.95" thickTop="1">
      <c r="A8" s="110" t="s">
        <v>113</v>
      </c>
      <c r="B8" s="108">
        <v>987254</v>
      </c>
      <c r="C8" s="108">
        <v>831525</v>
      </c>
      <c r="D8" s="108">
        <v>17056</v>
      </c>
      <c r="E8" s="108">
        <v>1139</v>
      </c>
      <c r="F8" s="108">
        <v>970198</v>
      </c>
      <c r="G8" s="108">
        <v>830386</v>
      </c>
    </row>
    <row r="11" spans="1:7" ht="15.6">
      <c r="A11" s="120" t="s">
        <v>187</v>
      </c>
      <c r="B11" s="120" t="s">
        <v>186</v>
      </c>
      <c r="C11" s="120" t="s">
        <v>193</v>
      </c>
      <c r="D11" s="120" t="s">
        <v>194</v>
      </c>
      <c r="E11" s="145" t="s">
        <v>195</v>
      </c>
    </row>
    <row r="12" spans="1:7" ht="15.6">
      <c r="A12" s="118" t="s">
        <v>140</v>
      </c>
      <c r="B12" s="144">
        <v>0.38207630558311534</v>
      </c>
      <c r="C12" s="144">
        <v>-0.54156830604246875</v>
      </c>
      <c r="D12" s="144">
        <v>0</v>
      </c>
      <c r="E12" s="141">
        <v>2.7415919703100018E-5</v>
      </c>
    </row>
    <row r="13" spans="1:7" ht="15.6">
      <c r="A13" s="118" t="s">
        <v>190</v>
      </c>
      <c r="B13" s="144">
        <v>0.41623282523075072</v>
      </c>
      <c r="C13" s="144">
        <v>1.1490583728135806</v>
      </c>
      <c r="D13" s="144">
        <v>2.6003444011695773E-5</v>
      </c>
      <c r="E13" s="141">
        <v>1.3536084842689583E-3</v>
      </c>
    </row>
    <row r="14" spans="1:7" ht="15.6">
      <c r="A14" s="118" t="s">
        <v>191</v>
      </c>
      <c r="B14" s="144">
        <v>0.13486786326328132</v>
      </c>
      <c r="C14" s="144">
        <v>1.0308946034045636</v>
      </c>
      <c r="D14" s="144">
        <v>2.8534232161646426E-4</v>
      </c>
      <c r="E14" s="141">
        <v>1.91416153567548E-2</v>
      </c>
    </row>
    <row r="15" spans="1:7" ht="15.6">
      <c r="A15" s="118" t="s">
        <v>192</v>
      </c>
      <c r="B15" s="144">
        <v>4.0572442199573074E-2</v>
      </c>
      <c r="C15" s="144">
        <v>-0.12999638970550309</v>
      </c>
      <c r="D15" s="144">
        <v>3.1123099267866142E-3</v>
      </c>
      <c r="E15" s="141">
        <v>8.3243075970911337E-2</v>
      </c>
    </row>
    <row r="16" spans="1:7" ht="15.95" thickBot="1">
      <c r="A16" s="143" t="s">
        <v>151</v>
      </c>
      <c r="B16" s="142">
        <v>2.6250563723279517E-2</v>
      </c>
      <c r="C16" s="142">
        <v>-0.44283635806723332</v>
      </c>
      <c r="D16" s="142">
        <v>4.5492028587135788E-2</v>
      </c>
      <c r="E16" s="141">
        <v>0.31993261352324065</v>
      </c>
    </row>
    <row r="17" spans="1:5" ht="15.95" thickTop="1">
      <c r="A17" s="140" t="s">
        <v>120</v>
      </c>
      <c r="B17" s="139">
        <v>1</v>
      </c>
      <c r="C17" s="139">
        <v>-0.15773954828240755</v>
      </c>
      <c r="D17" s="139">
        <v>1.3697724061212831E-3</v>
      </c>
      <c r="E17" s="138">
        <v>1.7276202476768896E-2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EFE33-06CE-47AB-8E92-70D2245EAC66}">
  <dimension ref="A1:O8"/>
  <sheetViews>
    <sheetView workbookViewId="0">
      <selection sqref="A1:A2"/>
    </sheetView>
  </sheetViews>
  <sheetFormatPr defaultColWidth="8.7109375" defaultRowHeight="14.45"/>
  <cols>
    <col min="1" max="1" width="11.85546875" style="57" bestFit="1" customWidth="1"/>
    <col min="2" max="7" width="7.42578125" style="57" bestFit="1" customWidth="1"/>
    <col min="8" max="9" width="7.85546875" style="57" bestFit="1" customWidth="1"/>
    <col min="10" max="11" width="7.42578125" style="57" bestFit="1" customWidth="1"/>
    <col min="12" max="12" width="7.85546875" style="57" bestFit="1" customWidth="1"/>
    <col min="13" max="15" width="7.42578125" style="57" bestFit="1" customWidth="1"/>
    <col min="16" max="16384" width="8.7109375" style="57"/>
  </cols>
  <sheetData>
    <row r="1" spans="1:15" ht="15.6">
      <c r="A1" s="178" t="s">
        <v>196</v>
      </c>
      <c r="B1" s="177" t="s">
        <v>39</v>
      </c>
      <c r="C1" s="177"/>
      <c r="D1" s="177" t="s">
        <v>25</v>
      </c>
      <c r="E1" s="177"/>
      <c r="F1" s="177" t="s">
        <v>29</v>
      </c>
      <c r="G1" s="177"/>
      <c r="H1" s="177" t="s">
        <v>24</v>
      </c>
      <c r="I1" s="177"/>
      <c r="J1" s="177" t="s">
        <v>28</v>
      </c>
      <c r="K1" s="177"/>
      <c r="L1" s="177" t="s">
        <v>23</v>
      </c>
      <c r="M1" s="177"/>
      <c r="N1" s="177" t="s">
        <v>26</v>
      </c>
      <c r="O1" s="177"/>
    </row>
    <row r="2" spans="1:15" ht="15.6">
      <c r="A2" s="179"/>
      <c r="B2" s="115" t="s">
        <v>117</v>
      </c>
      <c r="C2" s="115" t="s">
        <v>118</v>
      </c>
      <c r="D2" s="115" t="s">
        <v>117</v>
      </c>
      <c r="E2" s="115" t="s">
        <v>118</v>
      </c>
      <c r="F2" s="115" t="s">
        <v>117</v>
      </c>
      <c r="G2" s="115" t="s">
        <v>118</v>
      </c>
      <c r="H2" s="115" t="s">
        <v>117</v>
      </c>
      <c r="I2" s="115" t="s">
        <v>118</v>
      </c>
      <c r="J2" s="115" t="s">
        <v>117</v>
      </c>
      <c r="K2" s="115" t="s">
        <v>118</v>
      </c>
      <c r="L2" s="115" t="s">
        <v>117</v>
      </c>
      <c r="M2" s="115" t="s">
        <v>118</v>
      </c>
      <c r="N2" s="115" t="s">
        <v>117</v>
      </c>
      <c r="O2" s="115" t="s">
        <v>118</v>
      </c>
    </row>
    <row r="3" spans="1:15" ht="15.6">
      <c r="A3" s="114" t="s">
        <v>197</v>
      </c>
      <c r="B3" s="112">
        <v>3125</v>
      </c>
      <c r="C3" s="112">
        <v>2292</v>
      </c>
      <c r="D3" s="112">
        <v>13868</v>
      </c>
      <c r="E3" s="112">
        <v>8099</v>
      </c>
      <c r="F3" s="112">
        <v>748</v>
      </c>
      <c r="G3" s="112">
        <v>337</v>
      </c>
      <c r="H3" s="112">
        <v>57808</v>
      </c>
      <c r="I3" s="112">
        <v>43829</v>
      </c>
      <c r="J3" s="112">
        <v>2314</v>
      </c>
      <c r="K3" s="112">
        <v>2759</v>
      </c>
      <c r="L3" s="112">
        <v>13775</v>
      </c>
      <c r="M3" s="112">
        <v>10761</v>
      </c>
      <c r="N3" s="112">
        <v>15582</v>
      </c>
      <c r="O3" s="112">
        <v>3029</v>
      </c>
    </row>
    <row r="4" spans="1:15" ht="15.6">
      <c r="A4" s="114" t="s">
        <v>198</v>
      </c>
      <c r="B4" s="112">
        <v>7728</v>
      </c>
      <c r="C4" s="112">
        <v>5103</v>
      </c>
      <c r="D4" s="112">
        <v>36157</v>
      </c>
      <c r="E4" s="112">
        <v>27147</v>
      </c>
      <c r="F4" s="112">
        <v>2092</v>
      </c>
      <c r="G4" s="112">
        <v>929</v>
      </c>
      <c r="H4" s="112">
        <v>96642</v>
      </c>
      <c r="I4" s="112">
        <v>88955</v>
      </c>
      <c r="J4" s="112">
        <v>3740</v>
      </c>
      <c r="K4" s="112">
        <v>6417</v>
      </c>
      <c r="L4" s="112">
        <v>53109</v>
      </c>
      <c r="M4" s="112">
        <v>37293</v>
      </c>
      <c r="N4" s="112">
        <v>16405</v>
      </c>
      <c r="O4" s="112">
        <v>4877</v>
      </c>
    </row>
    <row r="5" spans="1:15" ht="15.6">
      <c r="A5" s="114" t="s">
        <v>199</v>
      </c>
      <c r="B5" s="112">
        <v>3170</v>
      </c>
      <c r="C5" s="112">
        <v>1966</v>
      </c>
      <c r="D5" s="112">
        <v>21093</v>
      </c>
      <c r="E5" s="112">
        <v>14101</v>
      </c>
      <c r="F5" s="112">
        <v>1322</v>
      </c>
      <c r="G5" s="112">
        <v>1000</v>
      </c>
      <c r="H5" s="112">
        <v>42130</v>
      </c>
      <c r="I5" s="112">
        <v>34301</v>
      </c>
      <c r="J5" s="112">
        <v>2403</v>
      </c>
      <c r="K5" s="112">
        <v>3488</v>
      </c>
      <c r="L5" s="112">
        <v>30917</v>
      </c>
      <c r="M5" s="112">
        <v>16767</v>
      </c>
      <c r="N5" s="112">
        <v>8465</v>
      </c>
      <c r="O5" s="112">
        <v>2274</v>
      </c>
    </row>
    <row r="6" spans="1:15" ht="15.6">
      <c r="A6" s="114" t="s">
        <v>200</v>
      </c>
      <c r="B6" s="112">
        <v>1022</v>
      </c>
      <c r="C6" s="112">
        <v>637</v>
      </c>
      <c r="D6" s="112">
        <v>6865</v>
      </c>
      <c r="E6" s="112">
        <v>4477</v>
      </c>
      <c r="F6" s="112">
        <v>904</v>
      </c>
      <c r="G6" s="112">
        <v>559</v>
      </c>
      <c r="H6" s="112">
        <v>14712</v>
      </c>
      <c r="I6" s="112">
        <v>12857</v>
      </c>
      <c r="J6" s="112">
        <v>1207</v>
      </c>
      <c r="K6" s="112">
        <v>1322</v>
      </c>
      <c r="L6" s="112">
        <v>8199</v>
      </c>
      <c r="M6" s="112">
        <v>4644</v>
      </c>
      <c r="N6" s="112">
        <v>5536</v>
      </c>
      <c r="O6" s="112">
        <v>863</v>
      </c>
    </row>
    <row r="7" spans="1:15" ht="15.6">
      <c r="A7" s="114" t="s">
        <v>201</v>
      </c>
      <c r="B7" s="112">
        <v>359</v>
      </c>
      <c r="C7" s="112">
        <v>293</v>
      </c>
      <c r="D7" s="112">
        <v>2655</v>
      </c>
      <c r="E7" s="112">
        <v>1511</v>
      </c>
      <c r="F7" s="112">
        <v>700</v>
      </c>
      <c r="G7" s="112">
        <v>759</v>
      </c>
      <c r="H7" s="112">
        <v>4866</v>
      </c>
      <c r="I7" s="112">
        <v>4751</v>
      </c>
      <c r="J7" s="112">
        <v>778</v>
      </c>
      <c r="K7" s="112">
        <v>541</v>
      </c>
      <c r="L7" s="112">
        <v>1922</v>
      </c>
      <c r="M7" s="112">
        <v>1096</v>
      </c>
      <c r="N7" s="112">
        <v>3299</v>
      </c>
      <c r="O7" s="112">
        <v>463</v>
      </c>
    </row>
    <row r="8" spans="1:15" ht="15.6">
      <c r="A8" s="147" t="s">
        <v>202</v>
      </c>
      <c r="B8" s="146">
        <v>15556</v>
      </c>
      <c r="C8" s="146">
        <v>10376</v>
      </c>
      <c r="D8" s="146">
        <v>81804</v>
      </c>
      <c r="E8" s="146">
        <v>56153</v>
      </c>
      <c r="F8" s="146">
        <v>6229</v>
      </c>
      <c r="G8" s="146">
        <v>4099</v>
      </c>
      <c r="H8" s="146">
        <v>218739</v>
      </c>
      <c r="I8" s="146">
        <v>187263</v>
      </c>
      <c r="J8" s="146">
        <v>11120</v>
      </c>
      <c r="K8" s="146">
        <v>14797</v>
      </c>
      <c r="L8" s="146">
        <v>108774</v>
      </c>
      <c r="M8" s="146">
        <v>70961</v>
      </c>
      <c r="N8" s="146">
        <v>51842</v>
      </c>
      <c r="O8" s="146">
        <v>11817</v>
      </c>
    </row>
  </sheetData>
  <mergeCells count="8">
    <mergeCell ref="N1:O1"/>
    <mergeCell ref="A1:A2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4"/>
  <sheetViews>
    <sheetView workbookViewId="0"/>
  </sheetViews>
  <sheetFormatPr defaultColWidth="14.42578125" defaultRowHeight="15.75" customHeight="1"/>
  <cols>
    <col min="1" max="1" width="28.7109375" customWidth="1"/>
    <col min="2" max="2" width="28" hidden="1" customWidth="1"/>
    <col min="3" max="3" width="29.7109375" customWidth="1"/>
    <col min="4" max="4" width="11" customWidth="1"/>
    <col min="5" max="5" width="23.7109375" customWidth="1"/>
  </cols>
  <sheetData>
    <row r="1" spans="1:5" ht="15.75" customHeight="1">
      <c r="A1" s="2">
        <v>2019</v>
      </c>
      <c r="B1" s="149"/>
      <c r="C1" s="149"/>
      <c r="D1" s="149"/>
      <c r="E1" s="149"/>
    </row>
    <row r="2" spans="1:5">
      <c r="A2" s="3" t="s">
        <v>20</v>
      </c>
      <c r="B2" s="3" t="s">
        <v>1</v>
      </c>
      <c r="C2" s="3" t="s">
        <v>21</v>
      </c>
      <c r="D2" s="3" t="s">
        <v>7</v>
      </c>
      <c r="E2" s="3" t="s">
        <v>22</v>
      </c>
    </row>
    <row r="3" spans="1:5">
      <c r="A3" s="12" t="s">
        <v>23</v>
      </c>
      <c r="B3" s="12" t="s">
        <v>12</v>
      </c>
      <c r="C3" s="4">
        <v>1.1253</v>
      </c>
      <c r="D3" s="5">
        <v>133933</v>
      </c>
      <c r="E3" s="5">
        <v>63018</v>
      </c>
    </row>
    <row r="4" spans="1:5">
      <c r="A4" s="12" t="s">
        <v>24</v>
      </c>
      <c r="B4" s="12" t="s">
        <v>12</v>
      </c>
      <c r="C4" s="6">
        <v>0.45029999999999998</v>
      </c>
      <c r="D4" s="5">
        <v>448091</v>
      </c>
      <c r="E4" s="5">
        <v>308973</v>
      </c>
    </row>
    <row r="5" spans="1:5">
      <c r="A5" s="12" t="s">
        <v>25</v>
      </c>
      <c r="B5" s="12" t="s">
        <v>12</v>
      </c>
      <c r="C5" s="7">
        <v>-9.2600000000000002E-2</v>
      </c>
      <c r="D5" s="5">
        <v>133395</v>
      </c>
      <c r="E5" s="5">
        <v>147008</v>
      </c>
    </row>
    <row r="6" spans="1:5">
      <c r="A6" s="12" t="s">
        <v>26</v>
      </c>
      <c r="B6" s="12" t="s">
        <v>12</v>
      </c>
      <c r="C6" s="8">
        <v>-0.625</v>
      </c>
      <c r="D6" s="5">
        <v>29833</v>
      </c>
      <c r="E6" s="5">
        <v>79549</v>
      </c>
    </row>
    <row r="7" spans="1:5">
      <c r="A7" s="12" t="s">
        <v>27</v>
      </c>
      <c r="B7" s="12" t="s">
        <v>12</v>
      </c>
      <c r="C7" s="9">
        <v>-0.75639999999999996</v>
      </c>
      <c r="D7" s="5">
        <v>19544</v>
      </c>
      <c r="E7" s="5">
        <v>80246</v>
      </c>
    </row>
    <row r="8" spans="1:5">
      <c r="A8" s="12" t="s">
        <v>28</v>
      </c>
      <c r="B8" s="12" t="s">
        <v>12</v>
      </c>
      <c r="C8" s="10">
        <v>-0.8236</v>
      </c>
      <c r="D8" s="5">
        <v>33525</v>
      </c>
      <c r="E8" s="5">
        <v>190056</v>
      </c>
    </row>
    <row r="9" spans="1:5">
      <c r="A9" s="12" t="s">
        <v>29</v>
      </c>
      <c r="B9" s="12" t="s">
        <v>12</v>
      </c>
      <c r="C9" s="10">
        <v>-0.8246</v>
      </c>
      <c r="D9" s="5">
        <v>11046</v>
      </c>
      <c r="E9" s="5">
        <v>62977</v>
      </c>
    </row>
    <row r="10" spans="1:5">
      <c r="A10" s="12" t="s">
        <v>30</v>
      </c>
      <c r="B10" s="12" t="s">
        <v>12</v>
      </c>
      <c r="C10" s="11">
        <v>-1</v>
      </c>
      <c r="D10" s="5">
        <v>0</v>
      </c>
      <c r="E10" s="5">
        <v>67791</v>
      </c>
    </row>
    <row r="11" spans="1:5">
      <c r="A11" s="12" t="s">
        <v>31</v>
      </c>
      <c r="B11" s="12" t="s">
        <v>12</v>
      </c>
      <c r="C11" s="11">
        <v>-1</v>
      </c>
      <c r="D11" s="5">
        <v>0</v>
      </c>
      <c r="E11" s="5">
        <v>44654</v>
      </c>
    </row>
    <row r="12" spans="1:5">
      <c r="A12" s="12"/>
      <c r="B12" s="12" t="s">
        <v>12</v>
      </c>
      <c r="C12" s="13">
        <v>-0.22489999999999999</v>
      </c>
      <c r="D12" s="5">
        <v>809367</v>
      </c>
      <c r="E12" s="5">
        <v>1044272</v>
      </c>
    </row>
    <row r="14" spans="1:5" ht="15.75" customHeight="1">
      <c r="A14" s="2">
        <v>2018</v>
      </c>
      <c r="B14" s="149"/>
      <c r="C14" s="149"/>
      <c r="D14" s="149"/>
      <c r="E14" s="149"/>
    </row>
    <row r="15" spans="1:5">
      <c r="A15" s="12" t="s">
        <v>23</v>
      </c>
      <c r="B15" s="12" t="s">
        <v>14</v>
      </c>
      <c r="C15" s="14">
        <v>1.8244</v>
      </c>
      <c r="D15" s="5">
        <v>180239</v>
      </c>
      <c r="E15" s="5">
        <v>63816</v>
      </c>
    </row>
    <row r="16" spans="1:5">
      <c r="A16" s="12" t="s">
        <v>24</v>
      </c>
      <c r="B16" s="12" t="s">
        <v>14</v>
      </c>
      <c r="C16" s="15">
        <v>0.36520000000000002</v>
      </c>
      <c r="D16" s="5">
        <v>446218</v>
      </c>
      <c r="E16" s="5">
        <v>326860</v>
      </c>
    </row>
    <row r="17" spans="1:5">
      <c r="A17" s="12" t="s">
        <v>25</v>
      </c>
      <c r="B17" s="12" t="s">
        <v>14</v>
      </c>
      <c r="C17" s="16">
        <v>9.0999999999999998E-2</v>
      </c>
      <c r="D17" s="5">
        <v>175676</v>
      </c>
      <c r="E17" s="5">
        <v>161022</v>
      </c>
    </row>
    <row r="18" spans="1:5">
      <c r="A18" s="12" t="s">
        <v>26</v>
      </c>
      <c r="B18" s="12" t="s">
        <v>14</v>
      </c>
      <c r="C18" s="17">
        <v>0.30409999999999998</v>
      </c>
      <c r="D18" s="5">
        <v>116557</v>
      </c>
      <c r="E18" s="5">
        <v>89379</v>
      </c>
    </row>
    <row r="19" spans="1:5">
      <c r="A19" s="12" t="s">
        <v>27</v>
      </c>
      <c r="B19" s="12" t="s">
        <v>14</v>
      </c>
      <c r="C19" s="11">
        <v>-0.99970000000000003</v>
      </c>
      <c r="D19" s="5">
        <v>23</v>
      </c>
      <c r="E19" s="5">
        <v>85585</v>
      </c>
    </row>
    <row r="20" spans="1:5">
      <c r="A20" s="12" t="s">
        <v>28</v>
      </c>
      <c r="B20" s="12" t="s">
        <v>14</v>
      </c>
      <c r="C20" s="19">
        <v>-0.86680000000000001</v>
      </c>
      <c r="D20" s="5">
        <v>26453</v>
      </c>
      <c r="E20" s="5">
        <v>198563</v>
      </c>
    </row>
    <row r="21" spans="1:5">
      <c r="A21" s="12" t="s">
        <v>29</v>
      </c>
      <c r="B21" s="12" t="s">
        <v>14</v>
      </c>
      <c r="C21" s="20">
        <v>-0.79369999999999996</v>
      </c>
      <c r="D21" s="5">
        <v>12796</v>
      </c>
      <c r="E21" s="5">
        <v>62038</v>
      </c>
    </row>
    <row r="22" spans="1:5" ht="15.6">
      <c r="A22" s="12" t="s">
        <v>30</v>
      </c>
      <c r="B22" s="12" t="s">
        <v>14</v>
      </c>
      <c r="C22" s="11">
        <v>-1</v>
      </c>
      <c r="D22" s="5">
        <v>0</v>
      </c>
      <c r="E22" s="5">
        <v>75235</v>
      </c>
    </row>
    <row r="23" spans="1:5" ht="15.6">
      <c r="A23" s="12" t="s">
        <v>31</v>
      </c>
      <c r="B23" s="12" t="s">
        <v>14</v>
      </c>
      <c r="C23" s="11">
        <v>-1</v>
      </c>
      <c r="D23" s="5">
        <v>0</v>
      </c>
      <c r="E23" s="5">
        <v>52531</v>
      </c>
    </row>
    <row r="24" spans="1:5" ht="15.6">
      <c r="A24" s="12"/>
      <c r="B24" s="12" t="s">
        <v>14</v>
      </c>
      <c r="C24" s="21">
        <v>-0.1409</v>
      </c>
      <c r="D24" s="5">
        <v>957962</v>
      </c>
      <c r="E24" s="5">
        <v>1115029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5:K11"/>
  <sheetViews>
    <sheetView workbookViewId="0"/>
  </sheetViews>
  <sheetFormatPr defaultColWidth="14.42578125" defaultRowHeight="15.75" customHeight="1"/>
  <sheetData>
    <row r="5" spans="1:11" ht="15.75" customHeight="1">
      <c r="A5" s="157" t="s">
        <v>32</v>
      </c>
      <c r="B5" s="157" t="s">
        <v>1</v>
      </c>
      <c r="C5" s="157" t="s">
        <v>6</v>
      </c>
      <c r="D5" s="157" t="s">
        <v>33</v>
      </c>
      <c r="E5" s="157" t="s">
        <v>7</v>
      </c>
      <c r="F5" s="157" t="s">
        <v>9</v>
      </c>
      <c r="G5" s="157" t="s">
        <v>10</v>
      </c>
      <c r="H5" s="157" t="s">
        <v>11</v>
      </c>
      <c r="I5" s="157" t="s">
        <v>4</v>
      </c>
      <c r="J5" s="157" t="s">
        <v>2</v>
      </c>
      <c r="K5" s="157" t="s">
        <v>3</v>
      </c>
    </row>
    <row r="6" spans="1:11" ht="15.75" customHeight="1">
      <c r="A6" s="157" t="s">
        <v>34</v>
      </c>
      <c r="B6" s="157" t="s">
        <v>12</v>
      </c>
      <c r="C6" s="158">
        <v>581436</v>
      </c>
      <c r="D6" s="158">
        <v>580006</v>
      </c>
      <c r="E6" s="158">
        <v>580006</v>
      </c>
      <c r="F6" s="159">
        <v>0.4541</v>
      </c>
      <c r="G6" s="160">
        <v>4.07</v>
      </c>
      <c r="H6" s="161">
        <v>1.736111111111111E-3</v>
      </c>
      <c r="I6" s="160">
        <v>720</v>
      </c>
      <c r="J6" s="162">
        <v>40064.800000000003</v>
      </c>
      <c r="K6" s="159">
        <v>1.1999999999999999E-3</v>
      </c>
    </row>
    <row r="7" spans="1:11" ht="15.75" customHeight="1">
      <c r="A7" s="157" t="s">
        <v>34</v>
      </c>
      <c r="B7" s="157" t="s">
        <v>14</v>
      </c>
      <c r="C7" s="158">
        <v>692936</v>
      </c>
      <c r="D7" s="158">
        <v>682393</v>
      </c>
      <c r="E7" s="158">
        <v>682393</v>
      </c>
      <c r="F7" s="159">
        <v>0.46779999999999999</v>
      </c>
      <c r="G7" s="160">
        <v>3.95</v>
      </c>
      <c r="H7" s="161">
        <v>1.4930555555555556E-3</v>
      </c>
      <c r="I7" s="158">
        <v>6734</v>
      </c>
      <c r="J7" s="162">
        <v>764653.17</v>
      </c>
      <c r="K7" s="159">
        <v>9.9000000000000008E-3</v>
      </c>
    </row>
    <row r="8" spans="1:11" ht="15.75" customHeight="1">
      <c r="A8" s="157" t="s">
        <v>35</v>
      </c>
      <c r="B8" s="157" t="s">
        <v>12</v>
      </c>
      <c r="C8" s="158">
        <v>120309</v>
      </c>
      <c r="D8" s="160">
        <v>0</v>
      </c>
      <c r="E8" s="158">
        <v>251519</v>
      </c>
      <c r="F8" s="159">
        <v>0.37590000000000001</v>
      </c>
      <c r="G8" s="160">
        <v>5.25</v>
      </c>
      <c r="H8" s="161">
        <v>2.7893518518518519E-3</v>
      </c>
      <c r="I8" s="160">
        <v>431</v>
      </c>
      <c r="J8" s="162">
        <v>23286.07</v>
      </c>
      <c r="K8" s="159">
        <v>1.6999999999999999E-3</v>
      </c>
    </row>
    <row r="9" spans="1:11" ht="15.75" customHeight="1">
      <c r="A9" s="157" t="s">
        <v>35</v>
      </c>
      <c r="B9" s="157" t="s">
        <v>14</v>
      </c>
      <c r="C9" s="158">
        <v>133051</v>
      </c>
      <c r="D9" s="160">
        <v>0</v>
      </c>
      <c r="E9" s="158">
        <v>304861</v>
      </c>
      <c r="F9" s="159">
        <v>0.36080000000000001</v>
      </c>
      <c r="G9" s="160">
        <v>5.25</v>
      </c>
      <c r="H9" s="161">
        <v>2.5231481481481481E-3</v>
      </c>
      <c r="I9" s="158">
        <v>10811</v>
      </c>
      <c r="J9" s="162">
        <v>2202518.16</v>
      </c>
      <c r="K9" s="159">
        <v>3.5499999999999997E-2</v>
      </c>
    </row>
    <row r="10" spans="1:11" ht="15.75" customHeight="1">
      <c r="A10" s="157"/>
      <c r="B10" s="157" t="s">
        <v>12</v>
      </c>
      <c r="C10" s="158">
        <v>701745</v>
      </c>
      <c r="D10" s="158">
        <v>580006</v>
      </c>
      <c r="E10" s="158">
        <v>831525</v>
      </c>
      <c r="F10" s="159">
        <v>0.43049999999999999</v>
      </c>
      <c r="G10" s="160">
        <v>4.43</v>
      </c>
      <c r="H10" s="161">
        <v>2.0601851851851853E-3</v>
      </c>
      <c r="I10" s="158">
        <v>1151</v>
      </c>
      <c r="J10" s="162">
        <v>63350.87</v>
      </c>
      <c r="K10" s="159">
        <v>1.4E-3</v>
      </c>
    </row>
    <row r="11" spans="1:11" ht="15.75" customHeight="1">
      <c r="A11" s="157"/>
      <c r="B11" s="157" t="s">
        <v>14</v>
      </c>
      <c r="C11" s="158">
        <v>825987</v>
      </c>
      <c r="D11" s="158">
        <v>682393</v>
      </c>
      <c r="E11" s="158">
        <v>987254</v>
      </c>
      <c r="F11" s="159">
        <v>0.43480000000000002</v>
      </c>
      <c r="G11" s="160">
        <v>4.3499999999999996</v>
      </c>
      <c r="H11" s="161">
        <v>1.8055555555555555E-3</v>
      </c>
      <c r="I11" s="158">
        <v>17545</v>
      </c>
      <c r="J11" s="162">
        <v>2967171.33</v>
      </c>
      <c r="K11" s="159">
        <v>1.78E-2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00"/>
  <sheetViews>
    <sheetView workbookViewId="0"/>
  </sheetViews>
  <sheetFormatPr defaultColWidth="14.42578125" defaultRowHeight="15.75" customHeight="1"/>
  <cols>
    <col min="1" max="1" width="22.5703125" customWidth="1"/>
    <col min="4" max="4" width="15.85546875" customWidth="1"/>
    <col min="5" max="5" width="10.5703125" customWidth="1"/>
    <col min="6" max="6" width="12.42578125" customWidth="1"/>
    <col min="7" max="7" width="15.28515625" customWidth="1"/>
    <col min="8" max="8" width="19.5703125" customWidth="1"/>
    <col min="9" max="9" width="27" customWidth="1"/>
    <col min="10" max="10" width="12.5703125" customWidth="1"/>
    <col min="11" max="11" width="13" customWidth="1"/>
  </cols>
  <sheetData>
    <row r="1" spans="1:11" ht="15.75" customHeight="1">
      <c r="A1" s="1" t="s">
        <v>20</v>
      </c>
      <c r="B1" s="163" t="s">
        <v>1</v>
      </c>
      <c r="C1" s="163" t="s">
        <v>7</v>
      </c>
      <c r="D1" s="163" t="s">
        <v>36</v>
      </c>
      <c r="E1" s="163" t="s">
        <v>33</v>
      </c>
      <c r="F1" s="163" t="s">
        <v>9</v>
      </c>
      <c r="G1" s="163" t="s">
        <v>10</v>
      </c>
      <c r="H1" s="163" t="s">
        <v>37</v>
      </c>
      <c r="I1" s="163" t="s">
        <v>3</v>
      </c>
      <c r="J1" s="163" t="s">
        <v>4</v>
      </c>
      <c r="K1" s="163" t="s">
        <v>2</v>
      </c>
    </row>
    <row r="2" spans="1:11" ht="15.75" customHeight="1">
      <c r="A2" s="164" t="s">
        <v>24</v>
      </c>
      <c r="B2" s="165" t="s">
        <v>12</v>
      </c>
      <c r="C2" s="166">
        <v>448091</v>
      </c>
      <c r="D2" s="167">
        <v>0.74239999999999995</v>
      </c>
      <c r="E2" s="166">
        <v>332663</v>
      </c>
      <c r="F2" s="167">
        <v>0.49559999999999998</v>
      </c>
      <c r="G2" s="168">
        <v>3.87</v>
      </c>
      <c r="H2" s="168">
        <v>5.8</v>
      </c>
      <c r="I2" s="167">
        <v>1.6000000000000001E-3</v>
      </c>
      <c r="J2" s="168">
        <v>739</v>
      </c>
      <c r="K2" s="169">
        <v>36017.5</v>
      </c>
    </row>
    <row r="3" spans="1:11" ht="15.75" customHeight="1">
      <c r="A3" s="164" t="s">
        <v>24</v>
      </c>
      <c r="B3" s="165" t="s">
        <v>14</v>
      </c>
      <c r="C3" s="166">
        <v>446218</v>
      </c>
      <c r="D3" s="167">
        <v>0.74750000000000005</v>
      </c>
      <c r="E3" s="166">
        <v>333542</v>
      </c>
      <c r="F3" s="167">
        <v>0.47570000000000001</v>
      </c>
      <c r="G3" s="168">
        <v>4.03</v>
      </c>
      <c r="H3" s="168">
        <v>3.8</v>
      </c>
      <c r="I3" s="167">
        <v>7.3000000000000001E-3</v>
      </c>
      <c r="J3" s="166">
        <v>3260</v>
      </c>
      <c r="K3" s="169">
        <v>409593.48</v>
      </c>
    </row>
    <row r="4" spans="1:11" ht="15.75" customHeight="1">
      <c r="A4" s="1" t="s">
        <v>23</v>
      </c>
      <c r="B4" s="157" t="s">
        <v>12</v>
      </c>
      <c r="C4" s="158">
        <v>133933</v>
      </c>
      <c r="D4" s="159">
        <v>0.48470000000000002</v>
      </c>
      <c r="E4" s="158">
        <v>64922</v>
      </c>
      <c r="F4" s="159">
        <v>0.26019999999999999</v>
      </c>
      <c r="G4" s="160">
        <v>6.27</v>
      </c>
      <c r="H4" s="160">
        <v>5.9</v>
      </c>
      <c r="I4" s="157" t="s">
        <v>38</v>
      </c>
      <c r="J4" s="160">
        <v>4</v>
      </c>
      <c r="K4" s="162">
        <v>561.92999999999995</v>
      </c>
    </row>
    <row r="5" spans="1:11" ht="15.75" customHeight="1">
      <c r="A5" s="1" t="s">
        <v>23</v>
      </c>
      <c r="B5" s="157" t="s">
        <v>14</v>
      </c>
      <c r="C5" s="158">
        <v>180239</v>
      </c>
      <c r="D5" s="159">
        <v>0.4138</v>
      </c>
      <c r="E5" s="158">
        <v>74591</v>
      </c>
      <c r="F5" s="159">
        <v>0.21809999999999999</v>
      </c>
      <c r="G5" s="160">
        <v>6.38</v>
      </c>
      <c r="H5" s="160">
        <v>13.9</v>
      </c>
      <c r="I5" s="159">
        <v>5.16E-2</v>
      </c>
      <c r="J5" s="158">
        <v>9300</v>
      </c>
      <c r="K5" s="162">
        <v>1925499.12</v>
      </c>
    </row>
    <row r="6" spans="1:11" ht="15.75" customHeight="1">
      <c r="A6" s="1" t="s">
        <v>25</v>
      </c>
      <c r="B6" s="157" t="s">
        <v>12</v>
      </c>
      <c r="C6" s="158">
        <v>133395</v>
      </c>
      <c r="D6" s="159">
        <v>0.74739999999999995</v>
      </c>
      <c r="E6" s="158">
        <v>99704</v>
      </c>
      <c r="F6" s="159">
        <v>0.3332</v>
      </c>
      <c r="G6" s="160">
        <v>5.0199999999999996</v>
      </c>
      <c r="H6" s="160">
        <v>7.6</v>
      </c>
      <c r="I6" s="159">
        <v>1.9E-3</v>
      </c>
      <c r="J6" s="160">
        <v>255</v>
      </c>
      <c r="K6" s="162">
        <v>18924.77</v>
      </c>
    </row>
    <row r="7" spans="1:11" ht="15.75" customHeight="1">
      <c r="A7" s="1" t="s">
        <v>25</v>
      </c>
      <c r="B7" s="157" t="s">
        <v>14</v>
      </c>
      <c r="C7" s="158">
        <v>175676</v>
      </c>
      <c r="D7" s="159">
        <v>0.7147</v>
      </c>
      <c r="E7" s="158">
        <v>125558</v>
      </c>
      <c r="F7" s="159">
        <v>0.40300000000000002</v>
      </c>
      <c r="G7" s="160">
        <v>4.67</v>
      </c>
      <c r="H7" s="160">
        <v>7.2</v>
      </c>
      <c r="I7" s="159">
        <v>2.5399999999999999E-2</v>
      </c>
      <c r="J7" s="158">
        <v>4461</v>
      </c>
      <c r="K7" s="162">
        <v>565097.85</v>
      </c>
    </row>
    <row r="8" spans="1:11" ht="15.75" customHeight="1">
      <c r="A8" s="164" t="s">
        <v>28</v>
      </c>
      <c r="B8" s="165" t="s">
        <v>12</v>
      </c>
      <c r="C8" s="166">
        <v>33525</v>
      </c>
      <c r="D8" s="167">
        <v>0.58499999999999996</v>
      </c>
      <c r="E8" s="166">
        <v>19612</v>
      </c>
      <c r="F8" s="167">
        <v>0.33410000000000001</v>
      </c>
      <c r="G8" s="168">
        <v>5.22</v>
      </c>
      <c r="H8" s="168">
        <v>10.8</v>
      </c>
      <c r="I8" s="167">
        <v>3.2000000000000002E-3</v>
      </c>
      <c r="J8" s="168">
        <v>107</v>
      </c>
      <c r="K8" s="169">
        <v>5920.24</v>
      </c>
    </row>
    <row r="9" spans="1:11" ht="15.75" customHeight="1">
      <c r="A9" s="164" t="s">
        <v>28</v>
      </c>
      <c r="B9" s="165" t="s">
        <v>14</v>
      </c>
      <c r="C9" s="166">
        <v>26453</v>
      </c>
      <c r="D9" s="167">
        <v>0.64129999999999998</v>
      </c>
      <c r="E9" s="166">
        <v>16964</v>
      </c>
      <c r="F9" s="167">
        <v>0.50719999999999998</v>
      </c>
      <c r="G9" s="168">
        <v>3.84</v>
      </c>
      <c r="H9" s="168">
        <v>5.0999999999999996</v>
      </c>
      <c r="I9" s="167">
        <v>1.0999999999999999E-2</v>
      </c>
      <c r="J9" s="168">
        <v>290</v>
      </c>
      <c r="K9" s="169">
        <v>31344.34</v>
      </c>
    </row>
    <row r="10" spans="1:11" ht="15.75" customHeight="1">
      <c r="A10" s="1" t="s">
        <v>26</v>
      </c>
      <c r="B10" s="157" t="s">
        <v>12</v>
      </c>
      <c r="C10" s="158">
        <v>29833</v>
      </c>
      <c r="D10" s="159">
        <v>0.84519999999999995</v>
      </c>
      <c r="E10" s="158">
        <v>25214</v>
      </c>
      <c r="F10" s="159">
        <v>0.6048</v>
      </c>
      <c r="G10" s="160">
        <v>2.85</v>
      </c>
      <c r="H10" s="160">
        <v>3.4</v>
      </c>
      <c r="I10" s="159">
        <v>2.0000000000000001E-4</v>
      </c>
      <c r="J10" s="160">
        <v>6</v>
      </c>
      <c r="K10" s="162">
        <v>238.3</v>
      </c>
    </row>
    <row r="11" spans="1:11" ht="15.75" customHeight="1">
      <c r="A11" s="1" t="s">
        <v>26</v>
      </c>
      <c r="B11" s="157" t="s">
        <v>14</v>
      </c>
      <c r="C11" s="158">
        <v>116557</v>
      </c>
      <c r="D11" s="159">
        <v>0.88029999999999997</v>
      </c>
      <c r="E11" s="158">
        <v>102602</v>
      </c>
      <c r="F11" s="159">
        <v>0.60089999999999999</v>
      </c>
      <c r="G11" s="160">
        <v>2.4700000000000002</v>
      </c>
      <c r="H11" s="160">
        <v>1.5</v>
      </c>
      <c r="I11" s="159">
        <v>1.1999999999999999E-3</v>
      </c>
      <c r="J11" s="160">
        <v>136</v>
      </c>
      <c r="K11" s="162">
        <v>26716.959999999999</v>
      </c>
    </row>
    <row r="12" spans="1:11" ht="15.75" customHeight="1">
      <c r="A12" s="1" t="s">
        <v>39</v>
      </c>
      <c r="B12" s="157" t="s">
        <v>12</v>
      </c>
      <c r="C12" s="158">
        <v>22158</v>
      </c>
      <c r="D12" s="159">
        <v>0.75839999999999996</v>
      </c>
      <c r="E12" s="158">
        <v>16804</v>
      </c>
      <c r="F12" s="159">
        <v>0.57179999999999997</v>
      </c>
      <c r="G12" s="160">
        <v>2.7</v>
      </c>
      <c r="H12" s="160">
        <v>2.6</v>
      </c>
      <c r="I12" s="157" t="s">
        <v>38</v>
      </c>
      <c r="J12" s="160">
        <v>2</v>
      </c>
      <c r="K12" s="162">
        <v>57.87</v>
      </c>
    </row>
    <row r="13" spans="1:11" ht="15.75" customHeight="1">
      <c r="A13" s="1" t="s">
        <v>39</v>
      </c>
      <c r="B13" s="157" t="s">
        <v>14</v>
      </c>
      <c r="C13" s="158">
        <v>29292</v>
      </c>
      <c r="D13" s="159">
        <v>0.69330000000000003</v>
      </c>
      <c r="E13" s="158">
        <v>20309</v>
      </c>
      <c r="F13" s="159">
        <v>0.48530000000000001</v>
      </c>
      <c r="G13" s="160">
        <v>3.47</v>
      </c>
      <c r="H13" s="160">
        <v>2.4</v>
      </c>
      <c r="I13" s="159">
        <v>1E-3</v>
      </c>
      <c r="J13" s="160">
        <v>29</v>
      </c>
      <c r="K13" s="162">
        <v>2182.94</v>
      </c>
    </row>
    <row r="14" spans="1:11" ht="15.75" customHeight="1">
      <c r="A14" s="1" t="s">
        <v>27</v>
      </c>
      <c r="B14" s="157" t="s">
        <v>12</v>
      </c>
      <c r="C14" s="158">
        <v>19544</v>
      </c>
      <c r="D14" s="159">
        <v>0.61140000000000005</v>
      </c>
      <c r="E14" s="158">
        <v>11949</v>
      </c>
      <c r="F14" s="159">
        <v>0.31169999999999998</v>
      </c>
      <c r="G14" s="160">
        <v>5</v>
      </c>
      <c r="H14" s="160">
        <v>6.6</v>
      </c>
      <c r="I14" s="159">
        <v>1.9E-3</v>
      </c>
      <c r="J14" s="160">
        <v>38</v>
      </c>
      <c r="K14" s="162">
        <v>1630.26</v>
      </c>
    </row>
    <row r="15" spans="1:11" ht="15.75" customHeight="1">
      <c r="A15" s="1" t="s">
        <v>27</v>
      </c>
      <c r="B15" s="157" t="s">
        <v>14</v>
      </c>
      <c r="C15" s="160">
        <v>23</v>
      </c>
      <c r="D15" s="159">
        <v>0.52170000000000005</v>
      </c>
      <c r="E15" s="160">
        <v>12</v>
      </c>
      <c r="F15" s="159">
        <v>0.60870000000000002</v>
      </c>
      <c r="G15" s="160">
        <v>2</v>
      </c>
      <c r="H15" s="160">
        <v>1.6</v>
      </c>
      <c r="I15" s="159">
        <v>0</v>
      </c>
      <c r="J15" s="160">
        <v>0</v>
      </c>
      <c r="K15" s="162">
        <v>0</v>
      </c>
    </row>
    <row r="16" spans="1:11" ht="15.75" customHeight="1">
      <c r="A16" s="1" t="s">
        <v>29</v>
      </c>
      <c r="B16" s="157" t="s">
        <v>12</v>
      </c>
      <c r="C16" s="158">
        <v>11046</v>
      </c>
      <c r="D16" s="159">
        <v>0.82730000000000004</v>
      </c>
      <c r="E16" s="158">
        <v>9138</v>
      </c>
      <c r="F16" s="159">
        <v>0.77600000000000002</v>
      </c>
      <c r="G16" s="160">
        <v>1.88</v>
      </c>
      <c r="H16" s="160">
        <v>4.7</v>
      </c>
      <c r="I16" s="159">
        <v>0</v>
      </c>
      <c r="J16" s="160">
        <v>0</v>
      </c>
      <c r="K16" s="162">
        <v>0</v>
      </c>
    </row>
    <row r="17" spans="1:11" ht="15.75" customHeight="1">
      <c r="A17" s="1" t="s">
        <v>29</v>
      </c>
      <c r="B17" s="157" t="s">
        <v>14</v>
      </c>
      <c r="C17" s="158">
        <v>12796</v>
      </c>
      <c r="D17" s="159">
        <v>0.68889999999999996</v>
      </c>
      <c r="E17" s="158">
        <v>8815</v>
      </c>
      <c r="F17" s="159">
        <v>0.7177</v>
      </c>
      <c r="G17" s="160">
        <v>2.42</v>
      </c>
      <c r="H17" s="160">
        <v>3.1</v>
      </c>
      <c r="I17" s="159">
        <v>5.4000000000000003E-3</v>
      </c>
      <c r="J17" s="160">
        <v>69</v>
      </c>
      <c r="K17" s="162">
        <v>6736.64</v>
      </c>
    </row>
    <row r="18" spans="1:11" ht="15.75" customHeight="1">
      <c r="A18" s="1"/>
      <c r="B18" s="157" t="s">
        <v>12</v>
      </c>
      <c r="C18" s="158">
        <v>831525</v>
      </c>
      <c r="D18" s="159">
        <v>0.69750000000000001</v>
      </c>
      <c r="E18" s="158">
        <v>580006</v>
      </c>
      <c r="F18" s="159">
        <v>0.43049999999999999</v>
      </c>
      <c r="G18" s="160">
        <v>4.43</v>
      </c>
      <c r="H18" s="160">
        <v>6.1</v>
      </c>
      <c r="I18" s="159">
        <v>1.4E-3</v>
      </c>
      <c r="J18" s="158">
        <v>1151</v>
      </c>
      <c r="K18" s="162">
        <v>63350.87</v>
      </c>
    </row>
    <row r="19" spans="1:11" ht="15.75" customHeight="1">
      <c r="A19" s="1"/>
      <c r="B19" s="157" t="s">
        <v>14</v>
      </c>
      <c r="C19" s="158">
        <v>987254</v>
      </c>
      <c r="D19" s="159">
        <v>0.69120000000000004</v>
      </c>
      <c r="E19" s="158">
        <v>682393</v>
      </c>
      <c r="F19" s="159">
        <v>0.43480000000000002</v>
      </c>
      <c r="G19" s="160">
        <v>4.3499999999999996</v>
      </c>
      <c r="H19" s="160">
        <v>5.9</v>
      </c>
      <c r="I19" s="159">
        <v>1.78E-2</v>
      </c>
      <c r="J19" s="158">
        <v>17545</v>
      </c>
      <c r="K19" s="162">
        <v>2967171.33</v>
      </c>
    </row>
    <row r="39" spans="1:1" ht="12.6">
      <c r="A39" s="1"/>
    </row>
    <row r="40" spans="1:1" ht="12.6">
      <c r="A40" s="1"/>
    </row>
    <row r="41" spans="1:1" ht="12.6">
      <c r="A41" s="1"/>
    </row>
    <row r="42" spans="1:1" ht="12.6">
      <c r="A42" s="1"/>
    </row>
    <row r="43" spans="1:1" ht="12.6">
      <c r="A43" s="1"/>
    </row>
    <row r="44" spans="1:1" ht="12.6">
      <c r="A44" s="1"/>
    </row>
    <row r="45" spans="1:1" ht="12.6">
      <c r="A45" s="1"/>
    </row>
    <row r="46" spans="1:1" ht="12.6">
      <c r="A46" s="1"/>
    </row>
    <row r="47" spans="1:1" ht="12.6">
      <c r="A47" s="1"/>
    </row>
    <row r="48" spans="1:1" ht="12.6">
      <c r="A48" s="1"/>
    </row>
    <row r="49" spans="1:1" ht="12.6">
      <c r="A49" s="1"/>
    </row>
    <row r="50" spans="1:1" ht="12.6">
      <c r="A50" s="1"/>
    </row>
    <row r="51" spans="1:1" ht="12.6">
      <c r="A51" s="1"/>
    </row>
    <row r="52" spans="1:1" ht="12.6">
      <c r="A52" s="1"/>
    </row>
    <row r="53" spans="1:1" ht="12.6">
      <c r="A53" s="1"/>
    </row>
    <row r="54" spans="1:1" ht="12.6">
      <c r="A54" s="1"/>
    </row>
    <row r="55" spans="1:1" ht="12.6">
      <c r="A55" s="1"/>
    </row>
    <row r="56" spans="1:1" ht="12.6">
      <c r="A56" s="1"/>
    </row>
    <row r="57" spans="1:1" ht="12.6">
      <c r="A57" s="1"/>
    </row>
    <row r="58" spans="1:1" ht="12.6">
      <c r="A58" s="1"/>
    </row>
    <row r="59" spans="1:1" ht="12.6">
      <c r="A59" s="1"/>
    </row>
    <row r="60" spans="1:1" ht="12.6">
      <c r="A60" s="1"/>
    </row>
    <row r="61" spans="1:1" ht="12.6">
      <c r="A61" s="1"/>
    </row>
    <row r="62" spans="1:1" ht="12.6">
      <c r="A62" s="1"/>
    </row>
    <row r="63" spans="1:1" ht="12.6">
      <c r="A63" s="1"/>
    </row>
    <row r="64" spans="1:1" ht="12.6">
      <c r="A64" s="1"/>
    </row>
    <row r="65" spans="1:1" ht="12.6">
      <c r="A65" s="1"/>
    </row>
    <row r="66" spans="1:1" ht="12.6">
      <c r="A66" s="1"/>
    </row>
    <row r="67" spans="1:1" ht="12.6">
      <c r="A67" s="1"/>
    </row>
    <row r="68" spans="1:1" ht="12.6">
      <c r="A68" s="1"/>
    </row>
    <row r="69" spans="1:1" ht="12.6">
      <c r="A69" s="1"/>
    </row>
    <row r="70" spans="1:1" ht="12.6">
      <c r="A70" s="1"/>
    </row>
    <row r="71" spans="1:1" ht="12.6">
      <c r="A71" s="1"/>
    </row>
    <row r="72" spans="1:1" ht="12.6">
      <c r="A72" s="1"/>
    </row>
    <row r="73" spans="1:1" ht="12.6">
      <c r="A73" s="1"/>
    </row>
    <row r="74" spans="1:1" ht="12.6">
      <c r="A74" s="1"/>
    </row>
    <row r="75" spans="1:1" ht="12.6">
      <c r="A75" s="1"/>
    </row>
    <row r="76" spans="1:1" ht="12.6">
      <c r="A76" s="1"/>
    </row>
    <row r="77" spans="1:1" ht="12.6">
      <c r="A77" s="1"/>
    </row>
    <row r="78" spans="1:1" ht="12.6">
      <c r="A78" s="1"/>
    </row>
    <row r="79" spans="1:1" ht="12.6">
      <c r="A79" s="1"/>
    </row>
    <row r="80" spans="1:1" ht="12.6">
      <c r="A80" s="1"/>
    </row>
    <row r="81" spans="1:1" ht="12.6">
      <c r="A81" s="1"/>
    </row>
    <row r="82" spans="1:1" ht="12.6">
      <c r="A82" s="1"/>
    </row>
    <row r="83" spans="1:1" ht="12.6">
      <c r="A83" s="1"/>
    </row>
    <row r="84" spans="1:1" ht="12.6">
      <c r="A84" s="1"/>
    </row>
    <row r="85" spans="1:1" ht="12.6">
      <c r="A85" s="1"/>
    </row>
    <row r="86" spans="1:1" ht="12.6">
      <c r="A86" s="1"/>
    </row>
    <row r="87" spans="1:1" ht="12.6">
      <c r="A87" s="1"/>
    </row>
    <row r="88" spans="1:1" ht="12.6">
      <c r="A88" s="1"/>
    </row>
    <row r="89" spans="1:1" ht="12.6">
      <c r="A89" s="1"/>
    </row>
    <row r="90" spans="1:1" ht="12.6">
      <c r="A90" s="1"/>
    </row>
    <row r="91" spans="1:1" ht="12.6">
      <c r="A91" s="1"/>
    </row>
    <row r="92" spans="1:1" ht="12.6">
      <c r="A92" s="1"/>
    </row>
    <row r="93" spans="1:1" ht="12.6">
      <c r="A93" s="1"/>
    </row>
    <row r="94" spans="1:1" ht="12.6">
      <c r="A94" s="1"/>
    </row>
    <row r="95" spans="1:1" ht="12.6">
      <c r="A95" s="1"/>
    </row>
    <row r="96" spans="1:1" ht="12.6">
      <c r="A96" s="1"/>
    </row>
    <row r="97" spans="1:1" ht="12.6">
      <c r="A97" s="1"/>
    </row>
    <row r="98" spans="1:1" ht="12.6">
      <c r="A98" s="1"/>
    </row>
    <row r="99" spans="1:1" ht="12.6">
      <c r="A99" s="1"/>
    </row>
    <row r="100" spans="1:1" ht="12.6">
      <c r="A100" s="1"/>
    </row>
    <row r="101" spans="1:1" ht="12.6">
      <c r="A101" s="1"/>
    </row>
    <row r="102" spans="1:1" ht="12.6">
      <c r="A102" s="1"/>
    </row>
    <row r="103" spans="1:1" ht="12.6">
      <c r="A103" s="1"/>
    </row>
    <row r="104" spans="1:1" ht="12.6">
      <c r="A104" s="1"/>
    </row>
    <row r="105" spans="1:1" ht="12.6">
      <c r="A105" s="1"/>
    </row>
    <row r="106" spans="1:1" ht="12.6">
      <c r="A106" s="1"/>
    </row>
    <row r="107" spans="1:1" ht="12.6">
      <c r="A107" s="1"/>
    </row>
    <row r="108" spans="1:1" ht="12.6">
      <c r="A108" s="1"/>
    </row>
    <row r="109" spans="1:1" ht="12.6">
      <c r="A109" s="1"/>
    </row>
    <row r="110" spans="1:1" ht="12.6">
      <c r="A110" s="1"/>
    </row>
    <row r="111" spans="1:1" ht="12.6">
      <c r="A111" s="1"/>
    </row>
    <row r="112" spans="1:1" ht="12.6">
      <c r="A112" s="1"/>
    </row>
    <row r="113" spans="1:1" ht="12.6">
      <c r="A113" s="1"/>
    </row>
    <row r="114" spans="1:1" ht="12.6">
      <c r="A114" s="1"/>
    </row>
    <row r="115" spans="1:1" ht="12.6">
      <c r="A115" s="1"/>
    </row>
    <row r="116" spans="1:1" ht="12.6">
      <c r="A116" s="1"/>
    </row>
    <row r="117" spans="1:1" ht="12.6">
      <c r="A117" s="1"/>
    </row>
    <row r="118" spans="1:1" ht="12.6">
      <c r="A118" s="1"/>
    </row>
    <row r="119" spans="1:1" ht="12.6">
      <c r="A119" s="1"/>
    </row>
    <row r="120" spans="1:1" ht="12.6">
      <c r="A120" s="1"/>
    </row>
    <row r="121" spans="1:1" ht="12.6">
      <c r="A121" s="1"/>
    </row>
    <row r="122" spans="1:1" ht="12.6">
      <c r="A122" s="1"/>
    </row>
    <row r="123" spans="1:1" ht="12.6">
      <c r="A123" s="1"/>
    </row>
    <row r="124" spans="1:1" ht="12.6">
      <c r="A124" s="1"/>
    </row>
    <row r="125" spans="1:1" ht="12.6">
      <c r="A125" s="1"/>
    </row>
    <row r="126" spans="1:1" ht="12.6">
      <c r="A126" s="1"/>
    </row>
    <row r="127" spans="1:1" ht="12.6">
      <c r="A127" s="1"/>
    </row>
    <row r="128" spans="1:1" ht="12.6">
      <c r="A128" s="1"/>
    </row>
    <row r="129" spans="1:1" ht="12.6">
      <c r="A129" s="1"/>
    </row>
    <row r="130" spans="1:1" ht="12.6">
      <c r="A130" s="1"/>
    </row>
    <row r="131" spans="1:1" ht="12.6">
      <c r="A131" s="1"/>
    </row>
    <row r="132" spans="1:1" ht="12.6">
      <c r="A132" s="1"/>
    </row>
    <row r="133" spans="1:1" ht="12.6">
      <c r="A133" s="1"/>
    </row>
    <row r="134" spans="1:1" ht="12.6">
      <c r="A134" s="1"/>
    </row>
    <row r="135" spans="1:1" ht="12.6">
      <c r="A135" s="1"/>
    </row>
    <row r="136" spans="1:1" ht="12.6">
      <c r="A136" s="1"/>
    </row>
    <row r="137" spans="1:1" ht="12.6">
      <c r="A137" s="1"/>
    </row>
    <row r="138" spans="1:1" ht="12.6">
      <c r="A138" s="1"/>
    </row>
    <row r="139" spans="1:1" ht="12.6">
      <c r="A139" s="1"/>
    </row>
    <row r="140" spans="1:1" ht="12.6">
      <c r="A140" s="1"/>
    </row>
    <row r="141" spans="1:1" ht="12.6">
      <c r="A141" s="1"/>
    </row>
    <row r="142" spans="1:1" ht="12.6">
      <c r="A142" s="1"/>
    </row>
    <row r="143" spans="1:1" ht="12.6">
      <c r="A143" s="1"/>
    </row>
    <row r="144" spans="1:1" ht="12.6">
      <c r="A144" s="1"/>
    </row>
    <row r="145" spans="1:1" ht="12.6">
      <c r="A145" s="1"/>
    </row>
    <row r="146" spans="1:1" ht="12.6">
      <c r="A146" s="1"/>
    </row>
    <row r="147" spans="1:1" ht="12.6">
      <c r="A147" s="1"/>
    </row>
    <row r="148" spans="1:1" ht="12.6">
      <c r="A148" s="1"/>
    </row>
    <row r="149" spans="1:1" ht="12.6">
      <c r="A149" s="1"/>
    </row>
    <row r="150" spans="1:1" ht="12.6">
      <c r="A150" s="1"/>
    </row>
    <row r="151" spans="1:1" ht="12.6">
      <c r="A151" s="1"/>
    </row>
    <row r="152" spans="1:1" ht="12.6">
      <c r="A152" s="1"/>
    </row>
    <row r="153" spans="1:1" ht="12.6">
      <c r="A153" s="1"/>
    </row>
    <row r="154" spans="1:1" ht="12.6">
      <c r="A154" s="1"/>
    </row>
    <row r="155" spans="1:1" ht="12.6">
      <c r="A155" s="1"/>
    </row>
    <row r="156" spans="1:1" ht="12.6">
      <c r="A156" s="1"/>
    </row>
    <row r="157" spans="1:1" ht="12.6">
      <c r="A157" s="1"/>
    </row>
    <row r="158" spans="1:1" ht="12.6">
      <c r="A158" s="1"/>
    </row>
    <row r="159" spans="1:1" ht="12.6">
      <c r="A159" s="1"/>
    </row>
    <row r="160" spans="1:1" ht="12.6">
      <c r="A160" s="1"/>
    </row>
    <row r="161" spans="1:1" ht="12.6">
      <c r="A161" s="1"/>
    </row>
    <row r="162" spans="1:1" ht="12.6">
      <c r="A162" s="1"/>
    </row>
    <row r="163" spans="1:1" ht="12.6">
      <c r="A163" s="1"/>
    </row>
    <row r="164" spans="1:1" ht="12.6">
      <c r="A164" s="1"/>
    </row>
    <row r="165" spans="1:1" ht="12.6">
      <c r="A165" s="1"/>
    </row>
    <row r="166" spans="1:1" ht="12.6">
      <c r="A166" s="1"/>
    </row>
    <row r="167" spans="1:1" ht="12.6">
      <c r="A167" s="1"/>
    </row>
    <row r="168" spans="1:1" ht="12.6">
      <c r="A168" s="1"/>
    </row>
    <row r="169" spans="1:1" ht="12.6">
      <c r="A169" s="1"/>
    </row>
    <row r="170" spans="1:1" ht="12.6">
      <c r="A170" s="1"/>
    </row>
    <row r="171" spans="1:1" ht="12.6">
      <c r="A171" s="1"/>
    </row>
    <row r="172" spans="1:1" ht="12.6">
      <c r="A172" s="1"/>
    </row>
    <row r="173" spans="1:1" ht="12.6">
      <c r="A173" s="1"/>
    </row>
    <row r="174" spans="1:1" ht="12.6">
      <c r="A174" s="1"/>
    </row>
    <row r="175" spans="1:1" ht="12.6">
      <c r="A175" s="1"/>
    </row>
    <row r="176" spans="1:1" ht="12.6">
      <c r="A176" s="1"/>
    </row>
    <row r="177" spans="1:1" ht="12.6">
      <c r="A177" s="1"/>
    </row>
    <row r="178" spans="1:1" ht="12.6">
      <c r="A178" s="1"/>
    </row>
    <row r="179" spans="1:1" ht="12.6">
      <c r="A179" s="1"/>
    </row>
    <row r="180" spans="1:1" ht="12.6">
      <c r="A180" s="1"/>
    </row>
    <row r="181" spans="1:1" ht="12.6">
      <c r="A181" s="1"/>
    </row>
    <row r="182" spans="1:1" ht="12.6">
      <c r="A182" s="1"/>
    </row>
    <row r="183" spans="1:1" ht="12.6">
      <c r="A183" s="1"/>
    </row>
    <row r="184" spans="1:1" ht="12.6">
      <c r="A184" s="1"/>
    </row>
    <row r="185" spans="1:1" ht="12.6">
      <c r="A185" s="1"/>
    </row>
    <row r="186" spans="1:1" ht="12.6">
      <c r="A186" s="1"/>
    </row>
    <row r="187" spans="1:1" ht="12.6">
      <c r="A187" s="1"/>
    </row>
    <row r="188" spans="1:1" ht="12.6">
      <c r="A188" s="1"/>
    </row>
    <row r="189" spans="1:1" ht="12.6">
      <c r="A189" s="1"/>
    </row>
    <row r="190" spans="1:1" ht="12.6">
      <c r="A190" s="1"/>
    </row>
    <row r="191" spans="1:1" ht="12.6">
      <c r="A191" s="1"/>
    </row>
    <row r="192" spans="1:1" ht="12.6">
      <c r="A192" s="1"/>
    </row>
    <row r="193" spans="1:1" ht="12.6">
      <c r="A193" s="1"/>
    </row>
    <row r="194" spans="1:1" ht="12.6">
      <c r="A194" s="1"/>
    </row>
    <row r="195" spans="1:1" ht="12.6">
      <c r="A195" s="1"/>
    </row>
    <row r="196" spans="1:1" ht="12.6">
      <c r="A196" s="1"/>
    </row>
    <row r="197" spans="1:1" ht="12.6">
      <c r="A197" s="1"/>
    </row>
    <row r="198" spans="1:1" ht="12.6">
      <c r="A198" s="1"/>
    </row>
    <row r="199" spans="1:1" ht="12.6">
      <c r="A199" s="1"/>
    </row>
    <row r="200" spans="1:1" ht="12.6">
      <c r="A200" s="1"/>
    </row>
    <row r="201" spans="1:1" ht="12.6">
      <c r="A201" s="1"/>
    </row>
    <row r="202" spans="1:1" ht="12.6">
      <c r="A202" s="1"/>
    </row>
    <row r="203" spans="1:1" ht="12.6">
      <c r="A203" s="1"/>
    </row>
    <row r="204" spans="1:1" ht="12.6">
      <c r="A204" s="1"/>
    </row>
    <row r="205" spans="1:1" ht="12.6">
      <c r="A205" s="1"/>
    </row>
    <row r="206" spans="1:1" ht="12.6">
      <c r="A206" s="1"/>
    </row>
    <row r="207" spans="1:1" ht="12.6">
      <c r="A207" s="1"/>
    </row>
    <row r="208" spans="1:1" ht="12.6">
      <c r="A208" s="1"/>
    </row>
    <row r="209" spans="1:1" ht="12.6">
      <c r="A209" s="1"/>
    </row>
    <row r="210" spans="1:1" ht="12.6">
      <c r="A210" s="1"/>
    </row>
    <row r="211" spans="1:1" ht="12.6">
      <c r="A211" s="1"/>
    </row>
    <row r="212" spans="1:1" ht="12.6">
      <c r="A212" s="1"/>
    </row>
    <row r="213" spans="1:1" ht="12.6">
      <c r="A213" s="1"/>
    </row>
    <row r="214" spans="1:1" ht="12.6">
      <c r="A214" s="1"/>
    </row>
    <row r="215" spans="1:1" ht="12.6">
      <c r="A215" s="1"/>
    </row>
    <row r="216" spans="1:1" ht="12.6">
      <c r="A216" s="1"/>
    </row>
    <row r="217" spans="1:1" ht="12.6">
      <c r="A217" s="1"/>
    </row>
    <row r="218" spans="1:1" ht="12.6">
      <c r="A218" s="1"/>
    </row>
    <row r="219" spans="1:1" ht="12.6">
      <c r="A219" s="1"/>
    </row>
    <row r="220" spans="1:1" ht="12.6">
      <c r="A220" s="1"/>
    </row>
    <row r="221" spans="1:1" ht="12.6">
      <c r="A221" s="1"/>
    </row>
    <row r="222" spans="1:1" ht="12.6">
      <c r="A222" s="1"/>
    </row>
    <row r="223" spans="1:1" ht="12.6">
      <c r="A223" s="1"/>
    </row>
    <row r="224" spans="1:1" ht="12.6">
      <c r="A224" s="1"/>
    </row>
    <row r="225" spans="1:1" ht="12.6">
      <c r="A225" s="1"/>
    </row>
    <row r="226" spans="1:1" ht="12.6">
      <c r="A226" s="1"/>
    </row>
    <row r="227" spans="1:1" ht="12.6">
      <c r="A227" s="1"/>
    </row>
    <row r="228" spans="1:1" ht="12.6">
      <c r="A228" s="1"/>
    </row>
    <row r="229" spans="1:1" ht="12.6">
      <c r="A229" s="1"/>
    </row>
    <row r="230" spans="1:1" ht="12.6">
      <c r="A230" s="1"/>
    </row>
    <row r="231" spans="1:1" ht="12.6">
      <c r="A231" s="1"/>
    </row>
    <row r="232" spans="1:1" ht="12.6">
      <c r="A232" s="1"/>
    </row>
    <row r="233" spans="1:1" ht="12.6">
      <c r="A233" s="1"/>
    </row>
    <row r="234" spans="1:1" ht="12.6">
      <c r="A234" s="1"/>
    </row>
    <row r="235" spans="1:1" ht="12.6">
      <c r="A235" s="1"/>
    </row>
    <row r="236" spans="1:1" ht="12.6">
      <c r="A236" s="1"/>
    </row>
    <row r="237" spans="1:1" ht="12.6">
      <c r="A237" s="1"/>
    </row>
    <row r="238" spans="1:1" ht="12.6">
      <c r="A238" s="1"/>
    </row>
    <row r="239" spans="1:1" ht="12.6">
      <c r="A239" s="1"/>
    </row>
    <row r="240" spans="1:1" ht="12.6">
      <c r="A240" s="1"/>
    </row>
    <row r="241" spans="1:1" ht="12.6">
      <c r="A241" s="1"/>
    </row>
    <row r="242" spans="1:1" ht="12.6">
      <c r="A242" s="1"/>
    </row>
    <row r="243" spans="1:1" ht="12.6">
      <c r="A243" s="1"/>
    </row>
    <row r="244" spans="1:1" ht="12.6">
      <c r="A244" s="1"/>
    </row>
    <row r="245" spans="1:1" ht="12.6">
      <c r="A245" s="1"/>
    </row>
    <row r="246" spans="1:1" ht="12.6">
      <c r="A246" s="1"/>
    </row>
    <row r="247" spans="1:1" ht="12.6">
      <c r="A247" s="1"/>
    </row>
    <row r="248" spans="1:1" ht="12.6">
      <c r="A248" s="1"/>
    </row>
    <row r="249" spans="1:1" ht="12.6">
      <c r="A249" s="1"/>
    </row>
    <row r="250" spans="1:1" ht="12.6">
      <c r="A250" s="1"/>
    </row>
    <row r="251" spans="1:1" ht="12.6">
      <c r="A251" s="1"/>
    </row>
    <row r="252" spans="1:1" ht="12.6">
      <c r="A252" s="1"/>
    </row>
    <row r="253" spans="1:1" ht="12.6">
      <c r="A253" s="1"/>
    </row>
    <row r="254" spans="1:1" ht="12.6">
      <c r="A254" s="1"/>
    </row>
    <row r="255" spans="1:1" ht="12.6">
      <c r="A255" s="1"/>
    </row>
    <row r="256" spans="1:1" ht="12.6">
      <c r="A256" s="1"/>
    </row>
    <row r="257" spans="1:1" ht="12.6">
      <c r="A257" s="1"/>
    </row>
    <row r="258" spans="1:1" ht="12.6">
      <c r="A258" s="1"/>
    </row>
    <row r="259" spans="1:1" ht="12.6">
      <c r="A259" s="1"/>
    </row>
    <row r="260" spans="1:1" ht="12.6">
      <c r="A260" s="1"/>
    </row>
    <row r="261" spans="1:1" ht="12.6">
      <c r="A261" s="1"/>
    </row>
    <row r="262" spans="1:1" ht="12.6">
      <c r="A262" s="1"/>
    </row>
    <row r="263" spans="1:1" ht="12.6">
      <c r="A263" s="1"/>
    </row>
    <row r="264" spans="1:1" ht="12.6">
      <c r="A264" s="1"/>
    </row>
    <row r="265" spans="1:1" ht="12.6">
      <c r="A265" s="1"/>
    </row>
    <row r="266" spans="1:1" ht="12.6">
      <c r="A266" s="1"/>
    </row>
    <row r="267" spans="1:1" ht="12.6">
      <c r="A267" s="1"/>
    </row>
    <row r="268" spans="1:1" ht="12.6">
      <c r="A268" s="1"/>
    </row>
    <row r="269" spans="1:1" ht="12.6">
      <c r="A269" s="1"/>
    </row>
    <row r="270" spans="1:1" ht="12.6">
      <c r="A270" s="1"/>
    </row>
    <row r="271" spans="1:1" ht="12.6">
      <c r="A271" s="1"/>
    </row>
    <row r="272" spans="1:1" ht="12.6">
      <c r="A272" s="1"/>
    </row>
    <row r="273" spans="1:1" ht="12.6">
      <c r="A273" s="1"/>
    </row>
    <row r="274" spans="1:1" ht="12.6">
      <c r="A274" s="1"/>
    </row>
    <row r="275" spans="1:1" ht="12.6">
      <c r="A275" s="1"/>
    </row>
    <row r="276" spans="1:1" ht="12.6">
      <c r="A276" s="1"/>
    </row>
    <row r="277" spans="1:1" ht="12.6">
      <c r="A277" s="1"/>
    </row>
    <row r="278" spans="1:1" ht="12.6">
      <c r="A278" s="1"/>
    </row>
    <row r="279" spans="1:1" ht="12.6">
      <c r="A279" s="1"/>
    </row>
    <row r="280" spans="1:1" ht="12.6">
      <c r="A280" s="1"/>
    </row>
    <row r="281" spans="1:1" ht="12.6">
      <c r="A281" s="1"/>
    </row>
    <row r="282" spans="1:1" ht="12.6">
      <c r="A282" s="1"/>
    </row>
    <row r="283" spans="1:1" ht="12.6">
      <c r="A283" s="1"/>
    </row>
    <row r="284" spans="1:1" ht="12.6">
      <c r="A284" s="1"/>
    </row>
    <row r="285" spans="1:1" ht="12.6">
      <c r="A285" s="1"/>
    </row>
    <row r="286" spans="1:1" ht="12.6">
      <c r="A286" s="1"/>
    </row>
    <row r="287" spans="1:1" ht="12.6">
      <c r="A287" s="1"/>
    </row>
    <row r="288" spans="1:1" ht="12.6">
      <c r="A288" s="1"/>
    </row>
    <row r="289" spans="1:1" ht="12.6">
      <c r="A289" s="1"/>
    </row>
    <row r="290" spans="1:1" ht="12.6">
      <c r="A290" s="1"/>
    </row>
    <row r="291" spans="1:1" ht="12.6">
      <c r="A291" s="1"/>
    </row>
    <row r="292" spans="1:1" ht="12.6">
      <c r="A292" s="1"/>
    </row>
    <row r="293" spans="1:1" ht="12.6">
      <c r="A293" s="1"/>
    </row>
    <row r="294" spans="1:1" ht="12.6">
      <c r="A294" s="1"/>
    </row>
    <row r="295" spans="1:1" ht="12.6">
      <c r="A295" s="1"/>
    </row>
    <row r="296" spans="1:1" ht="12.6">
      <c r="A296" s="1"/>
    </row>
    <row r="297" spans="1:1" ht="12.6">
      <c r="A297" s="1"/>
    </row>
    <row r="298" spans="1:1" ht="12.6">
      <c r="A298" s="1"/>
    </row>
    <row r="299" spans="1:1" ht="12.6">
      <c r="A299" s="1"/>
    </row>
    <row r="300" spans="1:1" ht="12.6">
      <c r="A300" s="1"/>
    </row>
    <row r="301" spans="1:1" ht="12.6">
      <c r="A301" s="1"/>
    </row>
    <row r="302" spans="1:1" ht="12.6">
      <c r="A302" s="1"/>
    </row>
    <row r="303" spans="1:1" ht="12.6">
      <c r="A303" s="1"/>
    </row>
    <row r="304" spans="1:1" ht="12.6">
      <c r="A304" s="1"/>
    </row>
    <row r="305" spans="1:1" ht="12.6">
      <c r="A305" s="1"/>
    </row>
    <row r="306" spans="1:1" ht="12.6">
      <c r="A306" s="1"/>
    </row>
    <row r="307" spans="1:1" ht="12.6">
      <c r="A307" s="1"/>
    </row>
    <row r="308" spans="1:1" ht="12.6">
      <c r="A308" s="1"/>
    </row>
    <row r="309" spans="1:1" ht="12.6">
      <c r="A309" s="1"/>
    </row>
    <row r="310" spans="1:1" ht="12.6">
      <c r="A310" s="1"/>
    </row>
    <row r="311" spans="1:1" ht="12.6">
      <c r="A311" s="1"/>
    </row>
    <row r="312" spans="1:1" ht="12.6">
      <c r="A312" s="1"/>
    </row>
    <row r="313" spans="1:1" ht="12.6">
      <c r="A313" s="1"/>
    </row>
    <row r="314" spans="1:1" ht="12.6">
      <c r="A314" s="1"/>
    </row>
    <row r="315" spans="1:1" ht="12.6">
      <c r="A315" s="1"/>
    </row>
    <row r="316" spans="1:1" ht="12.6">
      <c r="A316" s="1"/>
    </row>
    <row r="317" spans="1:1" ht="12.6">
      <c r="A317" s="1"/>
    </row>
    <row r="318" spans="1:1" ht="12.6">
      <c r="A318" s="1"/>
    </row>
    <row r="319" spans="1:1" ht="12.6">
      <c r="A319" s="1"/>
    </row>
    <row r="320" spans="1:1" ht="12.6">
      <c r="A320" s="1"/>
    </row>
    <row r="321" spans="1:1" ht="12.6">
      <c r="A321" s="1"/>
    </row>
    <row r="322" spans="1:1" ht="12.6">
      <c r="A322" s="1"/>
    </row>
    <row r="323" spans="1:1" ht="12.6">
      <c r="A323" s="1"/>
    </row>
    <row r="324" spans="1:1" ht="12.6">
      <c r="A324" s="1"/>
    </row>
    <row r="325" spans="1:1" ht="12.6">
      <c r="A325" s="1"/>
    </row>
    <row r="326" spans="1:1" ht="12.6">
      <c r="A326" s="1"/>
    </row>
    <row r="327" spans="1:1" ht="12.6">
      <c r="A327" s="1"/>
    </row>
    <row r="328" spans="1:1" ht="12.6">
      <c r="A328" s="1"/>
    </row>
    <row r="329" spans="1:1" ht="12.6">
      <c r="A329" s="1"/>
    </row>
    <row r="330" spans="1:1" ht="12.6">
      <c r="A330" s="1"/>
    </row>
    <row r="331" spans="1:1" ht="12.6">
      <c r="A331" s="1"/>
    </row>
    <row r="332" spans="1:1" ht="12.6">
      <c r="A332" s="1"/>
    </row>
    <row r="333" spans="1:1" ht="12.6">
      <c r="A333" s="1"/>
    </row>
    <row r="334" spans="1:1" ht="12.6">
      <c r="A334" s="1"/>
    </row>
    <row r="335" spans="1:1" ht="12.6">
      <c r="A335" s="1"/>
    </row>
    <row r="336" spans="1:1" ht="12.6">
      <c r="A336" s="1"/>
    </row>
    <row r="337" spans="1:1" ht="12.6">
      <c r="A337" s="1"/>
    </row>
    <row r="338" spans="1:1" ht="12.6">
      <c r="A338" s="1"/>
    </row>
    <row r="339" spans="1:1" ht="12.6">
      <c r="A339" s="1"/>
    </row>
    <row r="340" spans="1:1" ht="12.6">
      <c r="A340" s="1"/>
    </row>
    <row r="341" spans="1:1" ht="12.6">
      <c r="A341" s="1"/>
    </row>
    <row r="342" spans="1:1" ht="12.6">
      <c r="A342" s="1"/>
    </row>
    <row r="343" spans="1:1" ht="12.6">
      <c r="A343" s="1"/>
    </row>
    <row r="344" spans="1:1" ht="12.6">
      <c r="A344" s="1"/>
    </row>
    <row r="345" spans="1:1" ht="12.6">
      <c r="A345" s="1"/>
    </row>
    <row r="346" spans="1:1" ht="12.6">
      <c r="A346" s="1"/>
    </row>
    <row r="347" spans="1:1" ht="12.6">
      <c r="A347" s="1"/>
    </row>
    <row r="348" spans="1:1" ht="12.6">
      <c r="A348" s="1"/>
    </row>
    <row r="349" spans="1:1" ht="12.6">
      <c r="A349" s="1"/>
    </row>
    <row r="350" spans="1:1" ht="12.6">
      <c r="A350" s="1"/>
    </row>
    <row r="351" spans="1:1" ht="12.6">
      <c r="A351" s="1"/>
    </row>
    <row r="352" spans="1:1" ht="12.6">
      <c r="A352" s="1"/>
    </row>
    <row r="353" spans="1:1" ht="12.6">
      <c r="A353" s="1"/>
    </row>
    <row r="354" spans="1:1" ht="12.6">
      <c r="A354" s="1"/>
    </row>
    <row r="355" spans="1:1" ht="12.6">
      <c r="A355" s="1"/>
    </row>
    <row r="356" spans="1:1" ht="12.6">
      <c r="A356" s="1"/>
    </row>
    <row r="357" spans="1:1" ht="12.6">
      <c r="A357" s="1"/>
    </row>
    <row r="358" spans="1:1" ht="12.6">
      <c r="A358" s="1"/>
    </row>
    <row r="359" spans="1:1" ht="12.6">
      <c r="A359" s="1"/>
    </row>
    <row r="360" spans="1:1" ht="12.6">
      <c r="A360" s="1"/>
    </row>
    <row r="361" spans="1:1" ht="12.6">
      <c r="A361" s="1"/>
    </row>
    <row r="362" spans="1:1" ht="12.6">
      <c r="A362" s="1"/>
    </row>
    <row r="363" spans="1:1" ht="12.6">
      <c r="A363" s="1"/>
    </row>
    <row r="364" spans="1:1" ht="12.6">
      <c r="A364" s="1"/>
    </row>
    <row r="365" spans="1:1" ht="12.6">
      <c r="A365" s="1"/>
    </row>
    <row r="366" spans="1:1" ht="12.6">
      <c r="A366" s="1"/>
    </row>
    <row r="367" spans="1:1" ht="12.6">
      <c r="A367" s="1"/>
    </row>
    <row r="368" spans="1:1" ht="12.6">
      <c r="A368" s="1"/>
    </row>
    <row r="369" spans="1:1" ht="12.6">
      <c r="A369" s="1"/>
    </row>
    <row r="370" spans="1:1" ht="12.6">
      <c r="A370" s="1"/>
    </row>
    <row r="371" spans="1:1" ht="12.6">
      <c r="A371" s="1"/>
    </row>
    <row r="372" spans="1:1" ht="12.6">
      <c r="A372" s="1"/>
    </row>
    <row r="373" spans="1:1" ht="12.6">
      <c r="A373" s="1"/>
    </row>
    <row r="374" spans="1:1" ht="12.6">
      <c r="A374" s="1"/>
    </row>
    <row r="375" spans="1:1" ht="12.6">
      <c r="A375" s="1"/>
    </row>
    <row r="376" spans="1:1" ht="12.6">
      <c r="A376" s="1"/>
    </row>
    <row r="377" spans="1:1" ht="12.6">
      <c r="A377" s="1"/>
    </row>
    <row r="378" spans="1:1" ht="12.6">
      <c r="A378" s="1"/>
    </row>
    <row r="379" spans="1:1" ht="12.6">
      <c r="A379" s="1"/>
    </row>
    <row r="380" spans="1:1" ht="12.6">
      <c r="A380" s="1"/>
    </row>
    <row r="381" spans="1:1" ht="12.6">
      <c r="A381" s="1"/>
    </row>
    <row r="382" spans="1:1" ht="12.6">
      <c r="A382" s="1"/>
    </row>
    <row r="383" spans="1:1" ht="12.6">
      <c r="A383" s="1"/>
    </row>
    <row r="384" spans="1:1" ht="12.6">
      <c r="A384" s="1"/>
    </row>
    <row r="385" spans="1:1" ht="12.6">
      <c r="A385" s="1"/>
    </row>
    <row r="386" spans="1:1" ht="12.6">
      <c r="A386" s="1"/>
    </row>
    <row r="387" spans="1:1" ht="12.6">
      <c r="A387" s="1"/>
    </row>
    <row r="388" spans="1:1" ht="12.6">
      <c r="A388" s="1"/>
    </row>
    <row r="389" spans="1:1" ht="12.6">
      <c r="A389" s="1"/>
    </row>
    <row r="390" spans="1:1" ht="12.6">
      <c r="A390" s="1"/>
    </row>
    <row r="391" spans="1:1" ht="12.6">
      <c r="A391" s="1"/>
    </row>
    <row r="392" spans="1:1" ht="12.6">
      <c r="A392" s="1"/>
    </row>
    <row r="393" spans="1:1" ht="12.6">
      <c r="A393" s="1"/>
    </row>
    <row r="394" spans="1:1" ht="12.6">
      <c r="A394" s="1"/>
    </row>
    <row r="395" spans="1:1" ht="12.6">
      <c r="A395" s="1"/>
    </row>
    <row r="396" spans="1:1" ht="12.6">
      <c r="A396" s="1"/>
    </row>
    <row r="397" spans="1:1" ht="12.6">
      <c r="A397" s="1"/>
    </row>
    <row r="398" spans="1:1" ht="12.6">
      <c r="A398" s="1"/>
    </row>
    <row r="399" spans="1:1" ht="12.6">
      <c r="A399" s="1"/>
    </row>
    <row r="400" spans="1:1" ht="12.6">
      <c r="A400" s="1"/>
    </row>
    <row r="401" spans="1:1" ht="12.6">
      <c r="A401" s="1"/>
    </row>
    <row r="402" spans="1:1" ht="12.6">
      <c r="A402" s="1"/>
    </row>
    <row r="403" spans="1:1" ht="12.6">
      <c r="A403" s="1"/>
    </row>
    <row r="404" spans="1:1" ht="12.6">
      <c r="A404" s="1"/>
    </row>
    <row r="405" spans="1:1" ht="12.6">
      <c r="A405" s="1"/>
    </row>
    <row r="406" spans="1:1" ht="12.6">
      <c r="A406" s="1"/>
    </row>
    <row r="407" spans="1:1" ht="12.6">
      <c r="A407" s="1"/>
    </row>
    <row r="408" spans="1:1" ht="12.6">
      <c r="A408" s="1"/>
    </row>
    <row r="409" spans="1:1" ht="12.6">
      <c r="A409" s="1"/>
    </row>
    <row r="410" spans="1:1" ht="12.6">
      <c r="A410" s="1"/>
    </row>
    <row r="411" spans="1:1" ht="12.6">
      <c r="A411" s="1"/>
    </row>
    <row r="412" spans="1:1" ht="12.6">
      <c r="A412" s="1"/>
    </row>
    <row r="413" spans="1:1" ht="12.6">
      <c r="A413" s="1"/>
    </row>
    <row r="414" spans="1:1" ht="12.6">
      <c r="A414" s="1"/>
    </row>
    <row r="415" spans="1:1" ht="12.6">
      <c r="A415" s="1"/>
    </row>
    <row r="416" spans="1:1" ht="12.6">
      <c r="A416" s="1"/>
    </row>
    <row r="417" spans="1:1" ht="12.6">
      <c r="A417" s="1"/>
    </row>
    <row r="418" spans="1:1" ht="12.6">
      <c r="A418" s="1"/>
    </row>
    <row r="419" spans="1:1" ht="12.6">
      <c r="A419" s="1"/>
    </row>
    <row r="420" spans="1:1" ht="12.6">
      <c r="A420" s="1"/>
    </row>
    <row r="421" spans="1:1" ht="12.6">
      <c r="A421" s="1"/>
    </row>
    <row r="422" spans="1:1" ht="12.6">
      <c r="A422" s="1"/>
    </row>
    <row r="423" spans="1:1" ht="12.6">
      <c r="A423" s="1"/>
    </row>
    <row r="424" spans="1:1" ht="12.6">
      <c r="A424" s="1"/>
    </row>
    <row r="425" spans="1:1" ht="12.6">
      <c r="A425" s="1"/>
    </row>
    <row r="426" spans="1:1" ht="12.6">
      <c r="A426" s="1"/>
    </row>
    <row r="427" spans="1:1" ht="12.6">
      <c r="A427" s="1"/>
    </row>
    <row r="428" spans="1:1" ht="12.6">
      <c r="A428" s="1"/>
    </row>
    <row r="429" spans="1:1" ht="12.6">
      <c r="A429" s="1"/>
    </row>
    <row r="430" spans="1:1" ht="12.6">
      <c r="A430" s="1"/>
    </row>
    <row r="431" spans="1:1" ht="12.6">
      <c r="A431" s="1"/>
    </row>
    <row r="432" spans="1:1" ht="12.6">
      <c r="A432" s="1"/>
    </row>
    <row r="433" spans="1:1" ht="12.6">
      <c r="A433" s="1"/>
    </row>
    <row r="434" spans="1:1" ht="12.6">
      <c r="A434" s="1"/>
    </row>
    <row r="435" spans="1:1" ht="12.6">
      <c r="A435" s="1"/>
    </row>
    <row r="436" spans="1:1" ht="12.6">
      <c r="A436" s="1"/>
    </row>
    <row r="437" spans="1:1" ht="12.6">
      <c r="A437" s="1"/>
    </row>
    <row r="438" spans="1:1" ht="12.6">
      <c r="A438" s="1"/>
    </row>
    <row r="439" spans="1:1" ht="12.6">
      <c r="A439" s="1"/>
    </row>
    <row r="440" spans="1:1" ht="12.6">
      <c r="A440" s="1"/>
    </row>
    <row r="441" spans="1:1" ht="12.6">
      <c r="A441" s="1"/>
    </row>
    <row r="442" spans="1:1" ht="12.6">
      <c r="A442" s="1"/>
    </row>
    <row r="443" spans="1:1" ht="12.6">
      <c r="A443" s="1"/>
    </row>
    <row r="444" spans="1:1" ht="12.6">
      <c r="A444" s="1"/>
    </row>
    <row r="445" spans="1:1" ht="12.6">
      <c r="A445" s="1"/>
    </row>
    <row r="446" spans="1:1" ht="12.6">
      <c r="A446" s="1"/>
    </row>
    <row r="447" spans="1:1" ht="12.6">
      <c r="A447" s="1"/>
    </row>
    <row r="448" spans="1:1" ht="12.6">
      <c r="A448" s="1"/>
    </row>
    <row r="449" spans="1:1" ht="12.6">
      <c r="A449" s="1"/>
    </row>
    <row r="450" spans="1:1" ht="12.6">
      <c r="A450" s="1"/>
    </row>
    <row r="451" spans="1:1" ht="12.6">
      <c r="A451" s="1"/>
    </row>
    <row r="452" spans="1:1" ht="12.6">
      <c r="A452" s="1"/>
    </row>
    <row r="453" spans="1:1" ht="12.6">
      <c r="A453" s="1"/>
    </row>
    <row r="454" spans="1:1" ht="12.6">
      <c r="A454" s="1"/>
    </row>
    <row r="455" spans="1:1" ht="12.6">
      <c r="A455" s="1"/>
    </row>
    <row r="456" spans="1:1" ht="12.6">
      <c r="A456" s="1"/>
    </row>
    <row r="457" spans="1:1" ht="12.6">
      <c r="A457" s="1"/>
    </row>
    <row r="458" spans="1:1" ht="12.6">
      <c r="A458" s="1"/>
    </row>
    <row r="459" spans="1:1" ht="12.6">
      <c r="A459" s="1"/>
    </row>
    <row r="460" spans="1:1" ht="12.6">
      <c r="A460" s="1"/>
    </row>
    <row r="461" spans="1:1" ht="12.6">
      <c r="A461" s="1"/>
    </row>
    <row r="462" spans="1:1" ht="12.6">
      <c r="A462" s="1"/>
    </row>
    <row r="463" spans="1:1" ht="12.6">
      <c r="A463" s="1"/>
    </row>
    <row r="464" spans="1:1" ht="12.6">
      <c r="A464" s="1"/>
    </row>
    <row r="465" spans="1:1" ht="12.6">
      <c r="A465" s="1"/>
    </row>
    <row r="466" spans="1:1" ht="12.6">
      <c r="A466" s="1"/>
    </row>
    <row r="467" spans="1:1" ht="12.6">
      <c r="A467" s="1"/>
    </row>
    <row r="468" spans="1:1" ht="12.6">
      <c r="A468" s="1"/>
    </row>
    <row r="469" spans="1:1" ht="12.6">
      <c r="A469" s="1"/>
    </row>
    <row r="470" spans="1:1" ht="12.6">
      <c r="A470" s="1"/>
    </row>
    <row r="471" spans="1:1" ht="12.6">
      <c r="A471" s="1"/>
    </row>
    <row r="472" spans="1:1" ht="12.6">
      <c r="A472" s="1"/>
    </row>
    <row r="473" spans="1:1" ht="12.6">
      <c r="A473" s="1"/>
    </row>
    <row r="474" spans="1:1" ht="12.6">
      <c r="A474" s="1"/>
    </row>
    <row r="475" spans="1:1" ht="12.6">
      <c r="A475" s="1"/>
    </row>
    <row r="476" spans="1:1" ht="12.6">
      <c r="A476" s="1"/>
    </row>
    <row r="477" spans="1:1" ht="12.6">
      <c r="A477" s="1"/>
    </row>
    <row r="478" spans="1:1" ht="12.6">
      <c r="A478" s="1"/>
    </row>
    <row r="479" spans="1:1" ht="12.6">
      <c r="A479" s="1"/>
    </row>
    <row r="480" spans="1:1" ht="12.6">
      <c r="A480" s="1"/>
    </row>
    <row r="481" spans="1:1" ht="12.6">
      <c r="A481" s="1"/>
    </row>
    <row r="482" spans="1:1" ht="12.6">
      <c r="A482" s="1"/>
    </row>
    <row r="483" spans="1:1" ht="12.6">
      <c r="A483" s="1"/>
    </row>
    <row r="484" spans="1:1" ht="12.6">
      <c r="A484" s="1"/>
    </row>
    <row r="485" spans="1:1" ht="12.6">
      <c r="A485" s="1"/>
    </row>
    <row r="486" spans="1:1" ht="12.6">
      <c r="A486" s="1"/>
    </row>
    <row r="487" spans="1:1" ht="12.6">
      <c r="A487" s="1"/>
    </row>
    <row r="488" spans="1:1" ht="12.6">
      <c r="A488" s="1"/>
    </row>
    <row r="489" spans="1:1" ht="12.6">
      <c r="A489" s="1"/>
    </row>
    <row r="490" spans="1:1" ht="12.6">
      <c r="A490" s="1"/>
    </row>
    <row r="491" spans="1:1" ht="12.6">
      <c r="A491" s="1"/>
    </row>
    <row r="492" spans="1:1" ht="12.6">
      <c r="A492" s="1"/>
    </row>
    <row r="493" spans="1:1" ht="12.6">
      <c r="A493" s="1"/>
    </row>
    <row r="494" spans="1:1" ht="12.6">
      <c r="A494" s="1"/>
    </row>
    <row r="495" spans="1:1" ht="12.6">
      <c r="A495" s="1"/>
    </row>
    <row r="496" spans="1:1" ht="12.6">
      <c r="A496" s="1"/>
    </row>
    <row r="497" spans="1:1" ht="12.6">
      <c r="A497" s="1"/>
    </row>
    <row r="498" spans="1:1" ht="12.6">
      <c r="A498" s="1"/>
    </row>
    <row r="499" spans="1:1" ht="12.6">
      <c r="A499" s="1"/>
    </row>
    <row r="500" spans="1:1" ht="12.6">
      <c r="A500" s="1"/>
    </row>
    <row r="501" spans="1:1" ht="12.6">
      <c r="A501" s="1"/>
    </row>
    <row r="502" spans="1:1" ht="12.6">
      <c r="A502" s="1"/>
    </row>
    <row r="503" spans="1:1" ht="12.6">
      <c r="A503" s="1"/>
    </row>
    <row r="504" spans="1:1" ht="12.6">
      <c r="A504" s="1"/>
    </row>
    <row r="505" spans="1:1" ht="12.6">
      <c r="A505" s="1"/>
    </row>
    <row r="506" spans="1:1" ht="12.6">
      <c r="A506" s="1"/>
    </row>
    <row r="507" spans="1:1" ht="12.6">
      <c r="A507" s="1"/>
    </row>
    <row r="508" spans="1:1" ht="12.6">
      <c r="A508" s="1"/>
    </row>
    <row r="509" spans="1:1" ht="12.6">
      <c r="A509" s="1"/>
    </row>
    <row r="510" spans="1:1" ht="12.6">
      <c r="A510" s="1"/>
    </row>
    <row r="511" spans="1:1" ht="12.6">
      <c r="A511" s="1"/>
    </row>
    <row r="512" spans="1:1" ht="12.6">
      <c r="A512" s="1"/>
    </row>
    <row r="513" spans="1:1" ht="12.6">
      <c r="A513" s="1"/>
    </row>
    <row r="514" spans="1:1" ht="12.6">
      <c r="A514" s="1"/>
    </row>
    <row r="515" spans="1:1" ht="12.6">
      <c r="A515" s="1"/>
    </row>
    <row r="516" spans="1:1" ht="12.6">
      <c r="A516" s="1"/>
    </row>
    <row r="517" spans="1:1" ht="12.6">
      <c r="A517" s="1"/>
    </row>
    <row r="518" spans="1:1" ht="12.6">
      <c r="A518" s="1"/>
    </row>
    <row r="519" spans="1:1" ht="12.6">
      <c r="A519" s="1"/>
    </row>
    <row r="520" spans="1:1" ht="12.6">
      <c r="A520" s="1"/>
    </row>
    <row r="521" spans="1:1" ht="12.6">
      <c r="A521" s="1"/>
    </row>
    <row r="522" spans="1:1" ht="12.6">
      <c r="A522" s="1"/>
    </row>
    <row r="523" spans="1:1" ht="12.6">
      <c r="A523" s="1"/>
    </row>
    <row r="524" spans="1:1" ht="12.6">
      <c r="A524" s="1"/>
    </row>
    <row r="525" spans="1:1" ht="12.6">
      <c r="A525" s="1"/>
    </row>
    <row r="526" spans="1:1" ht="12.6">
      <c r="A526" s="1"/>
    </row>
    <row r="527" spans="1:1" ht="12.6">
      <c r="A527" s="1"/>
    </row>
    <row r="528" spans="1:1" ht="12.6">
      <c r="A528" s="1"/>
    </row>
    <row r="529" spans="1:1" ht="12.6">
      <c r="A529" s="1"/>
    </row>
    <row r="530" spans="1:1" ht="12.6">
      <c r="A530" s="1"/>
    </row>
    <row r="531" spans="1:1" ht="12.6">
      <c r="A531" s="1"/>
    </row>
    <row r="532" spans="1:1" ht="12.6">
      <c r="A532" s="1"/>
    </row>
    <row r="533" spans="1:1" ht="12.6">
      <c r="A533" s="1"/>
    </row>
    <row r="534" spans="1:1" ht="12.6">
      <c r="A534" s="1"/>
    </row>
    <row r="535" spans="1:1" ht="12.6">
      <c r="A535" s="1"/>
    </row>
    <row r="536" spans="1:1" ht="12.6">
      <c r="A536" s="1"/>
    </row>
    <row r="537" spans="1:1" ht="12.6">
      <c r="A537" s="1"/>
    </row>
    <row r="538" spans="1:1" ht="12.6">
      <c r="A538" s="1"/>
    </row>
    <row r="539" spans="1:1" ht="12.6">
      <c r="A539" s="1"/>
    </row>
    <row r="540" spans="1:1" ht="12.6">
      <c r="A540" s="1"/>
    </row>
    <row r="541" spans="1:1" ht="12.6">
      <c r="A541" s="1"/>
    </row>
    <row r="542" spans="1:1" ht="12.6">
      <c r="A542" s="1"/>
    </row>
    <row r="543" spans="1:1" ht="12.6">
      <c r="A543" s="1"/>
    </row>
    <row r="544" spans="1:1" ht="12.6">
      <c r="A544" s="1"/>
    </row>
    <row r="545" spans="1:1" ht="12.6">
      <c r="A545" s="1"/>
    </row>
    <row r="546" spans="1:1" ht="12.6">
      <c r="A546" s="1"/>
    </row>
    <row r="547" spans="1:1" ht="12.6">
      <c r="A547" s="1"/>
    </row>
    <row r="548" spans="1:1" ht="12.6">
      <c r="A548" s="1"/>
    </row>
    <row r="549" spans="1:1" ht="12.6">
      <c r="A549" s="1"/>
    </row>
    <row r="550" spans="1:1" ht="12.6">
      <c r="A550" s="1"/>
    </row>
    <row r="551" spans="1:1" ht="12.6">
      <c r="A551" s="1"/>
    </row>
    <row r="552" spans="1:1" ht="12.6">
      <c r="A552" s="1"/>
    </row>
    <row r="553" spans="1:1" ht="12.6">
      <c r="A553" s="1"/>
    </row>
    <row r="554" spans="1:1" ht="12.6">
      <c r="A554" s="1"/>
    </row>
    <row r="555" spans="1:1" ht="12.6">
      <c r="A555" s="1"/>
    </row>
    <row r="556" spans="1:1" ht="12.6">
      <c r="A556" s="1"/>
    </row>
    <row r="557" spans="1:1" ht="12.6">
      <c r="A557" s="1"/>
    </row>
    <row r="558" spans="1:1" ht="12.6">
      <c r="A558" s="1"/>
    </row>
    <row r="559" spans="1:1" ht="12.6">
      <c r="A559" s="1"/>
    </row>
    <row r="560" spans="1:1" ht="12.6">
      <c r="A560" s="1"/>
    </row>
    <row r="561" spans="1:1" ht="12.6">
      <c r="A561" s="1"/>
    </row>
    <row r="562" spans="1:1" ht="12.6">
      <c r="A562" s="1"/>
    </row>
    <row r="563" spans="1:1" ht="12.6">
      <c r="A563" s="1"/>
    </row>
    <row r="564" spans="1:1" ht="12.6">
      <c r="A564" s="1"/>
    </row>
    <row r="565" spans="1:1" ht="12.6">
      <c r="A565" s="1"/>
    </row>
    <row r="566" spans="1:1" ht="12.6">
      <c r="A566" s="1"/>
    </row>
    <row r="567" spans="1:1" ht="12.6">
      <c r="A567" s="1"/>
    </row>
    <row r="568" spans="1:1" ht="12.6">
      <c r="A568" s="1"/>
    </row>
    <row r="569" spans="1:1" ht="12.6">
      <c r="A569" s="1"/>
    </row>
    <row r="570" spans="1:1" ht="12.6">
      <c r="A570" s="1"/>
    </row>
    <row r="571" spans="1:1" ht="12.6">
      <c r="A571" s="1"/>
    </row>
    <row r="572" spans="1:1" ht="12.6">
      <c r="A572" s="1"/>
    </row>
    <row r="573" spans="1:1" ht="12.6">
      <c r="A573" s="1"/>
    </row>
    <row r="574" spans="1:1" ht="12.6">
      <c r="A574" s="1"/>
    </row>
    <row r="575" spans="1:1" ht="12.6">
      <c r="A575" s="1"/>
    </row>
    <row r="576" spans="1:1" ht="12.6">
      <c r="A576" s="1"/>
    </row>
    <row r="577" spans="1:1" ht="12.6">
      <c r="A577" s="1"/>
    </row>
    <row r="578" spans="1:1" ht="12.6">
      <c r="A578" s="1"/>
    </row>
    <row r="579" spans="1:1" ht="12.6">
      <c r="A579" s="1"/>
    </row>
    <row r="580" spans="1:1" ht="12.6">
      <c r="A580" s="1"/>
    </row>
    <row r="581" spans="1:1" ht="12.6">
      <c r="A581" s="1"/>
    </row>
    <row r="582" spans="1:1" ht="12.6">
      <c r="A582" s="1"/>
    </row>
    <row r="583" spans="1:1" ht="12.6">
      <c r="A583" s="1"/>
    </row>
    <row r="584" spans="1:1" ht="12.6">
      <c r="A584" s="1"/>
    </row>
    <row r="585" spans="1:1" ht="12.6">
      <c r="A585" s="1"/>
    </row>
    <row r="586" spans="1:1" ht="12.6">
      <c r="A586" s="1"/>
    </row>
    <row r="587" spans="1:1" ht="12.6">
      <c r="A587" s="1"/>
    </row>
    <row r="588" spans="1:1" ht="12.6">
      <c r="A588" s="1"/>
    </row>
    <row r="589" spans="1:1" ht="12.6">
      <c r="A589" s="1"/>
    </row>
    <row r="590" spans="1:1" ht="12.6">
      <c r="A590" s="1"/>
    </row>
    <row r="591" spans="1:1" ht="12.6">
      <c r="A591" s="1"/>
    </row>
    <row r="592" spans="1:1" ht="12.6">
      <c r="A592" s="1"/>
    </row>
    <row r="593" spans="1:1" ht="12.6">
      <c r="A593" s="1"/>
    </row>
    <row r="594" spans="1:1" ht="12.6">
      <c r="A594" s="1"/>
    </row>
    <row r="595" spans="1:1" ht="12.6">
      <c r="A595" s="1"/>
    </row>
    <row r="596" spans="1:1" ht="12.6">
      <c r="A596" s="1"/>
    </row>
    <row r="597" spans="1:1" ht="12.6">
      <c r="A597" s="1"/>
    </row>
    <row r="598" spans="1:1" ht="12.6">
      <c r="A598" s="1"/>
    </row>
    <row r="599" spans="1:1" ht="12.6">
      <c r="A599" s="1"/>
    </row>
    <row r="600" spans="1:1" ht="12.6">
      <c r="A600" s="1"/>
    </row>
    <row r="601" spans="1:1" ht="12.6">
      <c r="A601" s="1"/>
    </row>
    <row r="602" spans="1:1" ht="12.6">
      <c r="A602" s="1"/>
    </row>
    <row r="603" spans="1:1" ht="12.6">
      <c r="A603" s="1"/>
    </row>
    <row r="604" spans="1:1" ht="12.6">
      <c r="A604" s="1"/>
    </row>
    <row r="605" spans="1:1" ht="12.6">
      <c r="A605" s="1"/>
    </row>
    <row r="606" spans="1:1" ht="12.6">
      <c r="A606" s="1"/>
    </row>
    <row r="607" spans="1:1" ht="12.6">
      <c r="A607" s="1"/>
    </row>
    <row r="608" spans="1:1" ht="12.6">
      <c r="A608" s="1"/>
    </row>
    <row r="609" spans="1:1" ht="12.6">
      <c r="A609" s="1"/>
    </row>
    <row r="610" spans="1:1" ht="12.6">
      <c r="A610" s="1"/>
    </row>
    <row r="611" spans="1:1" ht="12.6">
      <c r="A611" s="1"/>
    </row>
    <row r="612" spans="1:1" ht="12.6">
      <c r="A612" s="1"/>
    </row>
    <row r="613" spans="1:1" ht="12.6">
      <c r="A613" s="1"/>
    </row>
    <row r="614" spans="1:1" ht="12.6">
      <c r="A614" s="1"/>
    </row>
    <row r="615" spans="1:1" ht="12.6">
      <c r="A615" s="1"/>
    </row>
    <row r="616" spans="1:1" ht="12.6">
      <c r="A616" s="1"/>
    </row>
    <row r="617" spans="1:1" ht="12.6">
      <c r="A617" s="1"/>
    </row>
    <row r="618" spans="1:1" ht="12.6">
      <c r="A618" s="1"/>
    </row>
    <row r="619" spans="1:1" ht="12.6">
      <c r="A619" s="1"/>
    </row>
    <row r="620" spans="1:1" ht="12.6">
      <c r="A620" s="1"/>
    </row>
    <row r="621" spans="1:1" ht="12.6">
      <c r="A621" s="1"/>
    </row>
    <row r="622" spans="1:1" ht="12.6">
      <c r="A622" s="1"/>
    </row>
    <row r="623" spans="1:1" ht="12.6">
      <c r="A623" s="1"/>
    </row>
    <row r="624" spans="1:1" ht="12.6">
      <c r="A624" s="1"/>
    </row>
    <row r="625" spans="1:1" ht="12.6">
      <c r="A625" s="1"/>
    </row>
    <row r="626" spans="1:1" ht="12.6">
      <c r="A626" s="1"/>
    </row>
    <row r="627" spans="1:1" ht="12.6">
      <c r="A627" s="1"/>
    </row>
    <row r="628" spans="1:1" ht="12.6">
      <c r="A628" s="1"/>
    </row>
    <row r="629" spans="1:1" ht="12.6">
      <c r="A629" s="1"/>
    </row>
    <row r="630" spans="1:1" ht="12.6">
      <c r="A630" s="1"/>
    </row>
    <row r="631" spans="1:1" ht="12.6">
      <c r="A631" s="1"/>
    </row>
    <row r="632" spans="1:1" ht="12.6">
      <c r="A632" s="1"/>
    </row>
    <row r="633" spans="1:1" ht="12.6">
      <c r="A633" s="1"/>
    </row>
    <row r="634" spans="1:1" ht="12.6">
      <c r="A634" s="1"/>
    </row>
    <row r="635" spans="1:1" ht="12.6">
      <c r="A635" s="1"/>
    </row>
    <row r="636" spans="1:1" ht="12.6">
      <c r="A636" s="1"/>
    </row>
    <row r="637" spans="1:1" ht="12.6">
      <c r="A637" s="1"/>
    </row>
    <row r="638" spans="1:1" ht="12.6">
      <c r="A638" s="1"/>
    </row>
    <row r="639" spans="1:1" ht="12.6">
      <c r="A639" s="1"/>
    </row>
    <row r="640" spans="1:1" ht="12.6">
      <c r="A640" s="1"/>
    </row>
    <row r="641" spans="1:1" ht="12.6">
      <c r="A641" s="1"/>
    </row>
    <row r="642" spans="1:1" ht="12.6">
      <c r="A642" s="1"/>
    </row>
    <row r="643" spans="1:1" ht="12.6">
      <c r="A643" s="1"/>
    </row>
    <row r="644" spans="1:1" ht="12.6">
      <c r="A644" s="1"/>
    </row>
    <row r="645" spans="1:1" ht="12.6">
      <c r="A645" s="1"/>
    </row>
    <row r="646" spans="1:1" ht="12.6">
      <c r="A646" s="1"/>
    </row>
    <row r="647" spans="1:1" ht="12.6">
      <c r="A647" s="1"/>
    </row>
    <row r="648" spans="1:1" ht="12.6">
      <c r="A648" s="1"/>
    </row>
    <row r="649" spans="1:1" ht="12.6">
      <c r="A649" s="1"/>
    </row>
    <row r="650" spans="1:1" ht="12.6">
      <c r="A650" s="1"/>
    </row>
    <row r="651" spans="1:1" ht="12.6">
      <c r="A651" s="1"/>
    </row>
    <row r="652" spans="1:1" ht="12.6">
      <c r="A652" s="1"/>
    </row>
    <row r="653" spans="1:1" ht="12.6">
      <c r="A653" s="1"/>
    </row>
    <row r="654" spans="1:1" ht="12.6">
      <c r="A654" s="1"/>
    </row>
    <row r="655" spans="1:1" ht="12.6">
      <c r="A655" s="1"/>
    </row>
    <row r="656" spans="1:1" ht="12.6">
      <c r="A656" s="1"/>
    </row>
    <row r="657" spans="1:1" ht="12.6">
      <c r="A657" s="1"/>
    </row>
    <row r="658" spans="1:1" ht="12.6">
      <c r="A658" s="1"/>
    </row>
    <row r="659" spans="1:1" ht="12.6">
      <c r="A659" s="1"/>
    </row>
    <row r="660" spans="1:1" ht="12.6">
      <c r="A660" s="1"/>
    </row>
    <row r="661" spans="1:1" ht="12.6">
      <c r="A661" s="1"/>
    </row>
    <row r="662" spans="1:1" ht="12.6">
      <c r="A662" s="1"/>
    </row>
    <row r="663" spans="1:1" ht="12.6">
      <c r="A663" s="1"/>
    </row>
    <row r="664" spans="1:1" ht="12.6">
      <c r="A664" s="1"/>
    </row>
    <row r="665" spans="1:1" ht="12.6">
      <c r="A665" s="1"/>
    </row>
    <row r="666" spans="1:1" ht="12.6">
      <c r="A666" s="1"/>
    </row>
    <row r="667" spans="1:1" ht="12.6">
      <c r="A667" s="1"/>
    </row>
    <row r="668" spans="1:1" ht="12.6">
      <c r="A668" s="1"/>
    </row>
    <row r="669" spans="1:1" ht="12.6">
      <c r="A669" s="1"/>
    </row>
    <row r="670" spans="1:1" ht="12.6">
      <c r="A670" s="1"/>
    </row>
    <row r="671" spans="1:1" ht="12.6">
      <c r="A671" s="1"/>
    </row>
    <row r="672" spans="1:1" ht="12.6">
      <c r="A672" s="1"/>
    </row>
    <row r="673" spans="1:1" ht="12.6">
      <c r="A673" s="1"/>
    </row>
    <row r="674" spans="1:1" ht="12.6">
      <c r="A674" s="1"/>
    </row>
    <row r="675" spans="1:1" ht="12.6">
      <c r="A675" s="1"/>
    </row>
    <row r="676" spans="1:1" ht="12.6">
      <c r="A676" s="1"/>
    </row>
    <row r="677" spans="1:1" ht="12.6">
      <c r="A677" s="1"/>
    </row>
    <row r="678" spans="1:1" ht="12.6">
      <c r="A678" s="1"/>
    </row>
    <row r="679" spans="1:1" ht="12.6">
      <c r="A679" s="1"/>
    </row>
    <row r="680" spans="1:1" ht="12.6">
      <c r="A680" s="1"/>
    </row>
    <row r="681" spans="1:1" ht="12.6">
      <c r="A681" s="1"/>
    </row>
    <row r="682" spans="1:1" ht="12.6">
      <c r="A682" s="1"/>
    </row>
    <row r="683" spans="1:1" ht="12.6">
      <c r="A683" s="1"/>
    </row>
    <row r="684" spans="1:1" ht="12.6">
      <c r="A684" s="1"/>
    </row>
    <row r="685" spans="1:1" ht="12.6">
      <c r="A685" s="1"/>
    </row>
    <row r="686" spans="1:1" ht="12.6">
      <c r="A686" s="1"/>
    </row>
    <row r="687" spans="1:1" ht="12.6">
      <c r="A687" s="1"/>
    </row>
    <row r="688" spans="1:1" ht="12.6">
      <c r="A688" s="1"/>
    </row>
    <row r="689" spans="1:1" ht="12.6">
      <c r="A689" s="1"/>
    </row>
    <row r="690" spans="1:1" ht="12.6">
      <c r="A690" s="1"/>
    </row>
    <row r="691" spans="1:1" ht="12.6">
      <c r="A691" s="1"/>
    </row>
    <row r="692" spans="1:1" ht="12.6">
      <c r="A692" s="1"/>
    </row>
    <row r="693" spans="1:1" ht="12.6">
      <c r="A693" s="1"/>
    </row>
    <row r="694" spans="1:1" ht="12.6">
      <c r="A694" s="1"/>
    </row>
    <row r="695" spans="1:1" ht="12.6">
      <c r="A695" s="1"/>
    </row>
    <row r="696" spans="1:1" ht="12.6">
      <c r="A696" s="1"/>
    </row>
    <row r="697" spans="1:1" ht="12.6">
      <c r="A697" s="1"/>
    </row>
    <row r="698" spans="1:1" ht="12.6">
      <c r="A698" s="1"/>
    </row>
    <row r="699" spans="1:1" ht="12.6">
      <c r="A699" s="1"/>
    </row>
    <row r="700" spans="1:1" ht="12.6">
      <c r="A700" s="1"/>
    </row>
    <row r="701" spans="1:1" ht="12.6">
      <c r="A701" s="1"/>
    </row>
    <row r="702" spans="1:1" ht="12.6">
      <c r="A702" s="1"/>
    </row>
    <row r="703" spans="1:1" ht="12.6">
      <c r="A703" s="1"/>
    </row>
    <row r="704" spans="1:1" ht="12.6">
      <c r="A704" s="1"/>
    </row>
    <row r="705" spans="1:1" ht="12.6">
      <c r="A705" s="1"/>
    </row>
    <row r="706" spans="1:1" ht="12.6">
      <c r="A706" s="1"/>
    </row>
    <row r="707" spans="1:1" ht="12.6">
      <c r="A707" s="1"/>
    </row>
    <row r="708" spans="1:1" ht="12.6">
      <c r="A708" s="1"/>
    </row>
    <row r="709" spans="1:1" ht="12.6">
      <c r="A709" s="1"/>
    </row>
    <row r="710" spans="1:1" ht="12.6">
      <c r="A710" s="1"/>
    </row>
    <row r="711" spans="1:1" ht="12.6">
      <c r="A711" s="1"/>
    </row>
    <row r="712" spans="1:1" ht="12.6">
      <c r="A712" s="1"/>
    </row>
    <row r="713" spans="1:1" ht="12.6">
      <c r="A713" s="1"/>
    </row>
    <row r="714" spans="1:1" ht="12.6">
      <c r="A714" s="1"/>
    </row>
    <row r="715" spans="1:1" ht="12.6">
      <c r="A715" s="1"/>
    </row>
    <row r="716" spans="1:1" ht="12.6">
      <c r="A716" s="1"/>
    </row>
    <row r="717" spans="1:1" ht="12.6">
      <c r="A717" s="1"/>
    </row>
    <row r="718" spans="1:1" ht="12.6">
      <c r="A718" s="1"/>
    </row>
    <row r="719" spans="1:1" ht="12.6">
      <c r="A719" s="1"/>
    </row>
    <row r="720" spans="1:1" ht="12.6">
      <c r="A720" s="1"/>
    </row>
    <row r="721" spans="1:1" ht="12.6">
      <c r="A721" s="1"/>
    </row>
    <row r="722" spans="1:1" ht="12.6">
      <c r="A722" s="1"/>
    </row>
    <row r="723" spans="1:1" ht="12.6">
      <c r="A723" s="1"/>
    </row>
    <row r="724" spans="1:1" ht="12.6">
      <c r="A724" s="1"/>
    </row>
    <row r="725" spans="1:1" ht="12.6">
      <c r="A725" s="1"/>
    </row>
    <row r="726" spans="1:1" ht="12.6">
      <c r="A726" s="1"/>
    </row>
    <row r="727" spans="1:1" ht="12.6">
      <c r="A727" s="1"/>
    </row>
    <row r="728" spans="1:1" ht="12.6">
      <c r="A728" s="1"/>
    </row>
    <row r="729" spans="1:1" ht="12.6">
      <c r="A729" s="1"/>
    </row>
    <row r="730" spans="1:1" ht="12.6">
      <c r="A730" s="1"/>
    </row>
    <row r="731" spans="1:1" ht="12.6">
      <c r="A731" s="1"/>
    </row>
    <row r="732" spans="1:1" ht="12.6">
      <c r="A732" s="1"/>
    </row>
    <row r="733" spans="1:1" ht="12.6">
      <c r="A733" s="1"/>
    </row>
    <row r="734" spans="1:1" ht="12.6">
      <c r="A734" s="1"/>
    </row>
    <row r="735" spans="1:1" ht="12.6">
      <c r="A735" s="1"/>
    </row>
    <row r="736" spans="1:1" ht="12.6">
      <c r="A736" s="1"/>
    </row>
    <row r="737" spans="1:1" ht="12.6">
      <c r="A737" s="1"/>
    </row>
    <row r="738" spans="1:1" ht="12.6">
      <c r="A738" s="1"/>
    </row>
    <row r="739" spans="1:1" ht="12.6">
      <c r="A739" s="1"/>
    </row>
    <row r="740" spans="1:1" ht="12.6">
      <c r="A740" s="1"/>
    </row>
    <row r="741" spans="1:1" ht="12.6">
      <c r="A741" s="1"/>
    </row>
    <row r="742" spans="1:1" ht="12.6">
      <c r="A742" s="1"/>
    </row>
    <row r="743" spans="1:1" ht="12.6">
      <c r="A743" s="1"/>
    </row>
    <row r="744" spans="1:1" ht="12.6">
      <c r="A744" s="1"/>
    </row>
    <row r="745" spans="1:1" ht="12.6">
      <c r="A745" s="1"/>
    </row>
    <row r="746" spans="1:1" ht="12.6">
      <c r="A746" s="1"/>
    </row>
    <row r="747" spans="1:1" ht="12.6">
      <c r="A747" s="1"/>
    </row>
    <row r="748" spans="1:1" ht="12.6">
      <c r="A748" s="1"/>
    </row>
    <row r="749" spans="1:1" ht="12.6">
      <c r="A749" s="1"/>
    </row>
    <row r="750" spans="1:1" ht="12.6">
      <c r="A750" s="1"/>
    </row>
    <row r="751" spans="1:1" ht="12.6">
      <c r="A751" s="1"/>
    </row>
    <row r="752" spans="1:1" ht="12.6">
      <c r="A752" s="1"/>
    </row>
    <row r="753" spans="1:1" ht="12.6">
      <c r="A753" s="1"/>
    </row>
    <row r="754" spans="1:1" ht="12.6">
      <c r="A754" s="1"/>
    </row>
    <row r="755" spans="1:1" ht="12.6">
      <c r="A755" s="1"/>
    </row>
    <row r="756" spans="1:1" ht="12.6">
      <c r="A756" s="1"/>
    </row>
    <row r="757" spans="1:1" ht="12.6">
      <c r="A757" s="1"/>
    </row>
    <row r="758" spans="1:1" ht="12.6">
      <c r="A758" s="1"/>
    </row>
    <row r="759" spans="1:1" ht="12.6">
      <c r="A759" s="1"/>
    </row>
    <row r="760" spans="1:1" ht="12.6">
      <c r="A760" s="1"/>
    </row>
    <row r="761" spans="1:1" ht="12.6">
      <c r="A761" s="1"/>
    </row>
    <row r="762" spans="1:1" ht="12.6">
      <c r="A762" s="1"/>
    </row>
    <row r="763" spans="1:1" ht="12.6">
      <c r="A763" s="1"/>
    </row>
    <row r="764" spans="1:1" ht="12.6">
      <c r="A764" s="1"/>
    </row>
    <row r="765" spans="1:1" ht="12.6">
      <c r="A765" s="1"/>
    </row>
    <row r="766" spans="1:1" ht="12.6">
      <c r="A766" s="1"/>
    </row>
    <row r="767" spans="1:1" ht="12.6">
      <c r="A767" s="1"/>
    </row>
    <row r="768" spans="1:1" ht="12.6">
      <c r="A768" s="1"/>
    </row>
    <row r="769" spans="1:1" ht="12.6">
      <c r="A769" s="1"/>
    </row>
    <row r="770" spans="1:1" ht="12.6">
      <c r="A770" s="1"/>
    </row>
    <row r="771" spans="1:1" ht="12.6">
      <c r="A771" s="1"/>
    </row>
    <row r="772" spans="1:1" ht="12.6">
      <c r="A772" s="1"/>
    </row>
    <row r="773" spans="1:1" ht="12.6">
      <c r="A773" s="1"/>
    </row>
    <row r="774" spans="1:1" ht="12.6">
      <c r="A774" s="1"/>
    </row>
    <row r="775" spans="1:1" ht="12.6">
      <c r="A775" s="1"/>
    </row>
    <row r="776" spans="1:1" ht="12.6">
      <c r="A776" s="1"/>
    </row>
    <row r="777" spans="1:1" ht="12.6">
      <c r="A777" s="1"/>
    </row>
    <row r="778" spans="1:1" ht="12.6">
      <c r="A778" s="1"/>
    </row>
    <row r="779" spans="1:1" ht="12.6">
      <c r="A779" s="1"/>
    </row>
    <row r="780" spans="1:1" ht="12.6">
      <c r="A780" s="1"/>
    </row>
    <row r="781" spans="1:1" ht="12.6">
      <c r="A781" s="1"/>
    </row>
    <row r="782" spans="1:1" ht="12.6">
      <c r="A782" s="1"/>
    </row>
    <row r="783" spans="1:1" ht="12.6">
      <c r="A783" s="1"/>
    </row>
    <row r="784" spans="1:1" ht="12.6">
      <c r="A784" s="1"/>
    </row>
    <row r="785" spans="1:1" ht="12.6">
      <c r="A785" s="1"/>
    </row>
    <row r="786" spans="1:1" ht="12.6">
      <c r="A786" s="1"/>
    </row>
    <row r="787" spans="1:1" ht="12.6">
      <c r="A787" s="1"/>
    </row>
    <row r="788" spans="1:1" ht="12.6">
      <c r="A788" s="1"/>
    </row>
    <row r="789" spans="1:1" ht="12.6">
      <c r="A789" s="1"/>
    </row>
    <row r="790" spans="1:1" ht="12.6">
      <c r="A790" s="1"/>
    </row>
    <row r="791" spans="1:1" ht="12.6">
      <c r="A791" s="1"/>
    </row>
    <row r="792" spans="1:1" ht="12.6">
      <c r="A792" s="1"/>
    </row>
    <row r="793" spans="1:1" ht="12.6">
      <c r="A793" s="1"/>
    </row>
    <row r="794" spans="1:1" ht="12.6">
      <c r="A794" s="1"/>
    </row>
    <row r="795" spans="1:1" ht="12.6">
      <c r="A795" s="1"/>
    </row>
    <row r="796" spans="1:1" ht="12.6">
      <c r="A796" s="1"/>
    </row>
    <row r="797" spans="1:1" ht="12.6">
      <c r="A797" s="1"/>
    </row>
    <row r="798" spans="1:1" ht="12.6">
      <c r="A798" s="1"/>
    </row>
    <row r="799" spans="1:1" ht="12.6">
      <c r="A799" s="1"/>
    </row>
    <row r="800" spans="1:1" ht="12.6">
      <c r="A800" s="1"/>
    </row>
    <row r="801" spans="1:1" ht="12.6">
      <c r="A801" s="1"/>
    </row>
    <row r="802" spans="1:1" ht="12.6">
      <c r="A802" s="1"/>
    </row>
    <row r="803" spans="1:1" ht="12.6">
      <c r="A803" s="1"/>
    </row>
    <row r="804" spans="1:1" ht="12.6">
      <c r="A804" s="1"/>
    </row>
    <row r="805" spans="1:1" ht="12.6">
      <c r="A805" s="1"/>
    </row>
    <row r="806" spans="1:1" ht="12.6">
      <c r="A806" s="1"/>
    </row>
    <row r="807" spans="1:1" ht="12.6">
      <c r="A807" s="1"/>
    </row>
    <row r="808" spans="1:1" ht="12.6">
      <c r="A808" s="1"/>
    </row>
    <row r="809" spans="1:1" ht="12.6">
      <c r="A809" s="1"/>
    </row>
    <row r="810" spans="1:1" ht="12.6">
      <c r="A810" s="1"/>
    </row>
    <row r="811" spans="1:1" ht="12.6">
      <c r="A811" s="1"/>
    </row>
    <row r="812" spans="1:1" ht="12.6">
      <c r="A812" s="1"/>
    </row>
    <row r="813" spans="1:1" ht="12.6">
      <c r="A813" s="1"/>
    </row>
    <row r="814" spans="1:1" ht="12.6">
      <c r="A814" s="1"/>
    </row>
    <row r="815" spans="1:1" ht="12.6">
      <c r="A815" s="1"/>
    </row>
    <row r="816" spans="1:1" ht="12.6">
      <c r="A816" s="1"/>
    </row>
    <row r="817" spans="1:1" ht="12.6">
      <c r="A817" s="1"/>
    </row>
    <row r="818" spans="1:1" ht="12.6">
      <c r="A818" s="1"/>
    </row>
    <row r="819" spans="1:1" ht="12.6">
      <c r="A819" s="1"/>
    </row>
    <row r="820" spans="1:1" ht="12.6">
      <c r="A820" s="1"/>
    </row>
    <row r="821" spans="1:1" ht="12.6">
      <c r="A821" s="1"/>
    </row>
    <row r="822" spans="1:1" ht="12.6">
      <c r="A822" s="1"/>
    </row>
    <row r="823" spans="1:1" ht="12.6">
      <c r="A823" s="1"/>
    </row>
    <row r="824" spans="1:1" ht="12.6">
      <c r="A824" s="1"/>
    </row>
    <row r="825" spans="1:1" ht="12.6">
      <c r="A825" s="1"/>
    </row>
    <row r="826" spans="1:1" ht="12.6">
      <c r="A826" s="1"/>
    </row>
    <row r="827" spans="1:1" ht="12.6">
      <c r="A827" s="1"/>
    </row>
    <row r="828" spans="1:1" ht="12.6">
      <c r="A828" s="1"/>
    </row>
    <row r="829" spans="1:1" ht="12.6">
      <c r="A829" s="1"/>
    </row>
    <row r="830" spans="1:1" ht="12.6">
      <c r="A830" s="1"/>
    </row>
    <row r="831" spans="1:1" ht="12.6">
      <c r="A831" s="1"/>
    </row>
    <row r="832" spans="1:1" ht="12.6">
      <c r="A832" s="1"/>
    </row>
    <row r="833" spans="1:1" ht="12.6">
      <c r="A833" s="1"/>
    </row>
    <row r="834" spans="1:1" ht="12.6">
      <c r="A834" s="1"/>
    </row>
    <row r="835" spans="1:1" ht="12.6">
      <c r="A835" s="1"/>
    </row>
    <row r="836" spans="1:1" ht="12.6">
      <c r="A836" s="1"/>
    </row>
    <row r="837" spans="1:1" ht="12.6">
      <c r="A837" s="1"/>
    </row>
    <row r="838" spans="1:1" ht="12.6">
      <c r="A838" s="1"/>
    </row>
    <row r="839" spans="1:1" ht="12.6">
      <c r="A839" s="1"/>
    </row>
    <row r="840" spans="1:1" ht="12.6">
      <c r="A840" s="1"/>
    </row>
    <row r="841" spans="1:1" ht="12.6">
      <c r="A841" s="1"/>
    </row>
    <row r="842" spans="1:1" ht="12.6">
      <c r="A842" s="1"/>
    </row>
    <row r="843" spans="1:1" ht="12.6">
      <c r="A843" s="1"/>
    </row>
    <row r="844" spans="1:1" ht="12.6">
      <c r="A844" s="1"/>
    </row>
    <row r="845" spans="1:1" ht="12.6">
      <c r="A845" s="1"/>
    </row>
    <row r="846" spans="1:1" ht="12.6">
      <c r="A846" s="1"/>
    </row>
    <row r="847" spans="1:1" ht="12.6">
      <c r="A847" s="1"/>
    </row>
    <row r="848" spans="1:1" ht="12.6">
      <c r="A848" s="1"/>
    </row>
    <row r="849" spans="1:1" ht="12.6">
      <c r="A849" s="1"/>
    </row>
    <row r="850" spans="1:1" ht="12.6">
      <c r="A850" s="1"/>
    </row>
    <row r="851" spans="1:1" ht="12.6">
      <c r="A851" s="1"/>
    </row>
    <row r="852" spans="1:1" ht="12.6">
      <c r="A852" s="1"/>
    </row>
    <row r="853" spans="1:1" ht="12.6">
      <c r="A853" s="1"/>
    </row>
    <row r="854" spans="1:1" ht="12.6">
      <c r="A854" s="1"/>
    </row>
    <row r="855" spans="1:1" ht="12.6">
      <c r="A855" s="1"/>
    </row>
    <row r="856" spans="1:1" ht="12.6">
      <c r="A856" s="1"/>
    </row>
    <row r="857" spans="1:1" ht="12.6">
      <c r="A857" s="1"/>
    </row>
    <row r="858" spans="1:1" ht="12.6">
      <c r="A858" s="1"/>
    </row>
    <row r="859" spans="1:1" ht="12.6">
      <c r="A859" s="1"/>
    </row>
    <row r="860" spans="1:1" ht="12.6">
      <c r="A860" s="1"/>
    </row>
    <row r="861" spans="1:1" ht="12.6">
      <c r="A861" s="1"/>
    </row>
    <row r="862" spans="1:1" ht="12.6">
      <c r="A862" s="1"/>
    </row>
    <row r="863" spans="1:1" ht="12.6">
      <c r="A863" s="1"/>
    </row>
    <row r="864" spans="1:1" ht="12.6">
      <c r="A864" s="1"/>
    </row>
    <row r="865" spans="1:1" ht="12.6">
      <c r="A865" s="1"/>
    </row>
    <row r="866" spans="1:1" ht="12.6">
      <c r="A866" s="1"/>
    </row>
    <row r="867" spans="1:1" ht="12.6">
      <c r="A867" s="1"/>
    </row>
    <row r="868" spans="1:1" ht="12.6">
      <c r="A868" s="1"/>
    </row>
    <row r="869" spans="1:1" ht="12.6">
      <c r="A869" s="1"/>
    </row>
    <row r="870" spans="1:1" ht="12.6">
      <c r="A870" s="1"/>
    </row>
    <row r="871" spans="1:1" ht="12.6">
      <c r="A871" s="1"/>
    </row>
    <row r="872" spans="1:1" ht="12.6">
      <c r="A872" s="1"/>
    </row>
    <row r="873" spans="1:1" ht="12.6">
      <c r="A873" s="1"/>
    </row>
    <row r="874" spans="1:1" ht="12.6">
      <c r="A874" s="1"/>
    </row>
    <row r="875" spans="1:1" ht="12.6">
      <c r="A875" s="1"/>
    </row>
    <row r="876" spans="1:1" ht="12.6">
      <c r="A876" s="1"/>
    </row>
    <row r="877" spans="1:1" ht="12.6">
      <c r="A877" s="1"/>
    </row>
    <row r="878" spans="1:1" ht="12.6">
      <c r="A878" s="1"/>
    </row>
    <row r="879" spans="1:1" ht="12.6">
      <c r="A879" s="1"/>
    </row>
    <row r="880" spans="1:1" ht="12.6">
      <c r="A880" s="1"/>
    </row>
    <row r="881" spans="1:1" ht="12.6">
      <c r="A881" s="1"/>
    </row>
    <row r="882" spans="1:1" ht="12.6">
      <c r="A882" s="1"/>
    </row>
    <row r="883" spans="1:1" ht="12.6">
      <c r="A883" s="1"/>
    </row>
    <row r="884" spans="1:1" ht="12.6">
      <c r="A884" s="1"/>
    </row>
    <row r="885" spans="1:1" ht="12.6">
      <c r="A885" s="1"/>
    </row>
    <row r="886" spans="1:1" ht="12.6">
      <c r="A886" s="1"/>
    </row>
    <row r="887" spans="1:1" ht="12.6">
      <c r="A887" s="1"/>
    </row>
    <row r="888" spans="1:1" ht="12.6">
      <c r="A888" s="1"/>
    </row>
    <row r="889" spans="1:1" ht="12.6">
      <c r="A889" s="1"/>
    </row>
    <row r="890" spans="1:1" ht="12.6">
      <c r="A890" s="1"/>
    </row>
    <row r="891" spans="1:1" ht="12.6">
      <c r="A891" s="1"/>
    </row>
    <row r="892" spans="1:1" ht="12.6">
      <c r="A892" s="1"/>
    </row>
    <row r="893" spans="1:1" ht="12.6">
      <c r="A893" s="1"/>
    </row>
    <row r="894" spans="1:1" ht="12.6">
      <c r="A894" s="1"/>
    </row>
    <row r="895" spans="1:1" ht="12.6">
      <c r="A895" s="1"/>
    </row>
    <row r="896" spans="1:1" ht="12.6">
      <c r="A896" s="1"/>
    </row>
    <row r="897" spans="1:1" ht="12.6">
      <c r="A897" s="1"/>
    </row>
    <row r="898" spans="1:1" ht="12.6">
      <c r="A898" s="1"/>
    </row>
    <row r="899" spans="1:1" ht="12.6">
      <c r="A899" s="1"/>
    </row>
    <row r="900" spans="1:1" ht="12.6">
      <c r="A900" s="1"/>
    </row>
    <row r="901" spans="1:1" ht="12.6">
      <c r="A901" s="1"/>
    </row>
    <row r="902" spans="1:1" ht="12.6">
      <c r="A902" s="1"/>
    </row>
    <row r="903" spans="1:1" ht="12.6">
      <c r="A903" s="1"/>
    </row>
    <row r="904" spans="1:1" ht="12.6">
      <c r="A904" s="1"/>
    </row>
    <row r="905" spans="1:1" ht="12.6">
      <c r="A905" s="1"/>
    </row>
    <row r="906" spans="1:1" ht="12.6">
      <c r="A906" s="1"/>
    </row>
    <row r="907" spans="1:1" ht="12.6">
      <c r="A907" s="1"/>
    </row>
    <row r="908" spans="1:1" ht="12.6">
      <c r="A908" s="1"/>
    </row>
    <row r="909" spans="1:1" ht="12.6">
      <c r="A909" s="1"/>
    </row>
    <row r="910" spans="1:1" ht="12.6">
      <c r="A910" s="1"/>
    </row>
    <row r="911" spans="1:1" ht="12.6">
      <c r="A911" s="1"/>
    </row>
    <row r="912" spans="1:1" ht="12.6">
      <c r="A912" s="1"/>
    </row>
    <row r="913" spans="1:1" ht="12.6">
      <c r="A913" s="1"/>
    </row>
    <row r="914" spans="1:1" ht="12.6">
      <c r="A914" s="1"/>
    </row>
    <row r="915" spans="1:1" ht="12.6">
      <c r="A915" s="1"/>
    </row>
    <row r="916" spans="1:1" ht="12.6">
      <c r="A916" s="1"/>
    </row>
    <row r="917" spans="1:1" ht="12.6">
      <c r="A917" s="1"/>
    </row>
    <row r="918" spans="1:1" ht="12.6">
      <c r="A918" s="1"/>
    </row>
    <row r="919" spans="1:1" ht="12.6">
      <c r="A919" s="1"/>
    </row>
    <row r="920" spans="1:1" ht="12.6">
      <c r="A920" s="1"/>
    </row>
    <row r="921" spans="1:1" ht="12.6">
      <c r="A921" s="1"/>
    </row>
    <row r="922" spans="1:1" ht="12.6">
      <c r="A922" s="1"/>
    </row>
    <row r="923" spans="1:1" ht="12.6">
      <c r="A923" s="1"/>
    </row>
    <row r="924" spans="1:1" ht="12.6">
      <c r="A924" s="1"/>
    </row>
    <row r="925" spans="1:1" ht="12.6">
      <c r="A925" s="1"/>
    </row>
    <row r="926" spans="1:1" ht="12.6">
      <c r="A926" s="1"/>
    </row>
    <row r="927" spans="1:1" ht="12.6">
      <c r="A927" s="1"/>
    </row>
    <row r="928" spans="1:1" ht="12.6">
      <c r="A928" s="1"/>
    </row>
    <row r="929" spans="1:1" ht="12.6">
      <c r="A929" s="1"/>
    </row>
    <row r="930" spans="1:1" ht="12.6">
      <c r="A930" s="1"/>
    </row>
    <row r="931" spans="1:1" ht="12.6">
      <c r="A931" s="1"/>
    </row>
    <row r="932" spans="1:1" ht="12.6">
      <c r="A932" s="1"/>
    </row>
    <row r="933" spans="1:1" ht="12.6">
      <c r="A933" s="1"/>
    </row>
    <row r="934" spans="1:1" ht="12.6">
      <c r="A934" s="1"/>
    </row>
    <row r="935" spans="1:1" ht="12.6">
      <c r="A935" s="1"/>
    </row>
    <row r="936" spans="1:1" ht="12.6">
      <c r="A936" s="1"/>
    </row>
    <row r="937" spans="1:1" ht="12.6">
      <c r="A937" s="1"/>
    </row>
    <row r="938" spans="1:1" ht="12.6">
      <c r="A938" s="1"/>
    </row>
    <row r="939" spans="1:1" ht="12.6">
      <c r="A939" s="1"/>
    </row>
    <row r="940" spans="1:1" ht="12.6">
      <c r="A940" s="1"/>
    </row>
    <row r="941" spans="1:1" ht="12.6">
      <c r="A941" s="1"/>
    </row>
    <row r="942" spans="1:1" ht="12.6">
      <c r="A942" s="1"/>
    </row>
    <row r="943" spans="1:1" ht="12.6">
      <c r="A943" s="1"/>
    </row>
    <row r="944" spans="1:1" ht="12.6">
      <c r="A944" s="1"/>
    </row>
    <row r="945" spans="1:1" ht="12.6">
      <c r="A945" s="1"/>
    </row>
    <row r="946" spans="1:1" ht="12.6">
      <c r="A946" s="1"/>
    </row>
    <row r="947" spans="1:1" ht="12.6">
      <c r="A947" s="1"/>
    </row>
    <row r="948" spans="1:1" ht="12.6">
      <c r="A948" s="1"/>
    </row>
    <row r="949" spans="1:1" ht="12.6">
      <c r="A949" s="1"/>
    </row>
    <row r="950" spans="1:1" ht="12.6">
      <c r="A950" s="1"/>
    </row>
    <row r="951" spans="1:1" ht="12.6">
      <c r="A951" s="1"/>
    </row>
    <row r="952" spans="1:1" ht="12.6">
      <c r="A952" s="1"/>
    </row>
    <row r="953" spans="1:1" ht="12.6">
      <c r="A953" s="1"/>
    </row>
    <row r="954" spans="1:1" ht="12.6">
      <c r="A954" s="1"/>
    </row>
    <row r="955" spans="1:1" ht="12.6">
      <c r="A955" s="1"/>
    </row>
    <row r="956" spans="1:1" ht="12.6">
      <c r="A956" s="1"/>
    </row>
    <row r="957" spans="1:1" ht="12.6">
      <c r="A957" s="1"/>
    </row>
    <row r="958" spans="1:1" ht="12.6">
      <c r="A958" s="1"/>
    </row>
    <row r="959" spans="1:1" ht="12.6">
      <c r="A959" s="1"/>
    </row>
    <row r="960" spans="1:1" ht="12.6">
      <c r="A960" s="1"/>
    </row>
    <row r="961" spans="1:1" ht="12.6">
      <c r="A961" s="1"/>
    </row>
    <row r="962" spans="1:1" ht="12.6">
      <c r="A962" s="1"/>
    </row>
    <row r="963" spans="1:1" ht="12.6">
      <c r="A963" s="1"/>
    </row>
    <row r="964" spans="1:1" ht="12.6">
      <c r="A964" s="1"/>
    </row>
    <row r="965" spans="1:1" ht="12.6">
      <c r="A965" s="1"/>
    </row>
    <row r="966" spans="1:1" ht="12.6">
      <c r="A966" s="1"/>
    </row>
    <row r="967" spans="1:1" ht="12.6">
      <c r="A967" s="1"/>
    </row>
    <row r="968" spans="1:1" ht="12.6">
      <c r="A968" s="1"/>
    </row>
    <row r="969" spans="1:1" ht="12.6">
      <c r="A969" s="1"/>
    </row>
    <row r="970" spans="1:1" ht="12.6">
      <c r="A970" s="1"/>
    </row>
    <row r="971" spans="1:1" ht="12.6">
      <c r="A971" s="1"/>
    </row>
    <row r="972" spans="1:1" ht="12.6">
      <c r="A972" s="1"/>
    </row>
    <row r="973" spans="1:1" ht="12.6">
      <c r="A973" s="1"/>
    </row>
    <row r="974" spans="1:1" ht="12.6">
      <c r="A974" s="1"/>
    </row>
    <row r="975" spans="1:1" ht="12.6">
      <c r="A975" s="1"/>
    </row>
    <row r="976" spans="1:1" ht="12.6">
      <c r="A976" s="1"/>
    </row>
    <row r="977" spans="1:1" ht="12.6">
      <c r="A977" s="1"/>
    </row>
    <row r="978" spans="1:1" ht="12.6">
      <c r="A978" s="1"/>
    </row>
    <row r="979" spans="1:1" ht="12.6">
      <c r="A979" s="1"/>
    </row>
    <row r="980" spans="1:1" ht="12.6">
      <c r="A980" s="1"/>
    </row>
    <row r="981" spans="1:1" ht="12.6">
      <c r="A981" s="1"/>
    </row>
    <row r="982" spans="1:1" ht="12.6">
      <c r="A982" s="1"/>
    </row>
    <row r="983" spans="1:1" ht="12.6">
      <c r="A983" s="1"/>
    </row>
    <row r="984" spans="1:1" ht="12.6">
      <c r="A984" s="1"/>
    </row>
    <row r="985" spans="1:1" ht="12.6">
      <c r="A985" s="1"/>
    </row>
    <row r="986" spans="1:1" ht="12.6">
      <c r="A986" s="1"/>
    </row>
    <row r="987" spans="1:1" ht="12.6">
      <c r="A987" s="1"/>
    </row>
    <row r="988" spans="1:1" ht="12.6">
      <c r="A988" s="1"/>
    </row>
    <row r="989" spans="1:1" ht="12.6">
      <c r="A989" s="1"/>
    </row>
    <row r="990" spans="1:1" ht="12.6">
      <c r="A990" s="1"/>
    </row>
    <row r="991" spans="1:1" ht="12.6">
      <c r="A991" s="1"/>
    </row>
    <row r="992" spans="1:1" ht="12.6">
      <c r="A992" s="1"/>
    </row>
    <row r="993" spans="1:1" ht="12.6">
      <c r="A993" s="1"/>
    </row>
    <row r="994" spans="1:1" ht="12.6">
      <c r="A994" s="1"/>
    </row>
    <row r="995" spans="1:1" ht="12.6">
      <c r="A995" s="1"/>
    </row>
    <row r="996" spans="1:1" ht="12.6">
      <c r="A996" s="1"/>
    </row>
    <row r="997" spans="1:1" ht="12.6">
      <c r="A997" s="1"/>
    </row>
    <row r="998" spans="1:1" ht="12.6">
      <c r="A998" s="1"/>
    </row>
    <row r="999" spans="1:1" ht="12.6">
      <c r="A999" s="1"/>
    </row>
    <row r="1000" spans="1:1" ht="12.6">
      <c r="A10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BD30-A12E-4010-8D48-58E2B98148E3}">
  <dimension ref="A1:L12"/>
  <sheetViews>
    <sheetView workbookViewId="0">
      <selection activeCell="E5" sqref="E5"/>
    </sheetView>
  </sheetViews>
  <sheetFormatPr defaultRowHeight="12.6"/>
  <cols>
    <col min="1" max="1" width="20" bestFit="1" customWidth="1"/>
    <col min="3" max="3" width="16.42578125" bestFit="1" customWidth="1"/>
    <col min="4" max="4" width="20.42578125" bestFit="1" customWidth="1"/>
    <col min="5" max="5" width="13.42578125" bestFit="1" customWidth="1"/>
    <col min="8" max="8" width="37.140625" bestFit="1" customWidth="1"/>
    <col min="10" max="10" width="16.42578125" bestFit="1" customWidth="1"/>
    <col min="11" max="11" width="20.42578125" bestFit="1" customWidth="1"/>
    <col min="12" max="12" width="13.42578125" bestFit="1" customWidth="1"/>
  </cols>
  <sheetData>
    <row r="1" spans="1:12" ht="14.45">
      <c r="A1" s="27" t="s">
        <v>40</v>
      </c>
      <c r="B1" s="28"/>
      <c r="C1" s="28" t="s">
        <v>41</v>
      </c>
      <c r="D1" s="28" t="s">
        <v>42</v>
      </c>
      <c r="E1" s="28" t="s">
        <v>43</v>
      </c>
      <c r="F1" s="28"/>
      <c r="G1" s="28"/>
      <c r="H1" s="27" t="s">
        <v>40</v>
      </c>
      <c r="I1" s="28"/>
      <c r="J1" s="28" t="s">
        <v>41</v>
      </c>
      <c r="K1" s="28" t="s">
        <v>42</v>
      </c>
      <c r="L1" s="28" t="s">
        <v>43</v>
      </c>
    </row>
    <row r="2" spans="1:12" ht="14.45">
      <c r="A2" s="27">
        <v>2018</v>
      </c>
      <c r="B2" s="28"/>
      <c r="C2" s="28"/>
      <c r="D2" s="28"/>
      <c r="E2" s="28"/>
      <c r="F2" s="28"/>
      <c r="G2" s="28"/>
      <c r="H2" s="27">
        <v>2019</v>
      </c>
      <c r="I2" s="28"/>
      <c r="J2" s="28"/>
      <c r="K2" s="28"/>
      <c r="L2" s="28"/>
    </row>
    <row r="3" spans="1:12" ht="14.45">
      <c r="A3" s="28" t="s">
        <v>44</v>
      </c>
      <c r="B3" s="28"/>
      <c r="C3" s="29">
        <v>108334</v>
      </c>
      <c r="D3" s="31">
        <v>0.29880000000000001</v>
      </c>
      <c r="E3" s="29">
        <v>75969</v>
      </c>
      <c r="F3" s="28"/>
      <c r="G3" s="28"/>
      <c r="H3" s="28" t="s">
        <v>44</v>
      </c>
      <c r="I3" s="28"/>
      <c r="J3" s="29">
        <v>94328</v>
      </c>
      <c r="K3" s="31">
        <v>0.22109999999999999</v>
      </c>
      <c r="L3" s="29">
        <v>73427</v>
      </c>
    </row>
    <row r="4" spans="1:12" ht="14.45">
      <c r="A4" s="28" t="s">
        <v>45</v>
      </c>
      <c r="B4" s="28"/>
      <c r="C4" s="28">
        <v>32365</v>
      </c>
      <c r="D4" s="32">
        <v>0.74719999999999998</v>
      </c>
      <c r="E4" s="29">
        <v>6888</v>
      </c>
      <c r="F4" s="28"/>
      <c r="G4" s="28"/>
      <c r="H4" s="28" t="s">
        <v>45</v>
      </c>
      <c r="I4" s="28"/>
      <c r="J4" s="29">
        <v>20856</v>
      </c>
      <c r="K4" s="32">
        <v>0.56040000000000001</v>
      </c>
      <c r="L4" s="29">
        <v>9168</v>
      </c>
    </row>
    <row r="5" spans="1:12" ht="14.45">
      <c r="A5" s="28" t="s">
        <v>46</v>
      </c>
      <c r="B5" s="28"/>
      <c r="C5" s="29">
        <v>25477</v>
      </c>
      <c r="D5" s="32">
        <v>0.75449999999999995</v>
      </c>
      <c r="E5" s="29">
        <v>6254</v>
      </c>
      <c r="F5" s="28"/>
      <c r="G5" s="28"/>
      <c r="H5" s="28" t="s">
        <v>46</v>
      </c>
      <c r="I5" s="28"/>
      <c r="J5" s="29">
        <v>11688</v>
      </c>
      <c r="K5" s="31">
        <v>0.1613</v>
      </c>
      <c r="L5" s="29">
        <v>9803</v>
      </c>
    </row>
    <row r="6" spans="1:12" ht="14.45">
      <c r="A6" s="28" t="s">
        <v>47</v>
      </c>
      <c r="B6" s="28"/>
      <c r="C6" s="29">
        <v>19223</v>
      </c>
      <c r="D6" s="32">
        <v>0.95179999999999998</v>
      </c>
      <c r="E6" s="28">
        <v>926</v>
      </c>
      <c r="F6" s="28"/>
      <c r="G6" s="28"/>
      <c r="H6" s="28" t="s">
        <v>47</v>
      </c>
      <c r="I6" s="28"/>
      <c r="J6" s="29">
        <v>1885</v>
      </c>
      <c r="K6" s="32">
        <v>0.61539999999999995</v>
      </c>
      <c r="L6" s="28">
        <v>725</v>
      </c>
    </row>
    <row r="7" spans="1:12" ht="14.45">
      <c r="A7" s="28" t="s">
        <v>48</v>
      </c>
      <c r="B7" s="28"/>
      <c r="C7" s="28">
        <v>18297</v>
      </c>
      <c r="D7" s="28"/>
      <c r="E7" s="28">
        <v>0</v>
      </c>
      <c r="F7" s="28"/>
      <c r="G7" s="28"/>
      <c r="H7" s="28" t="s">
        <v>48</v>
      </c>
      <c r="I7" s="28"/>
      <c r="J7" s="29">
        <v>1160</v>
      </c>
      <c r="K7" s="28"/>
      <c r="L7" s="28">
        <v>0</v>
      </c>
    </row>
    <row r="8" spans="1:12" ht="14.45">
      <c r="A8" s="28"/>
      <c r="B8" s="28"/>
      <c r="C8" s="28"/>
      <c r="D8" s="28"/>
      <c r="E8" s="28"/>
      <c r="F8" s="28"/>
      <c r="G8" s="28"/>
      <c r="H8" s="27" t="s">
        <v>49</v>
      </c>
      <c r="I8" s="28"/>
      <c r="J8" s="32">
        <v>-0.93659999999999999</v>
      </c>
      <c r="K8" s="28"/>
      <c r="L8" s="28"/>
    </row>
    <row r="9" spans="1:12" ht="14.45">
      <c r="A9" s="28" t="s">
        <v>50</v>
      </c>
      <c r="B9" s="28"/>
      <c r="C9" s="32">
        <v>0.16889999999999999</v>
      </c>
      <c r="D9" s="28"/>
      <c r="E9" s="28"/>
      <c r="F9" s="28"/>
      <c r="G9" s="28"/>
      <c r="H9" s="28" t="s">
        <v>50</v>
      </c>
      <c r="I9" s="28"/>
      <c r="J9" s="32">
        <v>1.23E-2</v>
      </c>
      <c r="K9" s="28"/>
      <c r="L9" s="28"/>
    </row>
    <row r="10" spans="1:12" ht="14.45">
      <c r="A10" s="28" t="s">
        <v>51</v>
      </c>
      <c r="B10" s="28"/>
      <c r="C10" s="28" t="s">
        <v>52</v>
      </c>
      <c r="D10" s="28"/>
      <c r="E10" s="28"/>
      <c r="F10" s="28"/>
      <c r="G10" s="28"/>
      <c r="H10" s="28" t="s">
        <v>51</v>
      </c>
      <c r="I10" s="28"/>
      <c r="J10" s="28" t="s">
        <v>53</v>
      </c>
      <c r="K10" s="28"/>
      <c r="L10" s="28"/>
    </row>
    <row r="11" spans="1:12" ht="14.45">
      <c r="A11" s="28" t="s">
        <v>54</v>
      </c>
      <c r="B11" s="28"/>
      <c r="C11" s="28" t="s">
        <v>55</v>
      </c>
      <c r="D11" s="28"/>
      <c r="E11" s="28"/>
      <c r="F11" s="28"/>
      <c r="G11" s="28"/>
      <c r="H11" s="28" t="s">
        <v>54</v>
      </c>
      <c r="I11" s="28"/>
      <c r="J11" s="28" t="s">
        <v>56</v>
      </c>
      <c r="K11" s="28"/>
      <c r="L11" s="28"/>
    </row>
    <row r="12" spans="1:12" ht="14.45">
      <c r="A12" s="28" t="s">
        <v>57</v>
      </c>
      <c r="B12" s="28"/>
      <c r="C12" s="32">
        <v>1.78E-2</v>
      </c>
      <c r="D12" s="28"/>
      <c r="E12" s="28"/>
      <c r="F12" s="28"/>
      <c r="G12" s="28"/>
      <c r="H12" s="28" t="s">
        <v>57</v>
      </c>
      <c r="I12" s="28"/>
      <c r="J12" s="32">
        <v>1.4E-3</v>
      </c>
      <c r="K12" s="28"/>
      <c r="L12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B932A-5EA2-462F-8459-9960E074EBC3}">
  <dimension ref="A1:I14"/>
  <sheetViews>
    <sheetView workbookViewId="0">
      <selection activeCell="H2" sqref="H2"/>
    </sheetView>
  </sheetViews>
  <sheetFormatPr defaultRowHeight="12.6"/>
  <cols>
    <col min="1" max="1" width="34.42578125" bestFit="1" customWidth="1"/>
    <col min="6" max="7" width="17.140625" bestFit="1" customWidth="1"/>
    <col min="8" max="8" width="7" bestFit="1" customWidth="1"/>
    <col min="9" max="9" width="8.85546875" bestFit="1" customWidth="1"/>
  </cols>
  <sheetData>
    <row r="1" spans="1:9" ht="14.45">
      <c r="A1" s="33" t="s">
        <v>58</v>
      </c>
      <c r="B1" s="34"/>
      <c r="C1" s="28"/>
      <c r="D1" s="35"/>
      <c r="E1" s="28"/>
      <c r="F1" s="33" t="s">
        <v>59</v>
      </c>
      <c r="G1" s="33" t="s">
        <v>60</v>
      </c>
      <c r="H1" s="36" t="s">
        <v>61</v>
      </c>
      <c r="I1" s="36" t="s">
        <v>62</v>
      </c>
    </row>
    <row r="2" spans="1:9" ht="14.45">
      <c r="A2" s="28" t="s">
        <v>25</v>
      </c>
      <c r="B2" s="35" t="s">
        <v>63</v>
      </c>
      <c r="C2" s="28" t="s">
        <v>25</v>
      </c>
      <c r="D2" s="35"/>
      <c r="E2" s="28"/>
      <c r="F2" s="29">
        <v>5884</v>
      </c>
      <c r="G2" s="29">
        <v>12562</v>
      </c>
      <c r="H2" s="37">
        <v>-6678</v>
      </c>
      <c r="I2" s="38">
        <v>-0.53159999999999996</v>
      </c>
    </row>
    <row r="3" spans="1:9" ht="14.45">
      <c r="A3" s="28" t="s">
        <v>64</v>
      </c>
      <c r="B3" s="35" t="s">
        <v>63</v>
      </c>
      <c r="C3" s="28" t="s">
        <v>25</v>
      </c>
      <c r="D3" s="35"/>
      <c r="E3" s="28"/>
      <c r="F3" s="29">
        <v>5594</v>
      </c>
      <c r="G3" s="29">
        <v>8274</v>
      </c>
      <c r="H3" s="37">
        <v>-2680</v>
      </c>
      <c r="I3" s="38">
        <v>-0.3241</v>
      </c>
    </row>
    <row r="4" spans="1:9" ht="14.45">
      <c r="A4" s="28" t="s">
        <v>23</v>
      </c>
      <c r="B4" s="35" t="s">
        <v>63</v>
      </c>
      <c r="C4" s="28" t="s">
        <v>25</v>
      </c>
      <c r="D4" s="35"/>
      <c r="E4" s="28"/>
      <c r="F4" s="29">
        <v>5318</v>
      </c>
      <c r="G4" s="29">
        <v>10827</v>
      </c>
      <c r="H4" s="37">
        <v>-5509</v>
      </c>
      <c r="I4" s="38">
        <v>-0.50880000000000003</v>
      </c>
    </row>
    <row r="5" spans="1:9" ht="14.45">
      <c r="A5" s="28" t="s">
        <v>25</v>
      </c>
      <c r="B5" s="35" t="s">
        <v>63</v>
      </c>
      <c r="C5" s="28" t="s">
        <v>25</v>
      </c>
      <c r="D5" s="35" t="s">
        <v>63</v>
      </c>
      <c r="E5" s="28" t="s">
        <v>25</v>
      </c>
      <c r="F5" s="29">
        <v>2591</v>
      </c>
      <c r="G5" s="29">
        <v>5921</v>
      </c>
      <c r="H5" s="37">
        <v>-3330</v>
      </c>
      <c r="I5" s="38">
        <v>-0.56240000000000001</v>
      </c>
    </row>
    <row r="6" spans="1:9" ht="14.45">
      <c r="A6" s="28" t="s">
        <v>23</v>
      </c>
      <c r="B6" s="35" t="s">
        <v>63</v>
      </c>
      <c r="C6" s="28" t="s">
        <v>25</v>
      </c>
      <c r="D6" s="35" t="s">
        <v>63</v>
      </c>
      <c r="E6" s="28" t="s">
        <v>25</v>
      </c>
      <c r="F6" s="29">
        <v>2478</v>
      </c>
      <c r="G6" s="29">
        <v>4812</v>
      </c>
      <c r="H6" s="37">
        <v>-2334</v>
      </c>
      <c r="I6" s="38">
        <v>-0.48499999999999999</v>
      </c>
    </row>
    <row r="7" spans="1:9" ht="14.45">
      <c r="A7" s="28"/>
      <c r="B7" s="35"/>
      <c r="C7" s="28"/>
      <c r="D7" s="35"/>
      <c r="E7" s="28"/>
      <c r="F7" s="28"/>
      <c r="G7" s="28"/>
      <c r="H7" s="40"/>
      <c r="I7" s="40"/>
    </row>
    <row r="8" spans="1:9" ht="14.45">
      <c r="A8" s="28"/>
      <c r="B8" s="35"/>
      <c r="C8" s="28"/>
      <c r="D8" s="35"/>
      <c r="E8" s="28"/>
      <c r="F8" s="28"/>
      <c r="G8" s="28"/>
      <c r="H8" s="40"/>
      <c r="I8" s="40"/>
    </row>
    <row r="9" spans="1:9" ht="14.45">
      <c r="A9" s="28"/>
      <c r="B9" s="35">
        <v>2018</v>
      </c>
      <c r="C9" s="35">
        <v>2019</v>
      </c>
      <c r="D9" s="35"/>
      <c r="E9" s="28"/>
      <c r="F9" s="28"/>
      <c r="G9" s="28"/>
      <c r="H9" s="40"/>
      <c r="I9" s="40"/>
    </row>
    <row r="10" spans="1:9" ht="14.45">
      <c r="A10" s="27" t="s">
        <v>65</v>
      </c>
      <c r="B10" s="35" t="s">
        <v>66</v>
      </c>
      <c r="C10" s="28" t="s">
        <v>67</v>
      </c>
      <c r="D10" s="35"/>
      <c r="E10" s="28"/>
      <c r="F10" s="28"/>
      <c r="G10" s="28"/>
      <c r="H10" s="40"/>
      <c r="I10" s="40"/>
    </row>
    <row r="11" spans="1:9" ht="14.45">
      <c r="A11" s="28"/>
      <c r="B11" s="35"/>
      <c r="C11" s="28"/>
      <c r="D11" s="35"/>
      <c r="E11" s="28"/>
      <c r="F11" s="28"/>
      <c r="G11" s="28"/>
      <c r="H11" s="40"/>
      <c r="I11" s="40"/>
    </row>
    <row r="12" spans="1:9" ht="14.45">
      <c r="A12" s="27" t="s">
        <v>68</v>
      </c>
      <c r="B12" s="35" t="s">
        <v>69</v>
      </c>
      <c r="C12" s="39"/>
      <c r="D12" s="35"/>
      <c r="E12" s="28"/>
      <c r="F12" s="28"/>
      <c r="G12" s="28"/>
      <c r="H12" s="40"/>
      <c r="I12" s="40"/>
    </row>
    <row r="13" spans="1:9" ht="14.45">
      <c r="A13" s="28"/>
      <c r="B13" s="35"/>
      <c r="C13" s="28"/>
      <c r="D13" s="35"/>
      <c r="E13" s="28"/>
      <c r="F13" s="28"/>
      <c r="G13" s="28"/>
      <c r="H13" s="40"/>
      <c r="I13" s="40"/>
    </row>
    <row r="14" spans="1:9" ht="14.45">
      <c r="A14" s="27" t="s">
        <v>70</v>
      </c>
      <c r="B14" s="38">
        <v>0.49780000000000002</v>
      </c>
      <c r="C14" s="28"/>
      <c r="D14" s="35"/>
      <c r="E14" s="28"/>
      <c r="F14" s="28"/>
      <c r="G14" s="28"/>
      <c r="H14" s="40"/>
      <c r="I14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750EE-8E7A-4EA4-9ACA-E3928E65A786}">
  <dimension ref="A1:K20"/>
  <sheetViews>
    <sheetView workbookViewId="0">
      <selection activeCell="G15" sqref="G15"/>
    </sheetView>
  </sheetViews>
  <sheetFormatPr defaultRowHeight="12.6"/>
  <cols>
    <col min="1" max="1" width="22.7109375" bestFit="1" customWidth="1"/>
    <col min="2" max="3" width="19.140625" bestFit="1" customWidth="1"/>
    <col min="4" max="4" width="20.140625" bestFit="1" customWidth="1"/>
    <col min="7" max="7" width="18.85546875" bestFit="1" customWidth="1"/>
    <col min="8" max="8" width="16.85546875" bestFit="1" customWidth="1"/>
    <col min="9" max="9" width="13.5703125" bestFit="1" customWidth="1"/>
    <col min="10" max="10" width="16.85546875" bestFit="1" customWidth="1"/>
    <col min="11" max="11" width="13.5703125" bestFit="1" customWidth="1"/>
  </cols>
  <sheetData>
    <row r="1" spans="1:11" ht="14.45">
      <c r="A1" s="42" t="s">
        <v>20</v>
      </c>
      <c r="B1" s="42" t="s">
        <v>71</v>
      </c>
      <c r="C1" s="42" t="s">
        <v>72</v>
      </c>
      <c r="D1" s="42" t="s">
        <v>73</v>
      </c>
      <c r="E1" s="149"/>
      <c r="F1" s="149"/>
      <c r="G1" s="44" t="s">
        <v>74</v>
      </c>
      <c r="H1" s="43"/>
      <c r="I1" s="43"/>
      <c r="J1" s="43"/>
      <c r="K1" s="43"/>
    </row>
    <row r="2" spans="1:11" ht="14.45">
      <c r="A2" s="44" t="s">
        <v>24</v>
      </c>
      <c r="B2" s="32">
        <f>H3/I3</f>
        <v>7.3058460214513983E-3</v>
      </c>
      <c r="C2" s="41">
        <f>J3/K3</f>
        <v>1.6492185739057467E-3</v>
      </c>
      <c r="D2" s="32">
        <f>(C2-B2)/B2</f>
        <v>-0.77426042527267658</v>
      </c>
      <c r="E2" s="149"/>
      <c r="F2" s="149"/>
      <c r="G2" s="43"/>
      <c r="H2" s="44" t="s">
        <v>75</v>
      </c>
      <c r="I2" s="44" t="s">
        <v>76</v>
      </c>
      <c r="J2" s="44" t="s">
        <v>77</v>
      </c>
      <c r="K2" s="44" t="s">
        <v>78</v>
      </c>
    </row>
    <row r="3" spans="1:11" ht="14.45">
      <c r="A3" s="44" t="s">
        <v>25</v>
      </c>
      <c r="B3" s="32">
        <f t="shared" ref="B3:B6" si="0">H4/I4</f>
        <v>2.5393337735376487E-2</v>
      </c>
      <c r="C3" s="41">
        <f t="shared" ref="C3:C6" si="1">J4/K4</f>
        <v>1.9116158776565839E-3</v>
      </c>
      <c r="D3" s="32">
        <f t="shared" ref="D3:D6" si="2">(C3-B3)/B3</f>
        <v>-0.92471978683631517</v>
      </c>
      <c r="E3" s="149"/>
      <c r="F3" s="149"/>
      <c r="G3" s="44" t="s">
        <v>24</v>
      </c>
      <c r="H3" s="29">
        <v>3260</v>
      </c>
      <c r="I3" s="29">
        <v>446218</v>
      </c>
      <c r="J3" s="28">
        <v>739</v>
      </c>
      <c r="K3" s="29">
        <v>448091</v>
      </c>
    </row>
    <row r="4" spans="1:11" ht="14.45">
      <c r="A4" s="44" t="s">
        <v>23</v>
      </c>
      <c r="B4" s="32">
        <f t="shared" si="0"/>
        <v>5.1598155782044949E-2</v>
      </c>
      <c r="C4" s="41">
        <f t="shared" si="1"/>
        <v>2.9865679108210821E-5</v>
      </c>
      <c r="D4" s="32">
        <f t="shared" si="2"/>
        <v>-0.99942118708206618</v>
      </c>
      <c r="E4" s="149"/>
      <c r="F4" s="149"/>
      <c r="G4" s="44" t="s">
        <v>25</v>
      </c>
      <c r="H4" s="29">
        <v>4461</v>
      </c>
      <c r="I4" s="29">
        <v>175676</v>
      </c>
      <c r="J4" s="28">
        <v>255</v>
      </c>
      <c r="K4" s="29">
        <v>133395</v>
      </c>
    </row>
    <row r="5" spans="1:11" ht="14.45">
      <c r="A5" s="44" t="s">
        <v>26</v>
      </c>
      <c r="B5" s="32">
        <f t="shared" si="0"/>
        <v>1.1668110881371345E-3</v>
      </c>
      <c r="C5" s="41">
        <f t="shared" si="1"/>
        <v>2.0111956558173835E-4</v>
      </c>
      <c r="D5" s="32">
        <f t="shared" si="2"/>
        <v>-0.82763313819477435</v>
      </c>
      <c r="E5" s="149"/>
      <c r="F5" s="149"/>
      <c r="G5" s="44" t="s">
        <v>23</v>
      </c>
      <c r="H5" s="28">
        <v>9300</v>
      </c>
      <c r="I5" s="29">
        <v>180239</v>
      </c>
      <c r="J5" s="28">
        <v>4</v>
      </c>
      <c r="K5" s="29">
        <v>133933</v>
      </c>
    </row>
    <row r="6" spans="1:11" ht="14.45">
      <c r="A6" s="44" t="s">
        <v>28</v>
      </c>
      <c r="B6" s="32">
        <f t="shared" si="0"/>
        <v>1.0962839753525119E-2</v>
      </c>
      <c r="C6" s="41">
        <f t="shared" si="1"/>
        <v>3.191648023862789E-3</v>
      </c>
      <c r="D6" s="32">
        <f t="shared" si="2"/>
        <v>-0.70886667180950913</v>
      </c>
      <c r="E6" s="149"/>
      <c r="F6" s="149"/>
      <c r="G6" s="44" t="s">
        <v>26</v>
      </c>
      <c r="H6" s="28">
        <v>136</v>
      </c>
      <c r="I6" s="29">
        <v>116557</v>
      </c>
      <c r="J6" s="28">
        <v>6</v>
      </c>
      <c r="K6" s="29">
        <v>29833</v>
      </c>
    </row>
    <row r="7" spans="1:11" ht="14.45">
      <c r="A7" s="149"/>
      <c r="B7" s="149"/>
      <c r="C7" s="149"/>
      <c r="D7" s="149"/>
      <c r="E7" s="149"/>
      <c r="F7" s="149"/>
      <c r="G7" s="44" t="s">
        <v>28</v>
      </c>
      <c r="H7" s="28">
        <v>290</v>
      </c>
      <c r="I7" s="29">
        <v>26453</v>
      </c>
      <c r="J7" s="28">
        <v>107</v>
      </c>
      <c r="K7" s="29">
        <v>33525</v>
      </c>
    </row>
    <row r="10" spans="1:11">
      <c r="A10" s="149"/>
      <c r="B10" s="149"/>
      <c r="C10" s="149"/>
      <c r="D10" s="30"/>
      <c r="E10" s="149"/>
      <c r="F10" s="149"/>
      <c r="G10" s="149"/>
      <c r="H10" s="149"/>
      <c r="I10" s="149"/>
      <c r="J10" s="149"/>
      <c r="K10" s="149"/>
    </row>
    <row r="11" spans="1:11" ht="14.45">
      <c r="A11" s="42" t="s">
        <v>79</v>
      </c>
      <c r="B11" s="42" t="s">
        <v>80</v>
      </c>
      <c r="C11" s="44" t="s">
        <v>81</v>
      </c>
      <c r="D11" s="44" t="s">
        <v>82</v>
      </c>
      <c r="E11" s="149"/>
      <c r="F11" s="149"/>
      <c r="G11" s="149"/>
      <c r="H11" s="149"/>
      <c r="I11" s="149"/>
      <c r="J11" s="149"/>
      <c r="K11" s="149"/>
    </row>
    <row r="12" spans="1:11" ht="14.45">
      <c r="A12" s="44" t="s">
        <v>83</v>
      </c>
      <c r="B12" s="28">
        <v>5430</v>
      </c>
      <c r="C12" s="28">
        <v>893</v>
      </c>
      <c r="D12" s="32">
        <f>(C12-B12)/B12</f>
        <v>-0.83554327808471451</v>
      </c>
      <c r="E12" s="149"/>
      <c r="F12" s="149"/>
      <c r="G12" s="149"/>
      <c r="H12" s="149"/>
      <c r="I12" s="149"/>
      <c r="J12" s="149"/>
      <c r="K12" s="149"/>
    </row>
    <row r="13" spans="1:11" ht="14.45">
      <c r="A13" s="44" t="s">
        <v>84</v>
      </c>
      <c r="B13" s="28">
        <v>1222</v>
      </c>
      <c r="C13" s="28">
        <v>556</v>
      </c>
      <c r="D13" s="32">
        <f t="shared" ref="D13:D16" si="3">(C13-B13)/B13</f>
        <v>-0.5450081833060556</v>
      </c>
      <c r="E13" s="149"/>
      <c r="F13" s="149"/>
      <c r="G13" s="149"/>
      <c r="H13" s="149"/>
      <c r="I13" s="149"/>
      <c r="J13" s="149"/>
      <c r="K13" s="149"/>
    </row>
    <row r="14" spans="1:11" ht="14.45">
      <c r="A14" s="44" t="s">
        <v>85</v>
      </c>
      <c r="B14" s="28">
        <v>612</v>
      </c>
      <c r="C14" s="28">
        <v>355</v>
      </c>
      <c r="D14" s="32">
        <f t="shared" si="3"/>
        <v>-0.41993464052287582</v>
      </c>
      <c r="E14" s="149"/>
      <c r="F14" s="149"/>
      <c r="G14" s="149"/>
      <c r="H14" s="149"/>
      <c r="I14" s="149"/>
      <c r="J14" s="149"/>
      <c r="K14" s="149"/>
    </row>
    <row r="15" spans="1:11" ht="14.45">
      <c r="A15" s="44" t="s">
        <v>86</v>
      </c>
      <c r="B15" s="28">
        <v>43</v>
      </c>
      <c r="C15" s="28">
        <v>145</v>
      </c>
      <c r="D15" s="46">
        <f t="shared" si="3"/>
        <v>2.3720930232558142</v>
      </c>
      <c r="E15" s="149"/>
      <c r="F15" s="149"/>
      <c r="G15" s="149"/>
      <c r="H15" s="149"/>
      <c r="I15" s="149"/>
      <c r="J15" s="149"/>
      <c r="K15" s="149"/>
    </row>
    <row r="16" spans="1:11" ht="14.45">
      <c r="A16" s="44" t="s">
        <v>87</v>
      </c>
      <c r="B16" s="28">
        <v>91</v>
      </c>
      <c r="C16" s="28">
        <v>93</v>
      </c>
      <c r="D16" s="46">
        <f t="shared" si="3"/>
        <v>2.197802197802198E-2</v>
      </c>
      <c r="E16" s="149"/>
      <c r="F16" s="149"/>
      <c r="G16" s="149"/>
      <c r="H16" s="149"/>
      <c r="I16" s="149"/>
      <c r="J16" s="149"/>
      <c r="K16" s="149"/>
    </row>
    <row r="20" spans="4:4">
      <c r="D20" s="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F665E-1A9C-4DE2-BEAE-6ECA5139AAB3}">
  <dimension ref="A1:F16"/>
  <sheetViews>
    <sheetView topLeftCell="A4" workbookViewId="0">
      <selection activeCell="K5" sqref="K5"/>
    </sheetView>
  </sheetViews>
  <sheetFormatPr defaultRowHeight="12.6"/>
  <cols>
    <col min="1" max="1" width="24.5703125" bestFit="1" customWidth="1"/>
    <col min="2" max="2" width="14.140625" bestFit="1" customWidth="1"/>
    <col min="3" max="5" width="14.7109375" bestFit="1" customWidth="1"/>
    <col min="6" max="6" width="18.28515625" bestFit="1" customWidth="1"/>
  </cols>
  <sheetData>
    <row r="1" spans="1:6" ht="15.6">
      <c r="A1" s="47"/>
      <c r="B1" s="47"/>
      <c r="C1" s="47"/>
      <c r="D1" s="47"/>
      <c r="E1" s="47"/>
      <c r="F1" s="48" t="s">
        <v>88</v>
      </c>
    </row>
    <row r="2" spans="1:6" ht="15.6">
      <c r="A2" s="49"/>
      <c r="B2" s="48" t="s">
        <v>89</v>
      </c>
      <c r="C2" s="48" t="s">
        <v>90</v>
      </c>
      <c r="D2" s="48" t="s">
        <v>91</v>
      </c>
      <c r="E2" s="48" t="s">
        <v>92</v>
      </c>
      <c r="F2" s="48" t="s">
        <v>93</v>
      </c>
    </row>
    <row r="3" spans="1:6" ht="15.6">
      <c r="A3" s="50" t="s">
        <v>2</v>
      </c>
      <c r="B3" s="51">
        <v>2967171.33</v>
      </c>
      <c r="C3" s="51">
        <v>63350.87</v>
      </c>
      <c r="D3" s="52">
        <f>(C3/B3)-1</f>
        <v>-0.97864940613321438</v>
      </c>
      <c r="E3" s="51">
        <f>C3-B3</f>
        <v>-2903820.46</v>
      </c>
      <c r="F3" s="53"/>
    </row>
    <row r="4" spans="1:6" ht="15.6">
      <c r="A4" s="50" t="s">
        <v>94</v>
      </c>
      <c r="B4" s="54">
        <v>987254</v>
      </c>
      <c r="C4" s="54">
        <v>831525</v>
      </c>
      <c r="D4" s="52">
        <f t="shared" ref="D4:D6" si="0">(C4/B4)-1</f>
        <v>-0.15773954828240755</v>
      </c>
      <c r="E4" s="51">
        <f t="shared" ref="E4:E6" si="1">C4-B4</f>
        <v>-155729</v>
      </c>
      <c r="F4" s="55">
        <f>E4*B5*B6</f>
        <v>-468796.61494400003</v>
      </c>
    </row>
    <row r="5" spans="1:6" ht="15.6">
      <c r="A5" s="50" t="s">
        <v>95</v>
      </c>
      <c r="B5" s="51">
        <v>169.12</v>
      </c>
      <c r="C5" s="51">
        <v>55.04</v>
      </c>
      <c r="D5" s="52">
        <f t="shared" si="0"/>
        <v>-0.67455061494796598</v>
      </c>
      <c r="E5" s="51">
        <f t="shared" si="1"/>
        <v>-114.08000000000001</v>
      </c>
      <c r="F5" s="55">
        <f>E5*B4*B6</f>
        <v>-2004741.666496</v>
      </c>
    </row>
    <row r="6" spans="1:6" ht="15.6">
      <c r="A6" s="50" t="s">
        <v>96</v>
      </c>
      <c r="B6" s="52">
        <v>1.78E-2</v>
      </c>
      <c r="C6" s="52">
        <v>1.4E-3</v>
      </c>
      <c r="D6" s="52">
        <f t="shared" si="0"/>
        <v>-0.9213483146067416</v>
      </c>
      <c r="E6" s="51">
        <f t="shared" si="1"/>
        <v>-1.6400000000000001E-2</v>
      </c>
      <c r="F6" s="55">
        <f>E6*B4*B5</f>
        <v>-2738216.1022720002</v>
      </c>
    </row>
    <row r="7" spans="1:6" ht="15.6">
      <c r="A7" s="47"/>
      <c r="B7" s="49"/>
      <c r="C7" s="49"/>
      <c r="D7" s="49"/>
      <c r="E7" s="49"/>
      <c r="F7" s="49"/>
    </row>
    <row r="8" spans="1:6" ht="15.6">
      <c r="A8" s="56" t="s">
        <v>97</v>
      </c>
      <c r="B8" s="54">
        <v>17545</v>
      </c>
      <c r="C8" s="54">
        <v>1151</v>
      </c>
      <c r="D8" s="49"/>
      <c r="E8" s="49"/>
      <c r="F8" s="49"/>
    </row>
    <row r="9" spans="1:6" ht="15.6">
      <c r="A9" s="56" t="s">
        <v>98</v>
      </c>
      <c r="B9" s="51">
        <f>B3/B8</f>
        <v>169.11777315474495</v>
      </c>
      <c r="C9" s="51">
        <f>C3/C8</f>
        <v>55.039852302345786</v>
      </c>
      <c r="D9" s="49"/>
      <c r="E9" s="49"/>
      <c r="F9" s="49"/>
    </row>
    <row r="10" spans="1:6" ht="15.6">
      <c r="A10" s="56" t="s">
        <v>99</v>
      </c>
      <c r="B10" s="49"/>
      <c r="C10" s="49"/>
      <c r="D10" s="49"/>
      <c r="E10" s="49"/>
      <c r="F10" s="49"/>
    </row>
    <row r="11" spans="1:6" ht="15.6">
      <c r="A11" s="56"/>
      <c r="B11" s="49"/>
      <c r="C11" s="49"/>
      <c r="D11" s="49"/>
      <c r="E11" s="49"/>
      <c r="F11" s="49"/>
    </row>
    <row r="12" spans="1:6" ht="15.6">
      <c r="A12" s="56" t="s">
        <v>96</v>
      </c>
      <c r="B12" s="49"/>
      <c r="C12" s="49"/>
      <c r="D12" s="49"/>
      <c r="E12" s="49"/>
      <c r="F12" s="49"/>
    </row>
    <row r="13" spans="1:6" ht="15.6">
      <c r="A13" s="56" t="s">
        <v>100</v>
      </c>
      <c r="B13" s="52">
        <v>1.78E-2</v>
      </c>
      <c r="C13" s="52">
        <f>C8/C4</f>
        <v>1.3842037220769068E-3</v>
      </c>
      <c r="D13" s="49"/>
      <c r="E13" s="49"/>
      <c r="F13" s="49"/>
    </row>
    <row r="14" spans="1:6" ht="14.45">
      <c r="A14" s="47"/>
      <c r="B14" s="47"/>
      <c r="C14" s="47"/>
      <c r="D14" s="47"/>
      <c r="E14" s="47"/>
      <c r="F14" s="47"/>
    </row>
    <row r="15" spans="1:6" ht="15.6">
      <c r="A15" s="48" t="s">
        <v>101</v>
      </c>
      <c r="B15" s="48" t="s">
        <v>102</v>
      </c>
      <c r="C15" s="48" t="s">
        <v>95</v>
      </c>
      <c r="D15" s="48" t="s">
        <v>96</v>
      </c>
      <c r="E15" s="48" t="s">
        <v>103</v>
      </c>
      <c r="F15" s="47"/>
    </row>
    <row r="16" spans="1:6" ht="15.6">
      <c r="A16" s="51">
        <v>2967171.33</v>
      </c>
      <c r="B16" s="51">
        <v>-468040.27</v>
      </c>
      <c r="C16" s="51">
        <v>-2001497.12</v>
      </c>
      <c r="D16" s="51">
        <v>-2736061.63</v>
      </c>
      <c r="E16" s="51">
        <v>63350.87</v>
      </c>
      <c r="F16" s="4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0B398-20A6-4AAE-A2A8-B7BF7D092C2C}">
  <dimension ref="A1:I42"/>
  <sheetViews>
    <sheetView workbookViewId="0"/>
  </sheetViews>
  <sheetFormatPr defaultColWidth="8.7109375" defaultRowHeight="14.45"/>
  <cols>
    <col min="1" max="1" width="11" style="57" bestFit="1" customWidth="1"/>
    <col min="2" max="5" width="23" style="57" bestFit="1" customWidth="1"/>
    <col min="6" max="6" width="31.85546875" style="57" bestFit="1" customWidth="1"/>
    <col min="7" max="9" width="23" style="57" bestFit="1" customWidth="1"/>
    <col min="10" max="11" width="7.5703125" style="57" bestFit="1" customWidth="1"/>
    <col min="12" max="12" width="7.140625" style="57" bestFit="1" customWidth="1"/>
    <col min="13" max="13" width="6.5703125" style="57" bestFit="1" customWidth="1"/>
    <col min="14" max="15" width="10.140625" style="57" bestFit="1" customWidth="1"/>
    <col min="16" max="16384" width="8.7109375" style="57"/>
  </cols>
  <sheetData>
    <row r="1" spans="1:7" ht="15.95" thickBot="1">
      <c r="A1" s="101" t="s">
        <v>104</v>
      </c>
      <c r="B1" s="101" t="s">
        <v>105</v>
      </c>
      <c r="C1" s="101" t="s">
        <v>106</v>
      </c>
      <c r="E1" s="101" t="s">
        <v>107</v>
      </c>
      <c r="F1" s="101" t="s">
        <v>105</v>
      </c>
      <c r="G1" s="101" t="s">
        <v>106</v>
      </c>
    </row>
    <row r="2" spans="1:7" ht="15.6">
      <c r="A2" s="78" t="s">
        <v>108</v>
      </c>
      <c r="B2" s="100">
        <v>80847</v>
      </c>
      <c r="C2" s="100">
        <v>54043</v>
      </c>
      <c r="E2" s="78" t="s">
        <v>109</v>
      </c>
      <c r="F2" s="100">
        <v>115190</v>
      </c>
      <c r="G2" s="100">
        <v>93133</v>
      </c>
    </row>
    <row r="3" spans="1:7" ht="15.95" thickBot="1">
      <c r="A3" s="73" t="s">
        <v>110</v>
      </c>
      <c r="B3" s="99">
        <v>147964</v>
      </c>
      <c r="C3" s="99">
        <v>123483</v>
      </c>
      <c r="E3" s="73" t="s">
        <v>111</v>
      </c>
      <c r="F3" s="99">
        <v>253467</v>
      </c>
      <c r="G3" s="99">
        <v>176438</v>
      </c>
    </row>
    <row r="4" spans="1:7" ht="16.5" thickTop="1" thickBot="1">
      <c r="A4" s="73" t="s">
        <v>112</v>
      </c>
      <c r="B4" s="99">
        <v>73732</v>
      </c>
      <c r="C4" s="99">
        <v>53053</v>
      </c>
      <c r="E4" s="63" t="s">
        <v>113</v>
      </c>
      <c r="F4" s="97">
        <v>368657</v>
      </c>
      <c r="G4" s="97">
        <v>269571</v>
      </c>
    </row>
    <row r="5" spans="1:7" ht="15.6">
      <c r="A5" s="68" t="s">
        <v>114</v>
      </c>
      <c r="B5" s="98">
        <v>28296</v>
      </c>
      <c r="C5" s="98">
        <v>19108</v>
      </c>
    </row>
    <row r="6" spans="1:7" ht="15.6">
      <c r="A6" s="68" t="s">
        <v>115</v>
      </c>
      <c r="B6" s="98">
        <v>11118</v>
      </c>
      <c r="C6" s="98">
        <v>7130</v>
      </c>
    </row>
    <row r="7" spans="1:7" ht="15.95" thickBot="1">
      <c r="A7" s="68" t="s">
        <v>116</v>
      </c>
      <c r="B7" s="98">
        <v>6502</v>
      </c>
      <c r="C7" s="98">
        <v>4082</v>
      </c>
    </row>
    <row r="8" spans="1:7" ht="16.5" thickTop="1" thickBot="1">
      <c r="A8" s="63" t="s">
        <v>113</v>
      </c>
      <c r="B8" s="97">
        <v>348459</v>
      </c>
      <c r="C8" s="97">
        <v>260899</v>
      </c>
    </row>
    <row r="10" spans="1:7" ht="15" thickBot="1"/>
    <row r="11" spans="1:7" ht="15.95" thickBot="1">
      <c r="A11" s="174" t="s">
        <v>104</v>
      </c>
      <c r="B11" s="172" t="s">
        <v>6</v>
      </c>
      <c r="C11" s="173"/>
      <c r="D11" s="172" t="s">
        <v>33</v>
      </c>
      <c r="E11" s="173"/>
    </row>
    <row r="12" spans="1:7" ht="15.95" thickBot="1">
      <c r="A12" s="175"/>
      <c r="B12" s="83" t="s">
        <v>117</v>
      </c>
      <c r="C12" s="79" t="s">
        <v>118</v>
      </c>
      <c r="D12" s="83" t="s">
        <v>117</v>
      </c>
      <c r="E12" s="79" t="s">
        <v>118</v>
      </c>
    </row>
    <row r="13" spans="1:7" ht="15.6">
      <c r="A13" s="78" t="s">
        <v>108</v>
      </c>
      <c r="B13" s="77">
        <v>80847</v>
      </c>
      <c r="C13" s="76">
        <v>54043</v>
      </c>
      <c r="D13" s="77">
        <v>78399</v>
      </c>
      <c r="E13" s="76">
        <v>51027</v>
      </c>
    </row>
    <row r="14" spans="1:7" ht="15.6">
      <c r="A14" s="68" t="s">
        <v>110</v>
      </c>
      <c r="B14" s="67">
        <v>147964</v>
      </c>
      <c r="C14" s="66">
        <v>123483</v>
      </c>
      <c r="D14" s="67">
        <v>140654</v>
      </c>
      <c r="E14" s="66">
        <v>115670</v>
      </c>
    </row>
    <row r="15" spans="1:7" ht="15.6">
      <c r="A15" s="68" t="s">
        <v>112</v>
      </c>
      <c r="B15" s="67">
        <v>73732</v>
      </c>
      <c r="C15" s="66">
        <v>53053</v>
      </c>
      <c r="D15" s="67">
        <v>68763</v>
      </c>
      <c r="E15" s="66">
        <v>49694</v>
      </c>
    </row>
    <row r="16" spans="1:7" ht="15.6">
      <c r="A16" s="68" t="s">
        <v>114</v>
      </c>
      <c r="B16" s="67">
        <v>28296</v>
      </c>
      <c r="C16" s="66">
        <v>19108</v>
      </c>
      <c r="D16" s="67">
        <v>26693</v>
      </c>
      <c r="E16" s="66">
        <v>18087</v>
      </c>
    </row>
    <row r="17" spans="1:9" ht="15.6">
      <c r="A17" s="68" t="s">
        <v>115</v>
      </c>
      <c r="B17" s="67">
        <v>11118</v>
      </c>
      <c r="C17" s="66">
        <v>7130</v>
      </c>
      <c r="D17" s="67">
        <v>10497</v>
      </c>
      <c r="E17" s="66">
        <v>6851</v>
      </c>
    </row>
    <row r="18" spans="1:9" ht="15.95" thickBot="1">
      <c r="A18" s="68" t="s">
        <v>116</v>
      </c>
      <c r="B18" s="67">
        <v>6502</v>
      </c>
      <c r="C18" s="66">
        <v>4082</v>
      </c>
      <c r="D18" s="67">
        <v>6280</v>
      </c>
      <c r="E18" s="66">
        <v>3943</v>
      </c>
    </row>
    <row r="19" spans="1:9" ht="16.5" thickTop="1" thickBot="1">
      <c r="A19" s="63" t="s">
        <v>113</v>
      </c>
      <c r="B19" s="62">
        <v>348459</v>
      </c>
      <c r="C19" s="61">
        <v>260899</v>
      </c>
      <c r="D19" s="62">
        <v>331286</v>
      </c>
      <c r="E19" s="61">
        <v>245272</v>
      </c>
    </row>
    <row r="21" spans="1:9" ht="15" thickBot="1"/>
    <row r="22" spans="1:9" ht="15.95" thickBot="1">
      <c r="A22" s="174" t="s">
        <v>104</v>
      </c>
      <c r="B22" s="172" t="s">
        <v>7</v>
      </c>
      <c r="C22" s="173"/>
      <c r="D22" s="172" t="s">
        <v>10</v>
      </c>
      <c r="E22" s="173"/>
      <c r="F22" s="172" t="s">
        <v>11</v>
      </c>
      <c r="G22" s="173"/>
      <c r="H22" s="172" t="s">
        <v>9</v>
      </c>
      <c r="I22" s="173"/>
    </row>
    <row r="23" spans="1:9" ht="15.95" thickBot="1">
      <c r="A23" s="175"/>
      <c r="B23" s="83" t="s">
        <v>117</v>
      </c>
      <c r="C23" s="79" t="s">
        <v>118</v>
      </c>
      <c r="D23" s="83" t="s">
        <v>117</v>
      </c>
      <c r="E23" s="79" t="s">
        <v>118</v>
      </c>
      <c r="F23" s="83" t="s">
        <v>117</v>
      </c>
      <c r="G23" s="79" t="s">
        <v>118</v>
      </c>
      <c r="H23" s="83" t="s">
        <v>117</v>
      </c>
      <c r="I23" s="79" t="s">
        <v>118</v>
      </c>
    </row>
    <row r="24" spans="1:9" ht="15.6">
      <c r="A24" s="78" t="s">
        <v>108</v>
      </c>
      <c r="B24" s="77">
        <v>107479</v>
      </c>
      <c r="C24" s="76">
        <v>72428</v>
      </c>
      <c r="D24" s="96">
        <v>4.0383981987178892</v>
      </c>
      <c r="E24" s="95">
        <v>4.1173441210581547</v>
      </c>
      <c r="F24" s="77">
        <v>147.68958587258908</v>
      </c>
      <c r="G24" s="76">
        <v>170.31781907549566</v>
      </c>
      <c r="H24" s="94">
        <v>0.46826821983829398</v>
      </c>
      <c r="I24" s="74">
        <v>0.45759927100016567</v>
      </c>
    </row>
    <row r="25" spans="1:9" ht="15.6">
      <c r="A25" s="73" t="s">
        <v>110</v>
      </c>
      <c r="B25" s="72">
        <v>215483</v>
      </c>
      <c r="C25" s="71">
        <v>174462</v>
      </c>
      <c r="D25" s="93">
        <v>4.7195231178329617</v>
      </c>
      <c r="E25" s="92">
        <v>4.7526280794671623</v>
      </c>
      <c r="F25" s="72">
        <v>174.09904725662813</v>
      </c>
      <c r="G25" s="71">
        <v>192.98495374350861</v>
      </c>
      <c r="H25" s="91">
        <v>0.39884816899709025</v>
      </c>
      <c r="I25" s="69">
        <v>0.39044605702101315</v>
      </c>
    </row>
    <row r="26" spans="1:9" ht="15.6">
      <c r="A26" s="73" t="s">
        <v>112</v>
      </c>
      <c r="B26" s="72">
        <v>110934</v>
      </c>
      <c r="C26" s="71">
        <v>76727</v>
      </c>
      <c r="D26" s="93">
        <v>5.0789207997548091</v>
      </c>
      <c r="E26" s="92">
        <v>5.0351114992114905</v>
      </c>
      <c r="F26" s="72">
        <v>183.92226008257163</v>
      </c>
      <c r="G26" s="71">
        <v>201.93573318388573</v>
      </c>
      <c r="H26" s="91">
        <v>0.36697495808318459</v>
      </c>
      <c r="I26" s="69">
        <v>0.36335318727436233</v>
      </c>
    </row>
    <row r="27" spans="1:9" ht="15.6">
      <c r="A27" s="68" t="s">
        <v>114</v>
      </c>
      <c r="B27" s="67">
        <v>39254</v>
      </c>
      <c r="C27" s="66">
        <v>26391</v>
      </c>
      <c r="D27" s="90">
        <v>4.6358078157639984</v>
      </c>
      <c r="E27" s="89">
        <v>4.8559736273729683</v>
      </c>
      <c r="F27" s="67">
        <v>163.09639781933052</v>
      </c>
      <c r="G27" s="66">
        <v>194.07377515061953</v>
      </c>
      <c r="H27" s="88">
        <v>0.41779181739440568</v>
      </c>
      <c r="I27" s="64">
        <v>0.38418400212193549</v>
      </c>
    </row>
    <row r="28" spans="1:9" ht="15.6">
      <c r="A28" s="68" t="s">
        <v>115</v>
      </c>
      <c r="B28" s="67">
        <v>14273</v>
      </c>
      <c r="C28" s="66">
        <v>9389</v>
      </c>
      <c r="D28" s="90">
        <v>3.9159952357598264</v>
      </c>
      <c r="E28" s="89">
        <v>4.3969538822025775</v>
      </c>
      <c r="F28" s="67">
        <v>132.68030547186996</v>
      </c>
      <c r="G28" s="66">
        <v>179.07679199062733</v>
      </c>
      <c r="H28" s="88">
        <v>0.49183773558467037</v>
      </c>
      <c r="I28" s="64">
        <v>0.44935562892746833</v>
      </c>
    </row>
    <row r="29" spans="1:9" ht="15.95" thickBot="1">
      <c r="A29" s="68" t="s">
        <v>116</v>
      </c>
      <c r="B29" s="67">
        <v>8157</v>
      </c>
      <c r="C29" s="66">
        <v>5174</v>
      </c>
      <c r="D29" s="90">
        <v>3.318254260144661</v>
      </c>
      <c r="E29" s="89">
        <v>4.0220332431387709</v>
      </c>
      <c r="F29" s="67">
        <v>110.06951084957706</v>
      </c>
      <c r="G29" s="66">
        <v>166.04464630846542</v>
      </c>
      <c r="H29" s="88">
        <v>0.56344244207429206</v>
      </c>
      <c r="I29" s="64">
        <v>0.48743718592964824</v>
      </c>
    </row>
    <row r="30" spans="1:9" ht="16.5" thickTop="1" thickBot="1">
      <c r="A30" s="63" t="s">
        <v>113</v>
      </c>
      <c r="B30" s="62">
        <v>495580</v>
      </c>
      <c r="C30" s="61">
        <v>364571</v>
      </c>
      <c r="D30" s="87">
        <f>AVERAGE(D24:D29)</f>
        <v>4.2844832379956905</v>
      </c>
      <c r="E30" s="86">
        <f>AVERAGE(E24:E29)</f>
        <v>4.530007408741854</v>
      </c>
      <c r="F30" s="62">
        <f>AVERAGE(F24:F29)</f>
        <v>151.92618455876107</v>
      </c>
      <c r="G30" s="61">
        <f>AVERAGE(G24:G29)</f>
        <v>184.07228657543374</v>
      </c>
      <c r="H30" s="85">
        <f>AVERAGE(H24:H29)</f>
        <v>0.45119389032865614</v>
      </c>
      <c r="I30" s="84">
        <f>AVERAGE(I24:I29)</f>
        <v>0.42206255537909892</v>
      </c>
    </row>
    <row r="32" spans="1:9" ht="15" thickBot="1"/>
    <row r="33" spans="1:7" ht="15.95" thickBot="1">
      <c r="A33" s="174" t="s">
        <v>104</v>
      </c>
      <c r="B33" s="172" t="s">
        <v>4</v>
      </c>
      <c r="C33" s="173"/>
      <c r="D33" s="172" t="s">
        <v>2</v>
      </c>
      <c r="E33" s="173"/>
      <c r="F33" s="176" t="s">
        <v>3</v>
      </c>
      <c r="G33" s="173"/>
    </row>
    <row r="34" spans="1:7" ht="15.95" thickBot="1">
      <c r="A34" s="175"/>
      <c r="B34" s="83" t="s">
        <v>117</v>
      </c>
      <c r="C34" s="79" t="s">
        <v>118</v>
      </c>
      <c r="D34" s="82" t="s">
        <v>117</v>
      </c>
      <c r="E34" s="81" t="s">
        <v>118</v>
      </c>
      <c r="F34" s="80" t="s">
        <v>117</v>
      </c>
      <c r="G34" s="79" t="s">
        <v>118</v>
      </c>
    </row>
    <row r="35" spans="1:7" ht="15.6">
      <c r="A35" s="78" t="s">
        <v>108</v>
      </c>
      <c r="B35" s="77">
        <v>1152</v>
      </c>
      <c r="C35" s="76">
        <v>26</v>
      </c>
      <c r="D35" s="77">
        <v>149160.23000000001</v>
      </c>
      <c r="E35" s="76">
        <v>733.5</v>
      </c>
      <c r="F35" s="75">
        <v>1.0718372891448563E-2</v>
      </c>
      <c r="G35" s="74">
        <v>3.5897719114154748E-4</v>
      </c>
    </row>
    <row r="36" spans="1:7" ht="15.6">
      <c r="A36" s="73" t="s">
        <v>110</v>
      </c>
      <c r="B36" s="72">
        <v>4495</v>
      </c>
      <c r="C36" s="71">
        <v>55</v>
      </c>
      <c r="D36" s="72">
        <v>787521.22</v>
      </c>
      <c r="E36" s="71">
        <v>2548.33</v>
      </c>
      <c r="F36" s="70">
        <v>2.0860114254952825E-2</v>
      </c>
      <c r="G36" s="69">
        <v>3.1525489791473215E-4</v>
      </c>
    </row>
    <row r="37" spans="1:7" ht="15.6">
      <c r="A37" s="73" t="s">
        <v>112</v>
      </c>
      <c r="B37" s="72">
        <v>3387</v>
      </c>
      <c r="C37" s="71">
        <v>33</v>
      </c>
      <c r="D37" s="72">
        <v>660811.46</v>
      </c>
      <c r="E37" s="71">
        <v>2067.84</v>
      </c>
      <c r="F37" s="70">
        <v>3.0531667477959868E-2</v>
      </c>
      <c r="G37" s="69">
        <v>4.3009631550823047E-4</v>
      </c>
    </row>
    <row r="38" spans="1:7" ht="15.6">
      <c r="A38" s="68" t="s">
        <v>114</v>
      </c>
      <c r="B38" s="67">
        <v>1033</v>
      </c>
      <c r="C38" s="66">
        <v>20</v>
      </c>
      <c r="D38" s="67">
        <v>181378.47</v>
      </c>
      <c r="E38" s="66">
        <v>1280.6500000000001</v>
      </c>
      <c r="F38" s="65">
        <v>2.6315789473684209E-2</v>
      </c>
      <c r="G38" s="64">
        <v>7.5783411011329618E-4</v>
      </c>
    </row>
    <row r="39" spans="1:7" ht="15.6">
      <c r="A39" s="68" t="s">
        <v>115</v>
      </c>
      <c r="B39" s="67">
        <v>241</v>
      </c>
      <c r="C39" s="66">
        <v>14</v>
      </c>
      <c r="D39" s="67">
        <v>39136.379999999997</v>
      </c>
      <c r="E39" s="66">
        <v>1376.95</v>
      </c>
      <c r="F39" s="65">
        <v>1.6885027674630421E-2</v>
      </c>
      <c r="G39" s="64">
        <v>1.4911066141229097E-3</v>
      </c>
    </row>
    <row r="40" spans="1:7" ht="15.95" thickBot="1">
      <c r="A40" s="68" t="s">
        <v>116</v>
      </c>
      <c r="B40" s="67">
        <v>89</v>
      </c>
      <c r="C40" s="66">
        <v>4</v>
      </c>
      <c r="D40" s="67">
        <v>10306.68</v>
      </c>
      <c r="E40" s="66">
        <v>147.96</v>
      </c>
      <c r="F40" s="65">
        <v>1.091087409586858E-2</v>
      </c>
      <c r="G40" s="64">
        <v>7.7309625048318511E-4</v>
      </c>
    </row>
    <row r="41" spans="1:7" ht="16.5" thickTop="1" thickBot="1">
      <c r="A41" s="63" t="s">
        <v>113</v>
      </c>
      <c r="B41" s="62">
        <v>10397</v>
      </c>
      <c r="C41" s="61">
        <v>152</v>
      </c>
      <c r="D41" s="62">
        <v>1828314.4399999997</v>
      </c>
      <c r="E41" s="61">
        <v>8155.23</v>
      </c>
      <c r="F41" s="60">
        <f>B41/B30</f>
        <v>2.0979458412365308E-2</v>
      </c>
      <c r="G41" s="59">
        <f>C41/C30</f>
        <v>4.1692838980610087E-4</v>
      </c>
    </row>
    <row r="42" spans="1:7">
      <c r="F42" s="58"/>
      <c r="G42" s="58"/>
    </row>
  </sheetData>
  <mergeCells count="12">
    <mergeCell ref="F33:G33"/>
    <mergeCell ref="D33:E33"/>
    <mergeCell ref="B33:C33"/>
    <mergeCell ref="A33:A34"/>
    <mergeCell ref="A22:A23"/>
    <mergeCell ref="F22:G22"/>
    <mergeCell ref="H22:I22"/>
    <mergeCell ref="A11:A12"/>
    <mergeCell ref="B11:C11"/>
    <mergeCell ref="D11:E11"/>
    <mergeCell ref="B22:C22"/>
    <mergeCell ref="D22:E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Bahl, Abhilash</cp:lastModifiedBy>
  <cp:revision/>
  <dcterms:created xsi:type="dcterms:W3CDTF">2020-07-22T23:04:56Z</dcterms:created>
  <dcterms:modified xsi:type="dcterms:W3CDTF">2021-03-18T17:03:09Z</dcterms:modified>
  <cp:category/>
  <cp:contentStatus/>
</cp:coreProperties>
</file>