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kim857\Dropbox\DBTB_Numerical Analysis\JF\Before\"/>
    </mc:Choice>
  </mc:AlternateContent>
  <bookViews>
    <workbookView xWindow="0" yWindow="0" windowWidth="28800" windowHeight="12300" activeTab="4"/>
  </bookViews>
  <sheets>
    <sheet name="Mon" sheetId="1" r:id="rId1"/>
    <sheet name="Tues" sheetId="2" r:id="rId2"/>
    <sheet name="Wednes" sheetId="3" r:id="rId3"/>
    <sheet name="Thurs" sheetId="4" r:id="rId4"/>
    <sheet name="Summary" sheetId="5" r:id="rId5"/>
  </sheets>
  <externalReferences>
    <externalReference r:id="rId6"/>
  </externalReferences>
  <definedNames>
    <definedName name="_xlnm._FilterDatabase" localSheetId="0" hidden="1">Mon!$A$1:$L$30</definedName>
    <definedName name="_xlnm._FilterDatabase" localSheetId="3" hidden="1">Thurs!$A$1:$M$28</definedName>
    <definedName name="_xlnm._FilterDatabase" localSheetId="1" hidden="1">Tues!$A$1:$L$30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5" l="1"/>
  <c r="E6" i="5"/>
  <c r="E7" i="5"/>
  <c r="E4" i="5"/>
  <c r="D5" i="5"/>
  <c r="D6" i="5"/>
  <c r="D7" i="5"/>
  <c r="D4" i="5"/>
  <c r="C5" i="5"/>
  <c r="C6" i="5"/>
  <c r="C7" i="5"/>
  <c r="C4" i="5"/>
  <c r="B5" i="5"/>
  <c r="B6" i="5"/>
  <c r="B7" i="5"/>
  <c r="B4" i="5"/>
  <c r="M19" i="4" l="1"/>
  <c r="L19" i="4"/>
  <c r="M18" i="4"/>
  <c r="C27" i="4"/>
  <c r="L18" i="4"/>
  <c r="C25" i="4"/>
  <c r="B27" i="4"/>
  <c r="B26" i="4"/>
  <c r="B25" i="4"/>
  <c r="B28" i="4"/>
  <c r="B29" i="3"/>
  <c r="B28" i="3"/>
  <c r="B27" i="3"/>
  <c r="B30" i="3"/>
  <c r="B29" i="2"/>
  <c r="B28" i="2"/>
  <c r="B30" i="2" s="1"/>
  <c r="B27" i="2"/>
  <c r="B29" i="1"/>
  <c r="B28" i="1"/>
  <c r="B27" i="1"/>
  <c r="C14" i="5"/>
  <c r="C13" i="5"/>
  <c r="C12" i="5"/>
  <c r="C11" i="5"/>
  <c r="B14" i="5"/>
  <c r="B13" i="5"/>
  <c r="B12" i="5"/>
  <c r="B11" i="5"/>
  <c r="C28" i="1"/>
  <c r="C30" i="1" s="1"/>
  <c r="K25" i="3"/>
  <c r="J25" i="3"/>
  <c r="K24" i="3"/>
  <c r="J24" i="3"/>
  <c r="K23" i="3"/>
  <c r="J23" i="3"/>
  <c r="K22" i="3"/>
  <c r="J22" i="3"/>
  <c r="K21" i="3"/>
  <c r="J21" i="3"/>
  <c r="K20" i="3"/>
  <c r="J20" i="3"/>
  <c r="K19" i="3"/>
  <c r="J19" i="3"/>
  <c r="K18" i="3"/>
  <c r="J18" i="3"/>
  <c r="K17" i="3"/>
  <c r="J17" i="3"/>
  <c r="K16" i="3"/>
  <c r="J16" i="3"/>
  <c r="K15" i="3"/>
  <c r="J15" i="3"/>
  <c r="K14" i="3"/>
  <c r="J14" i="3"/>
  <c r="K13" i="3"/>
  <c r="J13" i="3"/>
  <c r="K12" i="3"/>
  <c r="J12" i="3"/>
  <c r="K11" i="3"/>
  <c r="K10" i="3"/>
  <c r="J10" i="3"/>
  <c r="K9" i="3"/>
  <c r="K8" i="3"/>
  <c r="J8" i="3"/>
  <c r="K7" i="3"/>
  <c r="J7" i="3"/>
  <c r="K6" i="3"/>
  <c r="J6" i="3"/>
  <c r="K5" i="3"/>
  <c r="K4" i="3"/>
  <c r="J4" i="3"/>
  <c r="K3" i="3"/>
  <c r="J3" i="3"/>
  <c r="K2" i="3"/>
  <c r="C27" i="3"/>
  <c r="J2" i="3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L8" i="2"/>
  <c r="K8" i="2"/>
  <c r="L7" i="2"/>
  <c r="K7" i="2"/>
  <c r="L6" i="2"/>
  <c r="K6" i="2"/>
  <c r="L5" i="2"/>
  <c r="K5" i="2"/>
  <c r="L4" i="2"/>
  <c r="K4" i="2"/>
  <c r="L3" i="2"/>
  <c r="L2" i="2"/>
  <c r="C29" i="2" s="1"/>
  <c r="K2" i="2"/>
  <c r="C28" i="2" s="1"/>
  <c r="C27" i="2"/>
  <c r="C28" i="3"/>
  <c r="C29" i="3"/>
  <c r="L25" i="1"/>
  <c r="L24" i="1"/>
  <c r="L21" i="1"/>
  <c r="L20" i="1"/>
  <c r="L19" i="1"/>
  <c r="L18" i="1"/>
  <c r="L17" i="1"/>
  <c r="L16" i="1"/>
  <c r="L15" i="1"/>
  <c r="L14" i="1"/>
  <c r="L13" i="1"/>
  <c r="L12" i="1"/>
  <c r="L2" i="1"/>
  <c r="L3" i="1"/>
  <c r="L4" i="1"/>
  <c r="L5" i="1"/>
  <c r="H2" i="4"/>
  <c r="H3" i="4"/>
  <c r="H10" i="4"/>
  <c r="H14" i="4"/>
  <c r="H15" i="4"/>
  <c r="H16" i="4"/>
  <c r="H17" i="4"/>
  <c r="H5" i="3"/>
  <c r="H9" i="3"/>
  <c r="H11" i="3"/>
  <c r="H3" i="2"/>
  <c r="H9" i="2"/>
  <c r="C26" i="4"/>
  <c r="C28" i="4"/>
  <c r="B30" i="1"/>
  <c r="C27" i="1"/>
  <c r="C29" i="1"/>
</calcChain>
</file>

<file path=xl/sharedStrings.xml><?xml version="1.0" encoding="utf-8"?>
<sst xmlns="http://schemas.openxmlformats.org/spreadsheetml/2006/main" count="577" uniqueCount="78">
  <si>
    <t>Video Number</t>
  </si>
  <si>
    <t xml:space="preserve">Time </t>
  </si>
  <si>
    <t>Lane</t>
  </si>
  <si>
    <t xml:space="preserve">Blocking files </t>
  </si>
  <si>
    <t>Propensity files</t>
  </si>
  <si>
    <t>#Blocking</t>
  </si>
  <si>
    <t>#Non Blocking</t>
  </si>
  <si>
    <t>Status</t>
  </si>
  <si>
    <t>New Propensity Conversion Status</t>
  </si>
  <si>
    <t>New Blocking #</t>
  </si>
  <si>
    <t>New Non-Blocking #</t>
  </si>
  <si>
    <t>2015/10/26_Cam3</t>
  </si>
  <si>
    <t>yes</t>
  </si>
  <si>
    <t xml:space="preserve">Checked </t>
  </si>
  <si>
    <t>Done</t>
  </si>
  <si>
    <t xml:space="preserve">No blocking events, so 0 #blocking;No need to run script </t>
  </si>
  <si>
    <t>2015/10/26_Cam1</t>
  </si>
  <si>
    <t>-</t>
  </si>
  <si>
    <t>Ran script</t>
  </si>
  <si>
    <t>Do again</t>
  </si>
  <si>
    <t>At 29:08 one vehicle could be called non blocking confirm with Abhilasha</t>
  </si>
  <si>
    <t>Not sure abt Amy's work; used Sarah's file
Ran Script</t>
  </si>
  <si>
    <t>Ran Script: Although the numbers are high want to check if its red light running cases that have been counted as blocking</t>
  </si>
  <si>
    <t>At 29:52 one vehicle could be called non blocking confirm with Abhilasha</t>
  </si>
  <si>
    <t xml:space="preserve">Ran Script using Amy's blocking extraction file. Look into the last two events of Amy's blocking extraction file. It has some gaps. </t>
  </si>
  <si>
    <t>Traffic Police officer</t>
  </si>
  <si>
    <t>Not included in study</t>
  </si>
  <si>
    <t>At 20:09 one vehicle could be called non blocking confirm with Abhilasha</t>
  </si>
  <si>
    <t>Ran Script</t>
  </si>
  <si>
    <t xml:space="preserve">old </t>
  </si>
  <si>
    <t>new</t>
  </si>
  <si>
    <t xml:space="preserve">Total # Opportunities </t>
  </si>
  <si>
    <t>Total # Blocking</t>
  </si>
  <si>
    <t>Total # Non Blocking</t>
  </si>
  <si>
    <t>Propensity</t>
  </si>
  <si>
    <t xml:space="preserve">Blocking </t>
  </si>
  <si>
    <t>2015/10/27_Cam3</t>
  </si>
  <si>
    <t>Checked</t>
  </si>
  <si>
    <t>-0 blocking events with duration more than 7 s; 
-Ran Script
-Check if the 5s blocking event is a very small event?</t>
  </si>
  <si>
    <t>2015/10/27_Cam1</t>
  </si>
  <si>
    <t>-0 blocking events with duration more than 7 s
-Ran Script</t>
  </si>
  <si>
    <t>old</t>
  </si>
  <si>
    <t>Total # opportunities</t>
  </si>
  <si>
    <t xml:space="preserve">Video # </t>
  </si>
  <si>
    <t>Starting Time</t>
  </si>
  <si>
    <t># Blocking</t>
  </si>
  <si>
    <t># Non Blocking</t>
  </si>
  <si>
    <t>New # Blocking</t>
  </si>
  <si>
    <t>New # Non Blocking</t>
  </si>
  <si>
    <t>10282015/Cam3</t>
  </si>
  <si>
    <t>- 0 blocking cases less than 7
- Ran script</t>
  </si>
  <si>
    <t>10282015/Cam1</t>
  </si>
  <si>
    <t>10/29/2015_Cam3</t>
  </si>
  <si>
    <t>empty</t>
  </si>
  <si>
    <t>- 0 blocking cases 
- Ran script</t>
  </si>
  <si>
    <t>There was 3 events of running red lights</t>
  </si>
  <si>
    <t xml:space="preserve">There was no blocking event </t>
  </si>
  <si>
    <t>0 blocking cases</t>
  </si>
  <si>
    <t>10/29/2015_Cam1</t>
  </si>
  <si>
    <t>- 0 blocking cases greater than 7
- Ran script</t>
  </si>
  <si>
    <t>-Ran script
-Some vehicles have comments affected capacity + more than s 3 seconds; if we have time look into whether these vehicles actualy stopped in intersection or not</t>
  </si>
  <si>
    <t>-Ran Script</t>
  </si>
  <si>
    <t>-0 Blocking Events
-Ran script</t>
  </si>
  <si>
    <t>1/1/1900  5:53:00 AM confirm if its non blocking</t>
  </si>
  <si>
    <t>Traffic Police</t>
  </si>
  <si>
    <t xml:space="preserve">Total # opportunities </t>
  </si>
  <si>
    <t>Johnson Ferry</t>
  </si>
  <si>
    <t>Before</t>
  </si>
  <si>
    <t>Mon</t>
  </si>
  <si>
    <t>Tues</t>
  </si>
  <si>
    <t>Wednes</t>
  </si>
  <si>
    <t>Thurs</t>
  </si>
  <si>
    <t>Hours of study</t>
  </si>
  <si>
    <t>2*</t>
  </si>
  <si>
    <t>2.5*</t>
  </si>
  <si>
    <t>After</t>
  </si>
  <si>
    <t>2.25*</t>
  </si>
  <si>
    <t>* police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</si>
</sst>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0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1" xfId="0" applyFont="1" applyFill="1" applyBorder="1"/>
    <xf numFmtId="0" fontId="1" fillId="0" borderId="2" xfId="0" applyFont="1" applyBorder="1"/>
    <xf numFmtId="0" fontId="1" fillId="0" borderId="3" xfId="0" applyFont="1" applyFill="1" applyBorder="1"/>
    <xf numFmtId="0" fontId="1" fillId="0" borderId="4" xfId="0" applyFont="1" applyBorder="1"/>
    <xf numFmtId="0" fontId="1" fillId="0" borderId="5" xfId="0" applyFont="1" applyFill="1" applyBorder="1"/>
    <xf numFmtId="20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0" fillId="0" borderId="0" xfId="0" applyFill="1"/>
    <xf numFmtId="0" fontId="1" fillId="0" borderId="0" xfId="0" applyFont="1" applyBorder="1" applyAlignment="1">
      <alignment horizontal="center" vertical="center"/>
    </xf>
    <xf numFmtId="0" fontId="0" fillId="0" borderId="6" xfId="0" applyBorder="1"/>
    <xf numFmtId="0" fontId="1" fillId="0" borderId="5" xfId="0" applyFont="1" applyBorder="1"/>
    <xf numFmtId="0" fontId="0" fillId="0" borderId="4" xfId="0" applyBorder="1"/>
    <xf numFmtId="0" fontId="0" fillId="0" borderId="2" xfId="0" applyBorder="1"/>
    <xf numFmtId="0" fontId="1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quotePrefix="1" applyBorder="1" applyAlignment="1">
      <alignment horizontal="left"/>
    </xf>
    <xf numFmtId="20" fontId="0" fillId="0" borderId="0" xfId="0" applyNumberFormat="1"/>
    <xf numFmtId="0" fontId="1" fillId="0" borderId="0" xfId="0" applyFont="1" applyBorder="1"/>
    <xf numFmtId="0" fontId="0" fillId="0" borderId="0" xfId="0" applyAlignment="1">
      <alignment horizontal="left" vertical="top"/>
    </xf>
    <xf numFmtId="0" fontId="1" fillId="0" borderId="6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quotePrefix="1" applyAlignment="1">
      <alignment horizontal="left" vertical="top"/>
    </xf>
    <xf numFmtId="0" fontId="1" fillId="0" borderId="0" xfId="0" applyFont="1" applyAlignment="1">
      <alignment horizontal="left" vertical="top"/>
    </xf>
    <xf numFmtId="2" fontId="1" fillId="0" borderId="6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20" fontId="0" fillId="0" borderId="0" xfId="0" applyNumberForma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2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20" fontId="0" fillId="0" borderId="0" xfId="0" applyNumberFormat="1" applyBorder="1" applyAlignment="1">
      <alignment horizontal="left" vertical="top"/>
    </xf>
    <xf numFmtId="0" fontId="0" fillId="0" borderId="0" xfId="0" quotePrefix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Fill="1" applyBorder="1"/>
    <xf numFmtId="0" fontId="0" fillId="0" borderId="0" xfId="0" quotePrefix="1" applyFill="1" applyBorder="1" applyAlignment="1">
      <alignment horizontal="left"/>
    </xf>
    <xf numFmtId="46" fontId="0" fillId="0" borderId="0" xfId="0" applyNumberFormat="1" applyFill="1"/>
    <xf numFmtId="0" fontId="0" fillId="0" borderId="0" xfId="0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0" fillId="0" borderId="0" xfId="0" quotePrefix="1" applyFill="1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0" fillId="0" borderId="0" xfId="0" applyFill="1" applyBorder="1" applyAlignment="1">
      <alignment horizontal="left" vertical="center"/>
    </xf>
    <xf numFmtId="0" fontId="1" fillId="0" borderId="2" xfId="0" applyFont="1" applyFill="1" applyBorder="1"/>
    <xf numFmtId="0" fontId="0" fillId="0" borderId="0" xfId="0" applyFill="1" applyAlignment="1">
      <alignment horizontal="left"/>
    </xf>
    <xf numFmtId="0" fontId="1" fillId="0" borderId="4" xfId="0" applyFont="1" applyFill="1" applyBorder="1"/>
    <xf numFmtId="2" fontId="1" fillId="0" borderId="6" xfId="0" applyNumberFormat="1" applyFont="1" applyFill="1" applyBorder="1"/>
    <xf numFmtId="20" fontId="2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2" fontId="0" fillId="0" borderId="0" xfId="0" applyNumberFormat="1" applyFont="1"/>
    <xf numFmtId="0" fontId="0" fillId="0" borderId="0" xfId="0" applyFont="1" applyAlignment="1">
      <alignment horizontal="right"/>
    </xf>
    <xf numFmtId="20" fontId="0" fillId="0" borderId="0" xfId="0" applyNumberFormat="1" applyFont="1" applyAlignment="1">
      <alignment horizontal="right"/>
    </xf>
    <xf numFmtId="0" fontId="0" fillId="0" borderId="0" xfId="0" applyFill="1" applyBorder="1" applyAlignment="1"/>
    <xf numFmtId="20" fontId="0" fillId="0" borderId="0" xfId="0" applyNumberFormat="1" applyFill="1" applyBorder="1" applyAlignment="1"/>
    <xf numFmtId="46" fontId="0" fillId="0" borderId="0" xfId="0" applyNumberFormat="1" applyFill="1" applyBorder="1" applyAlignment="1"/>
    <xf numFmtId="0" fontId="0" fillId="0" borderId="0" xfId="0" applyBorder="1" applyAlignment="1"/>
    <xf numFmtId="0" fontId="0" fillId="0" borderId="0" xfId="0" quotePrefix="1" applyAlignment="1"/>
    <xf numFmtId="0" fontId="0" fillId="0" borderId="0" xfId="0" applyAlignment="1"/>
    <xf numFmtId="0" fontId="2" fillId="0" borderId="0" xfId="0" applyFont="1" applyFill="1" applyBorder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0" fillId="0" borderId="0" xfId="0" quotePrefix="1" applyFill="1" applyAlignment="1"/>
    <xf numFmtId="46" fontId="0" fillId="0" borderId="0" xfId="0" applyNumberFormat="1" applyAlignment="1"/>
    <xf numFmtId="0" fontId="4" fillId="0" borderId="0" xfId="0" applyFont="1" applyFill="1" applyBorder="1" applyAlignment="1">
      <alignment horizontal="right" vertical="top"/>
    </xf>
    <xf numFmtId="2" fontId="4" fillId="0" borderId="0" xfId="0" applyNumberFormat="1" applyFont="1" applyFill="1" applyBorder="1" applyAlignment="1">
      <alignment horizontal="right" vertical="top"/>
    </xf>
    <xf numFmtId="0" fontId="0" fillId="0" borderId="0" xfId="0" applyFont="1" applyBorder="1"/>
    <xf numFmtId="0" fontId="1" fillId="0" borderId="0" xfId="0" applyFont="1" applyFill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kim857/Dropbox/DBTB_Numerical%20Analysis/JF/After/Summary_After_JohnsonFerry_ASHK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"/>
      <sheetName val="Tues"/>
      <sheetName val="Wednes(STILL)"/>
      <sheetName val="Thurs(STILL)"/>
    </sheetNames>
    <sheetDataSet>
      <sheetData sheetId="0"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</sheetData>
      <sheetData sheetId="1"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M11" sqref="M11"/>
    </sheetView>
  </sheetViews>
  <sheetFormatPr defaultColWidth="9.140625" defaultRowHeight="15" x14ac:dyDescent="0.25"/>
  <cols>
    <col min="1" max="1" width="20.28515625" style="13" customWidth="1"/>
    <col min="2" max="2" width="9.140625" style="13"/>
    <col min="3" max="3" width="5.140625" style="63" bestFit="1" customWidth="1"/>
    <col min="4" max="4" width="13.28515625" style="63" customWidth="1"/>
    <col min="5" max="5" width="15" style="63" customWidth="1"/>
    <col min="6" max="6" width="9.42578125" style="63" customWidth="1"/>
    <col min="7" max="7" width="13.7109375" style="63" customWidth="1"/>
    <col min="8" max="8" width="9.140625" style="13"/>
    <col min="9" max="9" width="7.5703125" style="13" customWidth="1"/>
    <col min="10" max="10" width="31.85546875" style="13" customWidth="1"/>
    <col min="11" max="11" width="21.42578125" style="13" customWidth="1"/>
    <col min="12" max="12" width="21.42578125" style="13" bestFit="1" customWidth="1"/>
    <col min="13" max="16384" width="9.140625" style="13"/>
  </cols>
  <sheetData>
    <row r="1" spans="1:12" s="60" customFormat="1" x14ac:dyDescent="0.25">
      <c r="A1" s="57" t="s">
        <v>0</v>
      </c>
      <c r="B1" s="57" t="s">
        <v>1</v>
      </c>
      <c r="C1" s="57" t="s">
        <v>2</v>
      </c>
      <c r="D1" s="58" t="s">
        <v>3</v>
      </c>
      <c r="E1" s="58" t="s">
        <v>4</v>
      </c>
      <c r="F1" s="57" t="s">
        <v>5</v>
      </c>
      <c r="G1" s="59" t="s">
        <v>6</v>
      </c>
      <c r="H1" s="60" t="s">
        <v>7</v>
      </c>
      <c r="J1" s="60" t="s">
        <v>8</v>
      </c>
      <c r="K1" s="60" t="s">
        <v>9</v>
      </c>
      <c r="L1" s="60" t="s">
        <v>10</v>
      </c>
    </row>
    <row r="2" spans="1:12" s="46" customFormat="1" x14ac:dyDescent="0.25">
      <c r="A2" s="46" t="s">
        <v>11</v>
      </c>
      <c r="B2" s="11">
        <v>0.625</v>
      </c>
      <c r="C2" s="12">
        <v>311</v>
      </c>
      <c r="D2" s="12" t="s">
        <v>12</v>
      </c>
      <c r="E2" s="12" t="s">
        <v>12</v>
      </c>
      <c r="F2" s="12">
        <v>3</v>
      </c>
      <c r="G2" s="12">
        <v>0</v>
      </c>
      <c r="H2" s="46" t="s">
        <v>13</v>
      </c>
      <c r="I2" s="46" t="s">
        <v>14</v>
      </c>
      <c r="J2" s="12" t="s">
        <v>15</v>
      </c>
      <c r="K2" s="46">
        <v>0</v>
      </c>
      <c r="L2" s="46">
        <f>G2</f>
        <v>0</v>
      </c>
    </row>
    <row r="3" spans="1:12" s="46" customFormat="1" x14ac:dyDescent="0.25">
      <c r="A3" s="46" t="s">
        <v>11</v>
      </c>
      <c r="B3" s="11">
        <v>0.625</v>
      </c>
      <c r="C3" s="12">
        <v>312</v>
      </c>
      <c r="D3" s="12" t="s">
        <v>12</v>
      </c>
      <c r="E3" s="12" t="s">
        <v>12</v>
      </c>
      <c r="F3" s="12">
        <v>5</v>
      </c>
      <c r="G3" s="12">
        <v>0</v>
      </c>
      <c r="I3" s="46" t="s">
        <v>14</v>
      </c>
      <c r="J3" s="12" t="s">
        <v>15</v>
      </c>
      <c r="K3" s="46">
        <v>0</v>
      </c>
      <c r="L3" s="46">
        <f t="shared" ref="L3:L25" si="0">G3</f>
        <v>0</v>
      </c>
    </row>
    <row r="4" spans="1:12" s="46" customFormat="1" x14ac:dyDescent="0.25">
      <c r="A4" s="46" t="s">
        <v>16</v>
      </c>
      <c r="B4" s="11">
        <v>0.625</v>
      </c>
      <c r="C4" s="12">
        <v>623</v>
      </c>
      <c r="D4" s="12" t="s">
        <v>17</v>
      </c>
      <c r="E4" s="12" t="s">
        <v>17</v>
      </c>
      <c r="F4" s="12">
        <v>0</v>
      </c>
      <c r="G4" s="12">
        <v>0</v>
      </c>
      <c r="H4" s="46" t="s">
        <v>13</v>
      </c>
      <c r="I4" s="46" t="s">
        <v>14</v>
      </c>
      <c r="J4" s="12" t="s">
        <v>15</v>
      </c>
      <c r="K4" s="46">
        <v>0</v>
      </c>
      <c r="L4" s="46">
        <f t="shared" si="0"/>
        <v>0</v>
      </c>
    </row>
    <row r="5" spans="1:12" s="46" customFormat="1" x14ac:dyDescent="0.25">
      <c r="A5" s="46" t="s">
        <v>16</v>
      </c>
      <c r="B5" s="11">
        <v>0.625</v>
      </c>
      <c r="C5" s="12">
        <v>624</v>
      </c>
      <c r="D5" s="12" t="s">
        <v>17</v>
      </c>
      <c r="E5" s="12" t="s">
        <v>17</v>
      </c>
      <c r="F5" s="12">
        <v>0</v>
      </c>
      <c r="G5" s="12">
        <v>0</v>
      </c>
      <c r="I5" s="46" t="s">
        <v>14</v>
      </c>
      <c r="J5" s="12" t="s">
        <v>15</v>
      </c>
      <c r="K5" s="46">
        <v>0</v>
      </c>
      <c r="L5" s="46">
        <f t="shared" si="0"/>
        <v>0</v>
      </c>
    </row>
    <row r="6" spans="1:12" s="46" customFormat="1" x14ac:dyDescent="0.25">
      <c r="A6" s="46" t="s">
        <v>11</v>
      </c>
      <c r="B6" s="11">
        <v>0.64583333333333337</v>
      </c>
      <c r="C6" s="12">
        <v>311</v>
      </c>
      <c r="D6" s="12" t="s">
        <v>12</v>
      </c>
      <c r="E6" s="12" t="s">
        <v>12</v>
      </c>
      <c r="F6" s="12">
        <v>7</v>
      </c>
      <c r="G6" s="12">
        <v>3</v>
      </c>
      <c r="H6" s="46" t="s">
        <v>13</v>
      </c>
      <c r="I6" s="46" t="s">
        <v>14</v>
      </c>
      <c r="J6" s="12" t="s">
        <v>18</v>
      </c>
      <c r="K6" s="46">
        <v>5</v>
      </c>
      <c r="L6" s="46">
        <v>4</v>
      </c>
    </row>
    <row r="7" spans="1:12" s="46" customFormat="1" x14ac:dyDescent="0.25">
      <c r="A7" s="46" t="s">
        <v>11</v>
      </c>
      <c r="B7" s="11">
        <v>0.64583333333333337</v>
      </c>
      <c r="C7" s="12">
        <v>312</v>
      </c>
      <c r="D7" s="12" t="s">
        <v>12</v>
      </c>
      <c r="E7" s="12" t="s">
        <v>12</v>
      </c>
      <c r="F7" s="12">
        <v>11</v>
      </c>
      <c r="G7" s="12">
        <v>3</v>
      </c>
      <c r="I7" s="46" t="s">
        <v>19</v>
      </c>
      <c r="J7" s="12" t="s">
        <v>18</v>
      </c>
      <c r="K7" s="46">
        <v>9</v>
      </c>
      <c r="L7" s="46">
        <v>3</v>
      </c>
    </row>
    <row r="8" spans="1:12" s="46" customFormat="1" x14ac:dyDescent="0.25">
      <c r="A8" s="46" t="s">
        <v>16</v>
      </c>
      <c r="B8" s="11">
        <v>0.64583333333333337</v>
      </c>
      <c r="C8" s="12">
        <v>623</v>
      </c>
      <c r="D8" s="12" t="s">
        <v>12</v>
      </c>
      <c r="E8" s="12" t="s">
        <v>12</v>
      </c>
      <c r="F8" s="12">
        <v>6</v>
      </c>
      <c r="G8" s="12">
        <v>1</v>
      </c>
      <c r="H8" s="46" t="s">
        <v>13</v>
      </c>
      <c r="J8" s="12" t="s">
        <v>18</v>
      </c>
      <c r="K8" s="46">
        <v>4</v>
      </c>
      <c r="L8" s="46">
        <v>0</v>
      </c>
    </row>
    <row r="9" spans="1:12" s="46" customFormat="1" x14ac:dyDescent="0.25">
      <c r="A9" s="46" t="s">
        <v>16</v>
      </c>
      <c r="B9" s="11">
        <v>0.64583333333333337</v>
      </c>
      <c r="C9" s="12">
        <v>624</v>
      </c>
      <c r="D9" s="12" t="s">
        <v>12</v>
      </c>
      <c r="E9" s="12" t="s">
        <v>12</v>
      </c>
      <c r="F9" s="12">
        <v>7</v>
      </c>
      <c r="G9" s="12">
        <v>1</v>
      </c>
      <c r="J9" s="12" t="s">
        <v>18</v>
      </c>
      <c r="K9" s="46">
        <v>4</v>
      </c>
      <c r="L9" s="46">
        <v>0</v>
      </c>
    </row>
    <row r="10" spans="1:12" s="74" customFormat="1" x14ac:dyDescent="0.25">
      <c r="A10" s="74" t="s">
        <v>11</v>
      </c>
      <c r="B10" s="75">
        <v>0.66666666666666663</v>
      </c>
      <c r="C10" s="12">
        <v>311</v>
      </c>
      <c r="D10" s="12" t="s">
        <v>12</v>
      </c>
      <c r="E10" s="12" t="s">
        <v>12</v>
      </c>
      <c r="F10" s="12">
        <v>19</v>
      </c>
      <c r="G10" s="12">
        <v>5</v>
      </c>
      <c r="H10" s="74" t="s">
        <v>13</v>
      </c>
      <c r="I10" s="76" t="s">
        <v>20</v>
      </c>
      <c r="J10" s="12" t="s">
        <v>21</v>
      </c>
      <c r="K10" s="74">
        <v>15</v>
      </c>
      <c r="L10" s="80">
        <v>4</v>
      </c>
    </row>
    <row r="11" spans="1:12" s="74" customFormat="1" x14ac:dyDescent="0.25">
      <c r="A11" s="74" t="s">
        <v>11</v>
      </c>
      <c r="B11" s="75">
        <v>0.66666666666666663</v>
      </c>
      <c r="C11" s="12">
        <v>312</v>
      </c>
      <c r="D11" s="12" t="s">
        <v>12</v>
      </c>
      <c r="E11" s="12" t="s">
        <v>12</v>
      </c>
      <c r="F11" s="12">
        <v>31</v>
      </c>
      <c r="G11" s="12">
        <v>4</v>
      </c>
      <c r="I11" s="76"/>
      <c r="J11" s="12" t="s">
        <v>22</v>
      </c>
      <c r="K11" s="74">
        <v>31</v>
      </c>
      <c r="L11" s="74">
        <v>2</v>
      </c>
    </row>
    <row r="12" spans="1:12" s="74" customFormat="1" x14ac:dyDescent="0.25">
      <c r="A12" s="74" t="s">
        <v>16</v>
      </c>
      <c r="B12" s="75">
        <v>0.66666666666666663</v>
      </c>
      <c r="C12" s="12">
        <v>623</v>
      </c>
      <c r="D12" s="12" t="s">
        <v>12</v>
      </c>
      <c r="E12" s="12" t="s">
        <v>12</v>
      </c>
      <c r="F12" s="12">
        <v>13</v>
      </c>
      <c r="G12" s="12">
        <v>1</v>
      </c>
      <c r="H12" s="74" t="s">
        <v>13</v>
      </c>
      <c r="I12" s="76" t="s">
        <v>23</v>
      </c>
      <c r="J12" s="12" t="s">
        <v>24</v>
      </c>
      <c r="K12" s="74">
        <v>9</v>
      </c>
      <c r="L12" s="74">
        <f t="shared" si="0"/>
        <v>1</v>
      </c>
    </row>
    <row r="13" spans="1:12" s="74" customFormat="1" x14ac:dyDescent="0.25">
      <c r="A13" s="74" t="s">
        <v>16</v>
      </c>
      <c r="B13" s="75">
        <v>0.66666666666666663</v>
      </c>
      <c r="C13" s="12">
        <v>624</v>
      </c>
      <c r="D13" s="12" t="s">
        <v>12</v>
      </c>
      <c r="E13" s="12" t="s">
        <v>12</v>
      </c>
      <c r="F13" s="12">
        <v>19</v>
      </c>
      <c r="G13" s="12">
        <v>1</v>
      </c>
      <c r="I13" s="76"/>
      <c r="J13" s="12" t="s">
        <v>24</v>
      </c>
      <c r="K13" s="74">
        <v>14</v>
      </c>
      <c r="L13" s="74">
        <f t="shared" si="0"/>
        <v>1</v>
      </c>
    </row>
    <row r="14" spans="1:12" s="74" customFormat="1" x14ac:dyDescent="0.25">
      <c r="A14" s="74" t="s">
        <v>11</v>
      </c>
      <c r="B14" s="75">
        <v>0.6875</v>
      </c>
      <c r="C14" s="12">
        <v>311</v>
      </c>
      <c r="D14" s="12" t="s">
        <v>17</v>
      </c>
      <c r="E14" s="12" t="s">
        <v>17</v>
      </c>
      <c r="F14" s="61" t="s">
        <v>17</v>
      </c>
      <c r="G14" s="61" t="s">
        <v>17</v>
      </c>
      <c r="H14" s="74" t="s">
        <v>13</v>
      </c>
      <c r="I14" s="74" t="s">
        <v>25</v>
      </c>
      <c r="J14" s="74" t="s">
        <v>26</v>
      </c>
      <c r="K14" s="74" t="s">
        <v>17</v>
      </c>
      <c r="L14" s="74" t="str">
        <f t="shared" si="0"/>
        <v>-</v>
      </c>
    </row>
    <row r="15" spans="1:12" s="74" customFormat="1" x14ac:dyDescent="0.25">
      <c r="A15" s="74" t="s">
        <v>11</v>
      </c>
      <c r="B15" s="75">
        <v>0.6875</v>
      </c>
      <c r="C15" s="12">
        <v>312</v>
      </c>
      <c r="D15" s="12" t="s">
        <v>17</v>
      </c>
      <c r="E15" s="12" t="s">
        <v>17</v>
      </c>
      <c r="F15" s="61" t="s">
        <v>17</v>
      </c>
      <c r="G15" s="61" t="s">
        <v>17</v>
      </c>
      <c r="J15" s="74" t="s">
        <v>26</v>
      </c>
      <c r="K15" s="74" t="s">
        <v>17</v>
      </c>
      <c r="L15" s="74" t="str">
        <f t="shared" si="0"/>
        <v>-</v>
      </c>
    </row>
    <row r="16" spans="1:12" s="74" customFormat="1" x14ac:dyDescent="0.25">
      <c r="A16" s="74" t="s">
        <v>16</v>
      </c>
      <c r="B16" s="75">
        <v>0.6875</v>
      </c>
      <c r="C16" s="12">
        <v>623</v>
      </c>
      <c r="D16" s="12" t="s">
        <v>17</v>
      </c>
      <c r="E16" s="12" t="s">
        <v>17</v>
      </c>
      <c r="F16" s="61" t="s">
        <v>17</v>
      </c>
      <c r="G16" s="61" t="s">
        <v>17</v>
      </c>
      <c r="H16" s="74" t="s">
        <v>13</v>
      </c>
      <c r="I16" s="74" t="s">
        <v>25</v>
      </c>
      <c r="J16" s="74" t="s">
        <v>26</v>
      </c>
      <c r="K16" s="74" t="s">
        <v>17</v>
      </c>
      <c r="L16" s="74" t="str">
        <f t="shared" si="0"/>
        <v>-</v>
      </c>
    </row>
    <row r="17" spans="1:12" s="74" customFormat="1" x14ac:dyDescent="0.25">
      <c r="A17" s="74" t="s">
        <v>16</v>
      </c>
      <c r="B17" s="75">
        <v>0.6875</v>
      </c>
      <c r="C17" s="12">
        <v>624</v>
      </c>
      <c r="D17" s="12" t="s">
        <v>17</v>
      </c>
      <c r="E17" s="12" t="s">
        <v>17</v>
      </c>
      <c r="F17" s="61" t="s">
        <v>17</v>
      </c>
      <c r="G17" s="61" t="s">
        <v>17</v>
      </c>
      <c r="J17" s="74" t="s">
        <v>26</v>
      </c>
      <c r="K17" s="74" t="s">
        <v>17</v>
      </c>
      <c r="L17" s="74" t="str">
        <f t="shared" si="0"/>
        <v>-</v>
      </c>
    </row>
    <row r="18" spans="1:12" s="74" customFormat="1" x14ac:dyDescent="0.25">
      <c r="A18" s="74" t="s">
        <v>11</v>
      </c>
      <c r="B18" s="75">
        <v>0.70833333333333337</v>
      </c>
      <c r="C18" s="12">
        <v>311</v>
      </c>
      <c r="D18" s="12" t="s">
        <v>17</v>
      </c>
      <c r="E18" s="12" t="s">
        <v>17</v>
      </c>
      <c r="F18" s="61" t="s">
        <v>17</v>
      </c>
      <c r="G18" s="61" t="s">
        <v>17</v>
      </c>
      <c r="H18" s="74" t="s">
        <v>13</v>
      </c>
      <c r="I18" s="74" t="s">
        <v>25</v>
      </c>
      <c r="J18" s="74" t="s">
        <v>26</v>
      </c>
      <c r="K18" s="74" t="s">
        <v>17</v>
      </c>
      <c r="L18" s="74" t="str">
        <f t="shared" si="0"/>
        <v>-</v>
      </c>
    </row>
    <row r="19" spans="1:12" s="74" customFormat="1" x14ac:dyDescent="0.25">
      <c r="A19" s="74" t="s">
        <v>11</v>
      </c>
      <c r="B19" s="75">
        <v>0.70833333333333337</v>
      </c>
      <c r="C19" s="12">
        <v>312</v>
      </c>
      <c r="D19" s="12" t="s">
        <v>17</v>
      </c>
      <c r="E19" s="12" t="s">
        <v>17</v>
      </c>
      <c r="F19" s="61" t="s">
        <v>17</v>
      </c>
      <c r="G19" s="61" t="s">
        <v>17</v>
      </c>
      <c r="J19" s="74" t="s">
        <v>26</v>
      </c>
      <c r="K19" s="74" t="s">
        <v>17</v>
      </c>
      <c r="L19" s="74" t="str">
        <f t="shared" si="0"/>
        <v>-</v>
      </c>
    </row>
    <row r="20" spans="1:12" s="74" customFormat="1" x14ac:dyDescent="0.25">
      <c r="A20" s="74" t="s">
        <v>16</v>
      </c>
      <c r="B20" s="75">
        <v>0.70833333333333337</v>
      </c>
      <c r="C20" s="12">
        <v>623</v>
      </c>
      <c r="D20" s="12" t="s">
        <v>17</v>
      </c>
      <c r="E20" s="12" t="s">
        <v>17</v>
      </c>
      <c r="F20" s="61" t="s">
        <v>17</v>
      </c>
      <c r="G20" s="61" t="s">
        <v>17</v>
      </c>
      <c r="H20" s="74" t="s">
        <v>13</v>
      </c>
      <c r="I20" s="74" t="s">
        <v>25</v>
      </c>
      <c r="J20" s="74" t="s">
        <v>26</v>
      </c>
      <c r="K20" s="74" t="s">
        <v>17</v>
      </c>
      <c r="L20" s="74" t="str">
        <f t="shared" si="0"/>
        <v>-</v>
      </c>
    </row>
    <row r="21" spans="1:12" s="74" customFormat="1" x14ac:dyDescent="0.25">
      <c r="A21" s="74" t="s">
        <v>16</v>
      </c>
      <c r="B21" s="75">
        <v>0.70833333333333337</v>
      </c>
      <c r="C21" s="12">
        <v>624</v>
      </c>
      <c r="D21" s="12" t="s">
        <v>17</v>
      </c>
      <c r="E21" s="12" t="s">
        <v>17</v>
      </c>
      <c r="F21" s="61" t="s">
        <v>17</v>
      </c>
      <c r="G21" s="61" t="s">
        <v>17</v>
      </c>
      <c r="J21" s="74" t="s">
        <v>26</v>
      </c>
      <c r="K21" s="74" t="s">
        <v>17</v>
      </c>
      <c r="L21" s="74" t="str">
        <f t="shared" si="0"/>
        <v>-</v>
      </c>
    </row>
    <row r="22" spans="1:12" s="74" customFormat="1" x14ac:dyDescent="0.25">
      <c r="A22" s="74" t="s">
        <v>11</v>
      </c>
      <c r="B22" s="75">
        <v>0.72916666666666663</v>
      </c>
      <c r="C22" s="12">
        <v>311</v>
      </c>
      <c r="D22" s="12" t="s">
        <v>12</v>
      </c>
      <c r="E22" s="12" t="s">
        <v>12</v>
      </c>
      <c r="F22" s="61">
        <v>18</v>
      </c>
      <c r="G22" s="61">
        <v>5</v>
      </c>
      <c r="H22" s="74" t="s">
        <v>13</v>
      </c>
      <c r="I22" s="74" t="s">
        <v>27</v>
      </c>
      <c r="J22" s="74" t="s">
        <v>18</v>
      </c>
      <c r="K22" s="74">
        <v>19</v>
      </c>
      <c r="L22" s="74">
        <v>5</v>
      </c>
    </row>
    <row r="23" spans="1:12" s="74" customFormat="1" x14ac:dyDescent="0.25">
      <c r="A23" s="74" t="s">
        <v>11</v>
      </c>
      <c r="B23" s="75">
        <v>0.72916666666666663</v>
      </c>
      <c r="C23" s="12">
        <v>312</v>
      </c>
      <c r="D23" s="12" t="s">
        <v>12</v>
      </c>
      <c r="E23" s="12" t="s">
        <v>12</v>
      </c>
      <c r="F23" s="61">
        <v>28</v>
      </c>
      <c r="G23" s="61">
        <v>4</v>
      </c>
      <c r="J23" s="12" t="s">
        <v>22</v>
      </c>
      <c r="K23" s="74">
        <v>27</v>
      </c>
      <c r="L23" s="74">
        <v>5</v>
      </c>
    </row>
    <row r="24" spans="1:12" s="46" customFormat="1" x14ac:dyDescent="0.25">
      <c r="A24" s="46" t="s">
        <v>16</v>
      </c>
      <c r="B24" s="11">
        <v>0.72916666666666663</v>
      </c>
      <c r="C24" s="12">
        <v>623</v>
      </c>
      <c r="D24" s="12" t="s">
        <v>12</v>
      </c>
      <c r="E24" s="12" t="s">
        <v>12</v>
      </c>
      <c r="F24" s="12">
        <v>14</v>
      </c>
      <c r="G24" s="12">
        <v>1</v>
      </c>
      <c r="H24" s="46" t="s">
        <v>13</v>
      </c>
      <c r="J24" s="49" t="s">
        <v>18</v>
      </c>
      <c r="K24" s="46">
        <v>5</v>
      </c>
      <c r="L24" s="46">
        <f t="shared" si="0"/>
        <v>1</v>
      </c>
    </row>
    <row r="25" spans="1:12" s="46" customFormat="1" x14ac:dyDescent="0.25">
      <c r="A25" s="46" t="s">
        <v>16</v>
      </c>
      <c r="B25" s="11">
        <v>0.72916666666666663</v>
      </c>
      <c r="C25" s="12">
        <v>624</v>
      </c>
      <c r="D25" s="12" t="s">
        <v>12</v>
      </c>
      <c r="E25" s="12" t="s">
        <v>12</v>
      </c>
      <c r="F25" s="12">
        <v>20</v>
      </c>
      <c r="G25" s="12">
        <v>0</v>
      </c>
      <c r="J25" s="49" t="s">
        <v>28</v>
      </c>
      <c r="K25" s="46">
        <v>19</v>
      </c>
      <c r="L25" s="46">
        <f t="shared" si="0"/>
        <v>0</v>
      </c>
    </row>
    <row r="26" spans="1:12" s="46" customFormat="1" ht="15.75" thickBot="1" x14ac:dyDescent="0.3">
      <c r="B26" s="46" t="s">
        <v>29</v>
      </c>
      <c r="C26" s="11" t="s">
        <v>30</v>
      </c>
      <c r="D26" s="12"/>
      <c r="E26" s="12"/>
      <c r="F26" s="12"/>
      <c r="G26" s="12"/>
      <c r="H26" s="12"/>
      <c r="K26" s="49"/>
    </row>
    <row r="27" spans="1:12" x14ac:dyDescent="0.25">
      <c r="A27" s="6" t="s">
        <v>31</v>
      </c>
      <c r="B27" s="62">
        <f>SUM(F2:G25)</f>
        <v>230</v>
      </c>
      <c r="C27" s="62">
        <f>SUM(K2:L25)</f>
        <v>187</v>
      </c>
      <c r="H27" s="63"/>
    </row>
    <row r="28" spans="1:12" x14ac:dyDescent="0.25">
      <c r="A28" s="8" t="s">
        <v>32</v>
      </c>
      <c r="B28" s="64">
        <f>SUM(F2:F25)</f>
        <v>201</v>
      </c>
      <c r="C28" s="64">
        <f>SUM(K2:K25)</f>
        <v>161</v>
      </c>
      <c r="H28" s="63"/>
    </row>
    <row r="29" spans="1:12" x14ac:dyDescent="0.25">
      <c r="A29" s="8" t="s">
        <v>33</v>
      </c>
      <c r="B29" s="64">
        <f>SUM(G2:G25)</f>
        <v>29</v>
      </c>
      <c r="C29" s="64">
        <f>SUM(L2:L25)</f>
        <v>26</v>
      </c>
      <c r="H29" s="63"/>
    </row>
    <row r="30" spans="1:12" ht="15.75" thickBot="1" x14ac:dyDescent="0.3">
      <c r="A30" s="10" t="s">
        <v>34</v>
      </c>
      <c r="B30" s="65">
        <f>B28/B27</f>
        <v>0.87391304347826082</v>
      </c>
      <c r="C30" s="65">
        <f>C28/C27</f>
        <v>0.86096256684491979</v>
      </c>
      <c r="H30" s="63"/>
    </row>
  </sheetData>
  <autoFilter ref="A1:L3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7" workbookViewId="0">
      <selection activeCell="P3" sqref="P3"/>
    </sheetView>
  </sheetViews>
  <sheetFormatPr defaultRowHeight="15" x14ac:dyDescent="0.25"/>
  <cols>
    <col min="1" max="1" width="26.5703125" customWidth="1"/>
    <col min="3" max="3" width="9.140625" style="2"/>
    <col min="4" max="4" width="9.140625" style="2" customWidth="1"/>
    <col min="5" max="5" width="10.5703125" style="2" customWidth="1"/>
    <col min="6" max="6" width="9.140625" style="2" customWidth="1"/>
    <col min="7" max="8" width="14.85546875" style="2" customWidth="1"/>
    <col min="10" max="10" width="17.7109375" customWidth="1"/>
    <col min="11" max="12" width="14.140625" customWidth="1"/>
  </cols>
  <sheetData>
    <row r="1" spans="1:12" s="1" customFormat="1" ht="15" customHeight="1" x14ac:dyDescent="0.25">
      <c r="A1" s="42" t="s">
        <v>0</v>
      </c>
      <c r="B1" s="42" t="s">
        <v>1</v>
      </c>
      <c r="C1" s="42" t="s">
        <v>2</v>
      </c>
      <c r="D1" s="41" t="s">
        <v>35</v>
      </c>
      <c r="E1" s="41" t="s">
        <v>34</v>
      </c>
      <c r="F1" s="42" t="s">
        <v>5</v>
      </c>
      <c r="G1" s="43" t="s">
        <v>6</v>
      </c>
      <c r="H1" s="14"/>
      <c r="I1" s="23" t="s">
        <v>7</v>
      </c>
      <c r="J1" s="23" t="s">
        <v>8</v>
      </c>
      <c r="K1" s="23" t="s">
        <v>9</v>
      </c>
      <c r="L1" s="23" t="s">
        <v>10</v>
      </c>
    </row>
    <row r="2" spans="1:12" x14ac:dyDescent="0.25">
      <c r="A2" s="20" t="s">
        <v>36</v>
      </c>
      <c r="B2" s="3">
        <v>0.625</v>
      </c>
      <c r="C2" s="4">
        <v>311</v>
      </c>
      <c r="D2" s="4" t="s">
        <v>17</v>
      </c>
      <c r="E2" s="4" t="s">
        <v>17</v>
      </c>
      <c r="F2" s="4">
        <v>0</v>
      </c>
      <c r="G2" s="4">
        <v>0</v>
      </c>
      <c r="H2" s="21" t="s">
        <v>17</v>
      </c>
      <c r="I2" s="20" t="s">
        <v>37</v>
      </c>
      <c r="K2">
        <f>F2</f>
        <v>0</v>
      </c>
      <c r="L2">
        <f t="shared" ref="L2:L25" si="0">G2</f>
        <v>0</v>
      </c>
    </row>
    <row r="3" spans="1:12" s="13" customFormat="1" ht="105" x14ac:dyDescent="0.25">
      <c r="A3" s="46" t="s">
        <v>36</v>
      </c>
      <c r="B3" s="11">
        <v>0.625</v>
      </c>
      <c r="C3" s="12">
        <v>312</v>
      </c>
      <c r="D3" s="4" t="s">
        <v>12</v>
      </c>
      <c r="E3" s="4" t="s">
        <v>12</v>
      </c>
      <c r="F3" s="12">
        <v>2</v>
      </c>
      <c r="G3" s="12">
        <v>0</v>
      </c>
      <c r="H3" s="12">
        <f>F3/(F3+G3)</f>
        <v>1</v>
      </c>
      <c r="I3" s="46" t="s">
        <v>37</v>
      </c>
      <c r="J3" s="55" t="s">
        <v>38</v>
      </c>
      <c r="K3" s="13">
        <v>1</v>
      </c>
      <c r="L3">
        <f t="shared" si="0"/>
        <v>0</v>
      </c>
    </row>
    <row r="4" spans="1:12" s="13" customFormat="1" x14ac:dyDescent="0.25">
      <c r="A4" s="46" t="s">
        <v>39</v>
      </c>
      <c r="B4" s="11">
        <v>0.625</v>
      </c>
      <c r="C4" s="12">
        <v>623</v>
      </c>
      <c r="D4" s="4" t="s">
        <v>17</v>
      </c>
      <c r="E4" s="4" t="s">
        <v>17</v>
      </c>
      <c r="F4" s="12">
        <v>0</v>
      </c>
      <c r="G4" s="12">
        <v>0</v>
      </c>
      <c r="H4" s="47" t="s">
        <v>17</v>
      </c>
      <c r="I4" s="46" t="s">
        <v>37</v>
      </c>
      <c r="K4">
        <f t="shared" ref="K4:K25" si="1">F4</f>
        <v>0</v>
      </c>
      <c r="L4">
        <f t="shared" si="0"/>
        <v>0</v>
      </c>
    </row>
    <row r="5" spans="1:12" s="13" customFormat="1" x14ac:dyDescent="0.25">
      <c r="A5" s="46" t="s">
        <v>39</v>
      </c>
      <c r="B5" s="11">
        <v>0.625</v>
      </c>
      <c r="C5" s="12">
        <v>624</v>
      </c>
      <c r="D5" s="4" t="s">
        <v>17</v>
      </c>
      <c r="E5" s="4" t="s">
        <v>17</v>
      </c>
      <c r="F5" s="12">
        <v>0</v>
      </c>
      <c r="G5" s="12">
        <v>0</v>
      </c>
      <c r="H5" s="47" t="s">
        <v>17</v>
      </c>
      <c r="I5" s="46" t="s">
        <v>37</v>
      </c>
      <c r="K5">
        <f t="shared" si="1"/>
        <v>0</v>
      </c>
      <c r="L5">
        <f t="shared" si="0"/>
        <v>0</v>
      </c>
    </row>
    <row r="6" spans="1:12" s="13" customFormat="1" x14ac:dyDescent="0.25">
      <c r="A6" s="46" t="s">
        <v>39</v>
      </c>
      <c r="B6" s="11">
        <v>0.64583333333333337</v>
      </c>
      <c r="C6" s="12">
        <v>623</v>
      </c>
      <c r="D6" s="4" t="s">
        <v>17</v>
      </c>
      <c r="E6" s="4" t="s">
        <v>17</v>
      </c>
      <c r="F6" s="12">
        <v>0</v>
      </c>
      <c r="G6" s="12">
        <v>0</v>
      </c>
      <c r="H6" s="47" t="s">
        <v>17</v>
      </c>
      <c r="I6" s="46" t="s">
        <v>37</v>
      </c>
      <c r="K6">
        <f t="shared" si="1"/>
        <v>0</v>
      </c>
      <c r="L6">
        <f t="shared" si="0"/>
        <v>0</v>
      </c>
    </row>
    <row r="7" spans="1:12" s="13" customFormat="1" x14ac:dyDescent="0.25">
      <c r="A7" s="46" t="s">
        <v>39</v>
      </c>
      <c r="B7" s="11">
        <v>0.64583333333333337</v>
      </c>
      <c r="C7" s="12">
        <v>624</v>
      </c>
      <c r="D7" s="4" t="s">
        <v>17</v>
      </c>
      <c r="E7" s="4" t="s">
        <v>17</v>
      </c>
      <c r="F7" s="12">
        <v>0</v>
      </c>
      <c r="G7" s="12">
        <v>0</v>
      </c>
      <c r="H7" s="47" t="s">
        <v>17</v>
      </c>
      <c r="I7" s="46" t="s">
        <v>37</v>
      </c>
      <c r="K7">
        <f t="shared" si="1"/>
        <v>0</v>
      </c>
      <c r="L7">
        <f t="shared" si="0"/>
        <v>0</v>
      </c>
    </row>
    <row r="8" spans="1:12" s="13" customFormat="1" x14ac:dyDescent="0.25">
      <c r="A8" s="46" t="s">
        <v>36</v>
      </c>
      <c r="B8" s="11">
        <v>0.64583333333333337</v>
      </c>
      <c r="C8" s="12">
        <v>311</v>
      </c>
      <c r="D8" s="4" t="s">
        <v>17</v>
      </c>
      <c r="E8" s="4" t="s">
        <v>17</v>
      </c>
      <c r="F8" s="12">
        <v>0</v>
      </c>
      <c r="G8" s="12">
        <v>0</v>
      </c>
      <c r="H8" s="47" t="s">
        <v>17</v>
      </c>
      <c r="I8" s="46" t="s">
        <v>37</v>
      </c>
      <c r="K8">
        <f t="shared" si="1"/>
        <v>0</v>
      </c>
      <c r="L8">
        <f t="shared" si="0"/>
        <v>0</v>
      </c>
    </row>
    <row r="9" spans="1:12" s="13" customFormat="1" ht="60" x14ac:dyDescent="0.25">
      <c r="A9" s="46" t="s">
        <v>36</v>
      </c>
      <c r="B9" s="11">
        <v>0.64583333333333337</v>
      </c>
      <c r="C9" s="12">
        <v>312</v>
      </c>
      <c r="D9" s="4" t="s">
        <v>12</v>
      </c>
      <c r="E9" s="4" t="s">
        <v>12</v>
      </c>
      <c r="F9" s="12">
        <v>1</v>
      </c>
      <c r="G9" s="12">
        <v>0</v>
      </c>
      <c r="H9" s="12">
        <f>F9/(F9+G9)</f>
        <v>1</v>
      </c>
      <c r="I9" s="46" t="s">
        <v>37</v>
      </c>
      <c r="J9" s="55" t="s">
        <v>40</v>
      </c>
      <c r="K9" s="13">
        <v>0</v>
      </c>
      <c r="L9">
        <f t="shared" si="0"/>
        <v>0</v>
      </c>
    </row>
    <row r="10" spans="1:12" s="13" customFormat="1" x14ac:dyDescent="0.25">
      <c r="A10" s="46" t="s">
        <v>36</v>
      </c>
      <c r="B10" s="11">
        <v>0.66666666666666663</v>
      </c>
      <c r="C10" s="12">
        <v>311</v>
      </c>
      <c r="D10" s="4" t="s">
        <v>17</v>
      </c>
      <c r="E10" s="4" t="s">
        <v>17</v>
      </c>
      <c r="F10" s="12">
        <v>0</v>
      </c>
      <c r="G10" s="12">
        <v>0</v>
      </c>
      <c r="H10" s="47" t="s">
        <v>17</v>
      </c>
      <c r="I10" s="46" t="s">
        <v>37</v>
      </c>
      <c r="J10" s="48"/>
      <c r="K10">
        <f t="shared" si="1"/>
        <v>0</v>
      </c>
      <c r="L10">
        <f t="shared" si="0"/>
        <v>0</v>
      </c>
    </row>
    <row r="11" spans="1:12" x14ac:dyDescent="0.25">
      <c r="A11" s="20" t="s">
        <v>36</v>
      </c>
      <c r="B11" s="3">
        <v>0.66666666666666663</v>
      </c>
      <c r="C11" s="4">
        <v>312</v>
      </c>
      <c r="D11" s="4" t="s">
        <v>17</v>
      </c>
      <c r="E11" s="4" t="s">
        <v>17</v>
      </c>
      <c r="F11" s="4">
        <v>0</v>
      </c>
      <c r="G11" s="4">
        <v>0</v>
      </c>
      <c r="H11" s="21" t="s">
        <v>17</v>
      </c>
      <c r="I11" s="20" t="s">
        <v>37</v>
      </c>
      <c r="K11">
        <f t="shared" si="1"/>
        <v>0</v>
      </c>
      <c r="L11">
        <f t="shared" si="0"/>
        <v>0</v>
      </c>
    </row>
    <row r="12" spans="1:12" x14ac:dyDescent="0.25">
      <c r="A12" s="20" t="s">
        <v>39</v>
      </c>
      <c r="B12" s="3">
        <v>0.66666666666666663</v>
      </c>
      <c r="C12" s="4">
        <v>623</v>
      </c>
      <c r="D12" s="4" t="s">
        <v>17</v>
      </c>
      <c r="E12" s="4" t="s">
        <v>17</v>
      </c>
      <c r="F12" s="4">
        <v>0</v>
      </c>
      <c r="G12" s="4">
        <v>0</v>
      </c>
      <c r="H12" s="21" t="s">
        <v>17</v>
      </c>
      <c r="I12" s="20" t="s">
        <v>37</v>
      </c>
      <c r="K12">
        <f t="shared" si="1"/>
        <v>0</v>
      </c>
      <c r="L12">
        <f t="shared" si="0"/>
        <v>0</v>
      </c>
    </row>
    <row r="13" spans="1:12" x14ac:dyDescent="0.25">
      <c r="A13" s="20" t="s">
        <v>39</v>
      </c>
      <c r="B13" s="3">
        <v>0.66666666666666663</v>
      </c>
      <c r="C13" s="4">
        <v>624</v>
      </c>
      <c r="D13" s="4" t="s">
        <v>17</v>
      </c>
      <c r="E13" s="4" t="s">
        <v>17</v>
      </c>
      <c r="F13" s="4">
        <v>0</v>
      </c>
      <c r="G13" s="4">
        <v>0</v>
      </c>
      <c r="H13" s="21" t="s">
        <v>17</v>
      </c>
      <c r="I13" s="20" t="s">
        <v>37</v>
      </c>
      <c r="K13">
        <f t="shared" si="1"/>
        <v>0</v>
      </c>
      <c r="L13">
        <f t="shared" si="0"/>
        <v>0</v>
      </c>
    </row>
    <row r="14" spans="1:12" x14ac:dyDescent="0.25">
      <c r="A14" s="20" t="s">
        <v>36</v>
      </c>
      <c r="B14" s="3">
        <v>0.6875</v>
      </c>
      <c r="C14" s="4">
        <v>311</v>
      </c>
      <c r="D14" s="4" t="s">
        <v>17</v>
      </c>
      <c r="E14" s="4" t="s">
        <v>17</v>
      </c>
      <c r="F14" s="4">
        <v>0</v>
      </c>
      <c r="G14" s="4">
        <v>0</v>
      </c>
      <c r="H14" s="21" t="s">
        <v>17</v>
      </c>
      <c r="I14" s="20" t="s">
        <v>37</v>
      </c>
      <c r="K14">
        <f t="shared" si="1"/>
        <v>0</v>
      </c>
      <c r="L14">
        <f t="shared" si="0"/>
        <v>0</v>
      </c>
    </row>
    <row r="15" spans="1:12" x14ac:dyDescent="0.25">
      <c r="A15" s="20" t="s">
        <v>36</v>
      </c>
      <c r="B15" s="3">
        <v>0.6875</v>
      </c>
      <c r="C15" s="4">
        <v>312</v>
      </c>
      <c r="D15" s="4" t="s">
        <v>17</v>
      </c>
      <c r="E15" s="4" t="s">
        <v>17</v>
      </c>
      <c r="F15" s="4">
        <v>0</v>
      </c>
      <c r="G15" s="4">
        <v>0</v>
      </c>
      <c r="H15" s="21" t="s">
        <v>17</v>
      </c>
      <c r="I15" s="20" t="s">
        <v>37</v>
      </c>
      <c r="K15">
        <f t="shared" si="1"/>
        <v>0</v>
      </c>
      <c r="L15">
        <f t="shared" si="0"/>
        <v>0</v>
      </c>
    </row>
    <row r="16" spans="1:12" x14ac:dyDescent="0.25">
      <c r="A16" s="20" t="s">
        <v>39</v>
      </c>
      <c r="B16" s="3">
        <v>0.6875</v>
      </c>
      <c r="C16" s="4">
        <v>623</v>
      </c>
      <c r="D16" s="4" t="s">
        <v>17</v>
      </c>
      <c r="E16" s="4" t="s">
        <v>17</v>
      </c>
      <c r="F16" s="4">
        <v>0</v>
      </c>
      <c r="G16" s="4">
        <v>0</v>
      </c>
      <c r="H16" s="21" t="s">
        <v>17</v>
      </c>
      <c r="I16" s="20" t="s">
        <v>37</v>
      </c>
      <c r="K16">
        <f t="shared" si="1"/>
        <v>0</v>
      </c>
      <c r="L16">
        <f t="shared" si="0"/>
        <v>0</v>
      </c>
    </row>
    <row r="17" spans="1:12" x14ac:dyDescent="0.25">
      <c r="A17" s="20" t="s">
        <v>39</v>
      </c>
      <c r="B17" s="3">
        <v>0.6875</v>
      </c>
      <c r="C17" s="4">
        <v>624</v>
      </c>
      <c r="D17" s="4" t="s">
        <v>17</v>
      </c>
      <c r="E17" s="4" t="s">
        <v>17</v>
      </c>
      <c r="F17" s="4">
        <v>0</v>
      </c>
      <c r="G17" s="4">
        <v>0</v>
      </c>
      <c r="H17" s="21" t="s">
        <v>17</v>
      </c>
      <c r="I17" s="20" t="s">
        <v>37</v>
      </c>
      <c r="K17">
        <f t="shared" si="1"/>
        <v>0</v>
      </c>
      <c r="L17">
        <f t="shared" si="0"/>
        <v>0</v>
      </c>
    </row>
    <row r="18" spans="1:12" x14ac:dyDescent="0.25">
      <c r="A18" s="20" t="s">
        <v>39</v>
      </c>
      <c r="B18" s="22">
        <v>0.70833333333333337</v>
      </c>
      <c r="C18" s="2">
        <v>623</v>
      </c>
      <c r="D18" s="4" t="s">
        <v>17</v>
      </c>
      <c r="E18" s="4" t="s">
        <v>17</v>
      </c>
      <c r="F18" s="2">
        <v>0</v>
      </c>
      <c r="G18" s="2">
        <v>0</v>
      </c>
      <c r="H18" s="21" t="s">
        <v>17</v>
      </c>
      <c r="I18" s="20" t="s">
        <v>37</v>
      </c>
      <c r="K18">
        <f t="shared" si="1"/>
        <v>0</v>
      </c>
      <c r="L18">
        <f t="shared" si="0"/>
        <v>0</v>
      </c>
    </row>
    <row r="19" spans="1:12" x14ac:dyDescent="0.25">
      <c r="A19" s="20" t="s">
        <v>39</v>
      </c>
      <c r="B19" s="22">
        <v>0.70833333333333337</v>
      </c>
      <c r="C19" s="2">
        <v>624</v>
      </c>
      <c r="D19" s="4" t="s">
        <v>17</v>
      </c>
      <c r="E19" s="4" t="s">
        <v>17</v>
      </c>
      <c r="F19" s="2">
        <v>0</v>
      </c>
      <c r="G19" s="2">
        <v>0</v>
      </c>
      <c r="H19" s="21" t="s">
        <v>17</v>
      </c>
      <c r="I19" s="20" t="s">
        <v>37</v>
      </c>
      <c r="K19">
        <f t="shared" si="1"/>
        <v>0</v>
      </c>
      <c r="L19">
        <f t="shared" si="0"/>
        <v>0</v>
      </c>
    </row>
    <row r="20" spans="1:12" x14ac:dyDescent="0.25">
      <c r="A20" s="20" t="s">
        <v>39</v>
      </c>
      <c r="B20" s="22">
        <v>0.72916666666666663</v>
      </c>
      <c r="C20" s="2">
        <v>623</v>
      </c>
      <c r="D20" s="4" t="s">
        <v>17</v>
      </c>
      <c r="E20" s="4" t="s">
        <v>17</v>
      </c>
      <c r="F20" s="2">
        <v>0</v>
      </c>
      <c r="G20" s="2">
        <v>0</v>
      </c>
      <c r="H20" s="21" t="s">
        <v>17</v>
      </c>
      <c r="I20" s="20" t="s">
        <v>37</v>
      </c>
      <c r="K20">
        <f t="shared" si="1"/>
        <v>0</v>
      </c>
      <c r="L20">
        <f t="shared" si="0"/>
        <v>0</v>
      </c>
    </row>
    <row r="21" spans="1:12" x14ac:dyDescent="0.25">
      <c r="A21" s="20" t="s">
        <v>39</v>
      </c>
      <c r="B21" s="22">
        <v>0.72916666666666663</v>
      </c>
      <c r="C21" s="2">
        <v>624</v>
      </c>
      <c r="D21" s="4" t="s">
        <v>17</v>
      </c>
      <c r="E21" s="4" t="s">
        <v>17</v>
      </c>
      <c r="F21" s="2">
        <v>0</v>
      </c>
      <c r="G21" s="2">
        <v>0</v>
      </c>
      <c r="H21" s="21" t="s">
        <v>17</v>
      </c>
      <c r="I21" s="20" t="s">
        <v>37</v>
      </c>
      <c r="K21">
        <f t="shared" si="1"/>
        <v>0</v>
      </c>
      <c r="L21">
        <f t="shared" si="0"/>
        <v>0</v>
      </c>
    </row>
    <row r="22" spans="1:12" x14ac:dyDescent="0.25">
      <c r="A22" s="20" t="s">
        <v>36</v>
      </c>
      <c r="B22" s="3">
        <v>0.70833333333333337</v>
      </c>
      <c r="C22" s="4">
        <v>311</v>
      </c>
      <c r="D22" s="4" t="s">
        <v>17</v>
      </c>
      <c r="E22" s="4" t="s">
        <v>17</v>
      </c>
      <c r="F22" s="4">
        <v>0</v>
      </c>
      <c r="G22" s="4">
        <v>0</v>
      </c>
      <c r="H22" s="21" t="s">
        <v>17</v>
      </c>
      <c r="I22" s="20" t="s">
        <v>37</v>
      </c>
      <c r="K22">
        <f t="shared" si="1"/>
        <v>0</v>
      </c>
      <c r="L22">
        <f t="shared" si="0"/>
        <v>0</v>
      </c>
    </row>
    <row r="23" spans="1:12" x14ac:dyDescent="0.25">
      <c r="A23" s="20" t="s">
        <v>36</v>
      </c>
      <c r="B23" s="3">
        <v>0.70833333333333337</v>
      </c>
      <c r="C23" s="4">
        <v>312</v>
      </c>
      <c r="D23" s="4" t="s">
        <v>17</v>
      </c>
      <c r="E23" s="4" t="s">
        <v>17</v>
      </c>
      <c r="F23" s="4">
        <v>0</v>
      </c>
      <c r="G23" s="4">
        <v>0</v>
      </c>
      <c r="H23" s="21" t="s">
        <v>17</v>
      </c>
      <c r="I23" s="20" t="s">
        <v>37</v>
      </c>
      <c r="K23">
        <f t="shared" si="1"/>
        <v>0</v>
      </c>
      <c r="L23">
        <f t="shared" si="0"/>
        <v>0</v>
      </c>
    </row>
    <row r="24" spans="1:12" x14ac:dyDescent="0.25">
      <c r="A24" s="20" t="s">
        <v>36</v>
      </c>
      <c r="B24" s="3">
        <v>0.72916666666666663</v>
      </c>
      <c r="C24" s="4">
        <v>311</v>
      </c>
      <c r="D24" s="4" t="s">
        <v>17</v>
      </c>
      <c r="E24" s="4" t="s">
        <v>17</v>
      </c>
      <c r="F24" s="4">
        <v>0</v>
      </c>
      <c r="G24" s="4">
        <v>0</v>
      </c>
      <c r="H24" s="21" t="s">
        <v>17</v>
      </c>
      <c r="I24" s="20" t="s">
        <v>37</v>
      </c>
      <c r="K24">
        <f t="shared" si="1"/>
        <v>0</v>
      </c>
      <c r="L24">
        <f t="shared" si="0"/>
        <v>0</v>
      </c>
    </row>
    <row r="25" spans="1:12" x14ac:dyDescent="0.25">
      <c r="A25" s="20" t="s">
        <v>36</v>
      </c>
      <c r="B25" s="3">
        <v>0.72916666666666663</v>
      </c>
      <c r="C25" s="4">
        <v>312</v>
      </c>
      <c r="D25" s="4" t="s">
        <v>17</v>
      </c>
      <c r="E25" s="4" t="s">
        <v>17</v>
      </c>
      <c r="F25" s="4">
        <v>0</v>
      </c>
      <c r="G25" s="4">
        <v>0</v>
      </c>
      <c r="H25" s="21" t="s">
        <v>17</v>
      </c>
      <c r="I25" s="20" t="s">
        <v>37</v>
      </c>
      <c r="K25">
        <f t="shared" si="1"/>
        <v>0</v>
      </c>
      <c r="L25">
        <f t="shared" si="0"/>
        <v>0</v>
      </c>
    </row>
    <row r="26" spans="1:12" ht="15.75" thickBot="1" x14ac:dyDescent="0.3">
      <c r="A26" s="20"/>
      <c r="B26" s="3" t="s">
        <v>41</v>
      </c>
      <c r="C26" s="4" t="s">
        <v>30</v>
      </c>
      <c r="F26" s="4"/>
      <c r="G26" s="4"/>
      <c r="H26" s="21"/>
      <c r="I26" s="20"/>
    </row>
    <row r="27" spans="1:12" x14ac:dyDescent="0.25">
      <c r="A27" s="19" t="s">
        <v>42</v>
      </c>
      <c r="B27" s="18">
        <f>SUM(F2:G25)</f>
        <v>3</v>
      </c>
      <c r="C27" s="18">
        <f>SUM(K2:L25)</f>
        <v>1</v>
      </c>
    </row>
    <row r="28" spans="1:12" x14ac:dyDescent="0.25">
      <c r="A28" s="8" t="s">
        <v>32</v>
      </c>
      <c r="B28" s="17">
        <f>SUM(F2:F25)</f>
        <v>3</v>
      </c>
      <c r="C28" s="17">
        <f>SUM(K2:K25)</f>
        <v>1</v>
      </c>
    </row>
    <row r="29" spans="1:12" x14ac:dyDescent="0.25">
      <c r="A29" s="8" t="s">
        <v>33</v>
      </c>
      <c r="B29" s="17">
        <f>SUM(G2:G25)</f>
        <v>0</v>
      </c>
      <c r="C29" s="17">
        <f>SUM(L2:L25)</f>
        <v>0</v>
      </c>
    </row>
    <row r="30" spans="1:12" ht="15.75" thickBot="1" x14ac:dyDescent="0.3">
      <c r="A30" s="16" t="s">
        <v>34</v>
      </c>
      <c r="B30" s="15">
        <f>B28/B27</f>
        <v>1</v>
      </c>
      <c r="C30" s="15">
        <v>0</v>
      </c>
    </row>
  </sheetData>
  <autoFilter ref="A1:L3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J1" sqref="J1:J1048576"/>
    </sheetView>
  </sheetViews>
  <sheetFormatPr defaultRowHeight="15" x14ac:dyDescent="0.25"/>
  <cols>
    <col min="1" max="1" width="27.28515625" customWidth="1"/>
    <col min="2" max="3" width="14.85546875" customWidth="1"/>
    <col min="4" max="4" width="9.140625" style="2"/>
    <col min="5" max="5" width="10.5703125" style="2" bestFit="1" customWidth="1"/>
    <col min="6" max="6" width="12.5703125" customWidth="1"/>
    <col min="7" max="7" width="15" customWidth="1"/>
    <col min="8" max="8" width="12" style="24" customWidth="1"/>
    <col min="9" max="9" width="33" customWidth="1"/>
    <col min="10" max="10" width="9.140625" style="13"/>
  </cols>
  <sheetData>
    <row r="1" spans="1:14" s="1" customFormat="1" x14ac:dyDescent="0.25">
      <c r="A1" s="1" t="s">
        <v>43</v>
      </c>
      <c r="B1" s="1" t="s">
        <v>44</v>
      </c>
      <c r="C1" s="1" t="s">
        <v>2</v>
      </c>
      <c r="D1" s="41" t="s">
        <v>35</v>
      </c>
      <c r="E1" s="41" t="s">
        <v>34</v>
      </c>
      <c r="F1" s="1" t="s">
        <v>45</v>
      </c>
      <c r="G1" s="1" t="s">
        <v>46</v>
      </c>
      <c r="H1" s="29" t="s">
        <v>34</v>
      </c>
      <c r="I1" s="1" t="s">
        <v>8</v>
      </c>
      <c r="J1" s="88" t="s">
        <v>47</v>
      </c>
      <c r="K1" s="1" t="s">
        <v>48</v>
      </c>
      <c r="L1" s="60"/>
      <c r="M1" s="60"/>
      <c r="N1" s="60"/>
    </row>
    <row r="2" spans="1:14" x14ac:dyDescent="0.25">
      <c r="A2" t="s">
        <v>49</v>
      </c>
      <c r="B2" s="22">
        <v>0.625</v>
      </c>
      <c r="C2">
        <v>311</v>
      </c>
      <c r="D2" s="4" t="s">
        <v>17</v>
      </c>
      <c r="E2" s="4" t="s">
        <v>17</v>
      </c>
      <c r="F2">
        <v>0</v>
      </c>
      <c r="G2">
        <v>0</v>
      </c>
      <c r="H2" s="28" t="s">
        <v>17</v>
      </c>
      <c r="J2" s="13">
        <f>F2</f>
        <v>0</v>
      </c>
      <c r="K2">
        <f t="shared" ref="K2:K25" si="0">G2</f>
        <v>0</v>
      </c>
    </row>
    <row r="3" spans="1:14" x14ac:dyDescent="0.25">
      <c r="A3" t="s">
        <v>49</v>
      </c>
      <c r="B3" s="22">
        <v>0.625</v>
      </c>
      <c r="C3">
        <v>312</v>
      </c>
      <c r="D3" s="4" t="s">
        <v>17</v>
      </c>
      <c r="E3" s="4" t="s">
        <v>17</v>
      </c>
      <c r="F3">
        <v>0</v>
      </c>
      <c r="G3">
        <v>0</v>
      </c>
      <c r="H3" s="28" t="s">
        <v>17</v>
      </c>
      <c r="J3" s="13">
        <f t="shared" ref="J3:J25" si="1">F3</f>
        <v>0</v>
      </c>
      <c r="K3">
        <f t="shared" si="0"/>
        <v>0</v>
      </c>
    </row>
    <row r="4" spans="1:14" x14ac:dyDescent="0.25">
      <c r="A4" t="s">
        <v>49</v>
      </c>
      <c r="B4" s="22">
        <v>0.64583333333333337</v>
      </c>
      <c r="C4">
        <v>311</v>
      </c>
      <c r="D4" s="4" t="s">
        <v>17</v>
      </c>
      <c r="E4" s="4" t="s">
        <v>17</v>
      </c>
      <c r="F4">
        <v>0</v>
      </c>
      <c r="G4">
        <v>0</v>
      </c>
      <c r="H4" s="28" t="s">
        <v>17</v>
      </c>
      <c r="J4" s="13">
        <f t="shared" si="1"/>
        <v>0</v>
      </c>
      <c r="K4">
        <f t="shared" si="0"/>
        <v>0</v>
      </c>
    </row>
    <row r="5" spans="1:14" ht="30" x14ac:dyDescent="0.25">
      <c r="A5" t="s">
        <v>49</v>
      </c>
      <c r="B5" s="22">
        <v>0.64583333333333337</v>
      </c>
      <c r="C5">
        <v>312</v>
      </c>
      <c r="D5" s="4" t="s">
        <v>12</v>
      </c>
      <c r="E5" s="12" t="s">
        <v>12</v>
      </c>
      <c r="F5">
        <v>1</v>
      </c>
      <c r="G5">
        <v>0</v>
      </c>
      <c r="H5" s="24">
        <f>F5/(F5+G5)</f>
        <v>1</v>
      </c>
      <c r="I5" s="56" t="s">
        <v>50</v>
      </c>
      <c r="J5" s="13">
        <v>0</v>
      </c>
      <c r="K5">
        <f t="shared" si="0"/>
        <v>0</v>
      </c>
    </row>
    <row r="6" spans="1:14" x14ac:dyDescent="0.25">
      <c r="A6" t="s">
        <v>49</v>
      </c>
      <c r="B6" s="22">
        <v>0.66666666666666663</v>
      </c>
      <c r="C6">
        <v>311</v>
      </c>
      <c r="D6" s="4" t="s">
        <v>17</v>
      </c>
      <c r="E6" s="12" t="s">
        <v>17</v>
      </c>
      <c r="F6">
        <v>0</v>
      </c>
      <c r="G6">
        <v>0</v>
      </c>
      <c r="H6" s="28" t="s">
        <v>17</v>
      </c>
      <c r="J6" s="13">
        <f t="shared" si="1"/>
        <v>0</v>
      </c>
      <c r="K6">
        <f t="shared" si="0"/>
        <v>0</v>
      </c>
    </row>
    <row r="7" spans="1:14" x14ac:dyDescent="0.25">
      <c r="A7" t="s">
        <v>49</v>
      </c>
      <c r="B7" s="22">
        <v>0.66666666666666663</v>
      </c>
      <c r="C7">
        <v>312</v>
      </c>
      <c r="D7" s="4" t="s">
        <v>17</v>
      </c>
      <c r="E7" s="12" t="s">
        <v>17</v>
      </c>
      <c r="F7">
        <v>0</v>
      </c>
      <c r="G7">
        <v>0</v>
      </c>
      <c r="H7" s="28" t="s">
        <v>17</v>
      </c>
      <c r="J7" s="13">
        <f t="shared" si="1"/>
        <v>0</v>
      </c>
      <c r="K7">
        <f t="shared" si="0"/>
        <v>0</v>
      </c>
    </row>
    <row r="8" spans="1:14" x14ac:dyDescent="0.25">
      <c r="A8" t="s">
        <v>49</v>
      </c>
      <c r="B8" s="22">
        <v>0.6875</v>
      </c>
      <c r="C8">
        <v>311</v>
      </c>
      <c r="D8" s="4" t="s">
        <v>17</v>
      </c>
      <c r="E8" s="12" t="s">
        <v>17</v>
      </c>
      <c r="F8">
        <v>0</v>
      </c>
      <c r="G8">
        <v>0</v>
      </c>
      <c r="H8" s="28" t="s">
        <v>17</v>
      </c>
      <c r="J8" s="13">
        <f t="shared" si="1"/>
        <v>0</v>
      </c>
      <c r="K8">
        <f t="shared" si="0"/>
        <v>0</v>
      </c>
    </row>
    <row r="9" spans="1:14" ht="30" x14ac:dyDescent="0.25">
      <c r="A9" t="s">
        <v>49</v>
      </c>
      <c r="B9" s="22">
        <v>0.6875</v>
      </c>
      <c r="C9">
        <v>312</v>
      </c>
      <c r="D9" s="4" t="s">
        <v>12</v>
      </c>
      <c r="E9" s="12" t="s">
        <v>12</v>
      </c>
      <c r="F9">
        <v>2</v>
      </c>
      <c r="G9">
        <v>0</v>
      </c>
      <c r="H9" s="24">
        <f>F9/(F9+G9)</f>
        <v>1</v>
      </c>
      <c r="I9" s="56" t="s">
        <v>50</v>
      </c>
      <c r="J9" s="13">
        <v>0</v>
      </c>
      <c r="K9">
        <f t="shared" si="0"/>
        <v>0</v>
      </c>
    </row>
    <row r="10" spans="1:14" x14ac:dyDescent="0.25">
      <c r="A10" t="s">
        <v>49</v>
      </c>
      <c r="B10" s="22">
        <v>0.70833333333333337</v>
      </c>
      <c r="C10">
        <v>311</v>
      </c>
      <c r="D10" s="4" t="s">
        <v>17</v>
      </c>
      <c r="E10" s="12" t="s">
        <v>17</v>
      </c>
      <c r="F10">
        <v>0</v>
      </c>
      <c r="G10">
        <v>0</v>
      </c>
      <c r="H10" s="28" t="s">
        <v>17</v>
      </c>
      <c r="J10" s="13">
        <f t="shared" si="1"/>
        <v>0</v>
      </c>
      <c r="K10">
        <f t="shared" si="0"/>
        <v>0</v>
      </c>
    </row>
    <row r="11" spans="1:14" ht="30" x14ac:dyDescent="0.25">
      <c r="A11" t="s">
        <v>49</v>
      </c>
      <c r="B11" s="22">
        <v>0.70833333333333337</v>
      </c>
      <c r="C11">
        <v>312</v>
      </c>
      <c r="D11" s="4" t="s">
        <v>12</v>
      </c>
      <c r="E11" s="12" t="s">
        <v>12</v>
      </c>
      <c r="F11">
        <v>1</v>
      </c>
      <c r="G11">
        <v>0</v>
      </c>
      <c r="H11" s="24">
        <f>F11/(F11+G11)</f>
        <v>1</v>
      </c>
      <c r="I11" s="56" t="s">
        <v>50</v>
      </c>
      <c r="J11" s="13">
        <v>0</v>
      </c>
      <c r="K11">
        <f t="shared" si="0"/>
        <v>0</v>
      </c>
    </row>
    <row r="12" spans="1:14" x14ac:dyDescent="0.25">
      <c r="A12" t="s">
        <v>49</v>
      </c>
      <c r="B12" s="22">
        <v>0.72916666666666663</v>
      </c>
      <c r="C12">
        <v>311</v>
      </c>
      <c r="D12" s="4" t="s">
        <v>17</v>
      </c>
      <c r="E12" s="51" t="s">
        <v>17</v>
      </c>
      <c r="F12" s="52">
        <v>0</v>
      </c>
      <c r="G12">
        <v>0</v>
      </c>
      <c r="H12" s="24" t="s">
        <v>17</v>
      </c>
      <c r="J12" s="13">
        <f t="shared" si="1"/>
        <v>0</v>
      </c>
      <c r="K12">
        <f t="shared" si="0"/>
        <v>0</v>
      </c>
    </row>
    <row r="13" spans="1:14" x14ac:dyDescent="0.25">
      <c r="A13" t="s">
        <v>49</v>
      </c>
      <c r="B13" s="22">
        <v>0.72916666666666663</v>
      </c>
      <c r="C13">
        <v>312</v>
      </c>
      <c r="D13" s="4" t="s">
        <v>17</v>
      </c>
      <c r="E13" s="51" t="s">
        <v>17</v>
      </c>
      <c r="F13" s="52">
        <v>0</v>
      </c>
      <c r="G13">
        <v>0</v>
      </c>
      <c r="H13" s="24" t="s">
        <v>17</v>
      </c>
      <c r="J13" s="13">
        <f t="shared" si="1"/>
        <v>0</v>
      </c>
      <c r="K13">
        <f t="shared" si="0"/>
        <v>0</v>
      </c>
    </row>
    <row r="14" spans="1:14" x14ac:dyDescent="0.25">
      <c r="A14" t="s">
        <v>51</v>
      </c>
      <c r="B14" s="22">
        <v>0.625</v>
      </c>
      <c r="C14">
        <v>623</v>
      </c>
      <c r="D14" s="4" t="s">
        <v>17</v>
      </c>
      <c r="E14" s="4" t="s">
        <v>17</v>
      </c>
      <c r="F14">
        <v>0</v>
      </c>
      <c r="G14">
        <v>0</v>
      </c>
      <c r="H14" s="28" t="s">
        <v>17</v>
      </c>
      <c r="J14" s="13">
        <f t="shared" si="1"/>
        <v>0</v>
      </c>
      <c r="K14">
        <f t="shared" si="0"/>
        <v>0</v>
      </c>
    </row>
    <row r="15" spans="1:14" x14ac:dyDescent="0.25">
      <c r="A15" t="s">
        <v>51</v>
      </c>
      <c r="B15" s="22">
        <v>0.625</v>
      </c>
      <c r="C15">
        <v>624</v>
      </c>
      <c r="D15" s="4" t="s">
        <v>17</v>
      </c>
      <c r="E15" s="4" t="s">
        <v>17</v>
      </c>
      <c r="F15">
        <v>0</v>
      </c>
      <c r="G15">
        <v>0</v>
      </c>
      <c r="H15" s="28" t="s">
        <v>17</v>
      </c>
      <c r="J15" s="13">
        <f t="shared" si="1"/>
        <v>0</v>
      </c>
      <c r="K15">
        <f t="shared" si="0"/>
        <v>0</v>
      </c>
    </row>
    <row r="16" spans="1:14" x14ac:dyDescent="0.25">
      <c r="A16" t="s">
        <v>51</v>
      </c>
      <c r="B16" s="22">
        <v>0.64583333333333337</v>
      </c>
      <c r="C16">
        <v>623</v>
      </c>
      <c r="D16" s="4" t="s">
        <v>17</v>
      </c>
      <c r="E16" s="4" t="s">
        <v>17</v>
      </c>
      <c r="F16">
        <v>0</v>
      </c>
      <c r="G16">
        <v>0</v>
      </c>
      <c r="H16" s="28" t="s">
        <v>17</v>
      </c>
      <c r="J16" s="13">
        <f t="shared" si="1"/>
        <v>0</v>
      </c>
      <c r="K16">
        <f t="shared" si="0"/>
        <v>0</v>
      </c>
    </row>
    <row r="17" spans="1:11" x14ac:dyDescent="0.25">
      <c r="A17" t="s">
        <v>51</v>
      </c>
      <c r="B17" s="22">
        <v>0.64583333333333337</v>
      </c>
      <c r="C17">
        <v>624</v>
      </c>
      <c r="D17" s="4" t="s">
        <v>17</v>
      </c>
      <c r="E17" s="4" t="s">
        <v>17</v>
      </c>
      <c r="F17">
        <v>0</v>
      </c>
      <c r="G17">
        <v>0</v>
      </c>
      <c r="H17" s="28" t="s">
        <v>17</v>
      </c>
      <c r="J17" s="13">
        <f t="shared" si="1"/>
        <v>0</v>
      </c>
      <c r="K17">
        <f t="shared" si="0"/>
        <v>0</v>
      </c>
    </row>
    <row r="18" spans="1:11" x14ac:dyDescent="0.25">
      <c r="A18" t="s">
        <v>51</v>
      </c>
      <c r="B18" s="22">
        <v>0.66666666666666663</v>
      </c>
      <c r="C18">
        <v>623</v>
      </c>
      <c r="D18" s="4" t="s">
        <v>17</v>
      </c>
      <c r="E18" s="4" t="s">
        <v>17</v>
      </c>
      <c r="F18">
        <v>0</v>
      </c>
      <c r="G18">
        <v>0</v>
      </c>
      <c r="H18" s="28" t="s">
        <v>17</v>
      </c>
      <c r="J18" s="13">
        <f t="shared" si="1"/>
        <v>0</v>
      </c>
      <c r="K18">
        <f t="shared" si="0"/>
        <v>0</v>
      </c>
    </row>
    <row r="19" spans="1:11" x14ac:dyDescent="0.25">
      <c r="A19" t="s">
        <v>51</v>
      </c>
      <c r="B19" s="22">
        <v>0.66666666666666663</v>
      </c>
      <c r="C19">
        <v>624</v>
      </c>
      <c r="D19" s="4" t="s">
        <v>17</v>
      </c>
      <c r="E19" s="4" t="s">
        <v>17</v>
      </c>
      <c r="F19">
        <v>0</v>
      </c>
      <c r="G19">
        <v>0</v>
      </c>
      <c r="H19" s="28" t="s">
        <v>17</v>
      </c>
      <c r="J19" s="13">
        <f t="shared" si="1"/>
        <v>0</v>
      </c>
      <c r="K19">
        <f t="shared" si="0"/>
        <v>0</v>
      </c>
    </row>
    <row r="20" spans="1:11" x14ac:dyDescent="0.25">
      <c r="A20" t="s">
        <v>51</v>
      </c>
      <c r="B20" s="22">
        <v>0.6875</v>
      </c>
      <c r="C20">
        <v>623</v>
      </c>
      <c r="D20" s="4" t="s">
        <v>17</v>
      </c>
      <c r="E20" s="4" t="s">
        <v>17</v>
      </c>
      <c r="F20">
        <v>0</v>
      </c>
      <c r="G20">
        <v>0</v>
      </c>
      <c r="H20" s="28" t="s">
        <v>17</v>
      </c>
      <c r="J20" s="13">
        <f t="shared" si="1"/>
        <v>0</v>
      </c>
      <c r="K20">
        <f t="shared" si="0"/>
        <v>0</v>
      </c>
    </row>
    <row r="21" spans="1:11" x14ac:dyDescent="0.25">
      <c r="A21" t="s">
        <v>51</v>
      </c>
      <c r="B21" s="22">
        <v>0.6875</v>
      </c>
      <c r="C21">
        <v>624</v>
      </c>
      <c r="D21" s="4" t="s">
        <v>17</v>
      </c>
      <c r="E21" s="4" t="s">
        <v>17</v>
      </c>
      <c r="F21">
        <v>0</v>
      </c>
      <c r="G21">
        <v>0</v>
      </c>
      <c r="H21" s="28" t="s">
        <v>17</v>
      </c>
      <c r="J21" s="13">
        <f t="shared" si="1"/>
        <v>0</v>
      </c>
      <c r="K21">
        <f t="shared" si="0"/>
        <v>0</v>
      </c>
    </row>
    <row r="22" spans="1:11" x14ac:dyDescent="0.25">
      <c r="A22" t="s">
        <v>51</v>
      </c>
      <c r="B22" s="22">
        <v>0.70833333333333337</v>
      </c>
      <c r="C22">
        <v>623</v>
      </c>
      <c r="D22" s="4" t="s">
        <v>17</v>
      </c>
      <c r="E22" s="4" t="s">
        <v>17</v>
      </c>
      <c r="F22">
        <v>0</v>
      </c>
      <c r="G22">
        <v>0</v>
      </c>
      <c r="H22" s="28" t="s">
        <v>17</v>
      </c>
      <c r="J22" s="13">
        <f t="shared" si="1"/>
        <v>0</v>
      </c>
      <c r="K22">
        <f t="shared" si="0"/>
        <v>0</v>
      </c>
    </row>
    <row r="23" spans="1:11" x14ac:dyDescent="0.25">
      <c r="A23" t="s">
        <v>51</v>
      </c>
      <c r="B23" s="22">
        <v>0.70833333333333337</v>
      </c>
      <c r="C23">
        <v>624</v>
      </c>
      <c r="D23" s="4" t="s">
        <v>17</v>
      </c>
      <c r="E23" s="4" t="s">
        <v>17</v>
      </c>
      <c r="F23">
        <v>0</v>
      </c>
      <c r="G23">
        <v>0</v>
      </c>
      <c r="H23" s="28" t="s">
        <v>17</v>
      </c>
      <c r="J23" s="13">
        <f t="shared" si="1"/>
        <v>0</v>
      </c>
      <c r="K23">
        <f t="shared" si="0"/>
        <v>0</v>
      </c>
    </row>
    <row r="24" spans="1:11" x14ac:dyDescent="0.25">
      <c r="A24" t="s">
        <v>51</v>
      </c>
      <c r="B24" s="22">
        <v>0.72916666666666663</v>
      </c>
      <c r="C24">
        <v>623</v>
      </c>
      <c r="D24" s="4" t="s">
        <v>17</v>
      </c>
      <c r="E24" s="4" t="s">
        <v>17</v>
      </c>
      <c r="F24">
        <v>0</v>
      </c>
      <c r="G24">
        <v>0</v>
      </c>
      <c r="H24" s="28" t="s">
        <v>17</v>
      </c>
      <c r="J24" s="13">
        <f t="shared" si="1"/>
        <v>0</v>
      </c>
      <c r="K24">
        <f t="shared" si="0"/>
        <v>0</v>
      </c>
    </row>
    <row r="25" spans="1:11" x14ac:dyDescent="0.25">
      <c r="A25" t="s">
        <v>51</v>
      </c>
      <c r="B25" s="22">
        <v>0.72916666666666663</v>
      </c>
      <c r="C25">
        <v>624</v>
      </c>
      <c r="D25" s="4" t="s">
        <v>17</v>
      </c>
      <c r="E25" s="4" t="s">
        <v>17</v>
      </c>
      <c r="F25">
        <v>0</v>
      </c>
      <c r="G25">
        <v>0</v>
      </c>
      <c r="H25" s="28" t="s">
        <v>17</v>
      </c>
      <c r="J25" s="13">
        <f t="shared" si="1"/>
        <v>0</v>
      </c>
      <c r="K25">
        <f t="shared" si="0"/>
        <v>0</v>
      </c>
    </row>
    <row r="26" spans="1:11" ht="15.75" thickBot="1" x14ac:dyDescent="0.3">
      <c r="B26" s="22" t="s">
        <v>29</v>
      </c>
      <c r="C26" t="s">
        <v>30</v>
      </c>
      <c r="D26" s="4"/>
      <c r="E26" s="4"/>
      <c r="H26" s="28"/>
    </row>
    <row r="27" spans="1:11" x14ac:dyDescent="0.25">
      <c r="A27" s="27" t="s">
        <v>42</v>
      </c>
      <c r="B27" s="7">
        <f>SUM(F2:G25)</f>
        <v>4</v>
      </c>
      <c r="C27" s="7">
        <f>SUM(J2:K25)</f>
        <v>0</v>
      </c>
    </row>
    <row r="28" spans="1:11" x14ac:dyDescent="0.25">
      <c r="A28" s="26" t="s">
        <v>32</v>
      </c>
      <c r="B28" s="9">
        <f>SUM(F2:F25)</f>
        <v>4</v>
      </c>
      <c r="C28" s="9">
        <f>SUM(J2:J25)</f>
        <v>0</v>
      </c>
    </row>
    <row r="29" spans="1:11" x14ac:dyDescent="0.25">
      <c r="A29" s="26" t="s">
        <v>33</v>
      </c>
      <c r="B29" s="9">
        <f>SUM(G2:G25)</f>
        <v>0</v>
      </c>
      <c r="C29" s="9">
        <f>SUM(K2:K25)</f>
        <v>0</v>
      </c>
    </row>
    <row r="30" spans="1:11" ht="15.75" thickBot="1" x14ac:dyDescent="0.3">
      <c r="A30" s="16" t="s">
        <v>34</v>
      </c>
      <c r="B30" s="25">
        <f>B28/B27</f>
        <v>1</v>
      </c>
      <c r="C30" s="2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N12" sqref="N12"/>
    </sheetView>
  </sheetViews>
  <sheetFormatPr defaultRowHeight="15" x14ac:dyDescent="0.25"/>
  <cols>
    <col min="1" max="1" width="26.5703125" customWidth="1"/>
    <col min="2" max="3" width="9.140625" style="24"/>
    <col min="4" max="4" width="9.140625" style="2"/>
    <col min="5" max="5" width="10.5703125" style="2" bestFit="1" customWidth="1"/>
    <col min="6" max="6" width="9.140625" style="24" customWidth="1"/>
    <col min="7" max="8" width="14.85546875" style="24" customWidth="1"/>
    <col min="9" max="9" width="14.85546875" style="2" customWidth="1"/>
    <col min="10" max="10" width="13.28515625" customWidth="1"/>
    <col min="11" max="11" width="32.140625" customWidth="1"/>
    <col min="12" max="13" width="17.5703125" customWidth="1"/>
    <col min="14" max="14" width="18.42578125" bestFit="1" customWidth="1"/>
  </cols>
  <sheetData>
    <row r="1" spans="1:16" s="1" customFormat="1" ht="15" customHeight="1" x14ac:dyDescent="0.25">
      <c r="A1" s="42" t="s">
        <v>0</v>
      </c>
      <c r="B1" s="44" t="s">
        <v>1</v>
      </c>
      <c r="C1" s="44" t="s">
        <v>2</v>
      </c>
      <c r="D1" s="41" t="s">
        <v>35</v>
      </c>
      <c r="E1" s="41" t="s">
        <v>34</v>
      </c>
      <c r="F1" s="44" t="s">
        <v>5</v>
      </c>
      <c r="G1" s="45" t="s">
        <v>6</v>
      </c>
      <c r="H1" s="40" t="s">
        <v>34</v>
      </c>
      <c r="I1" s="23" t="s">
        <v>7</v>
      </c>
      <c r="K1" s="1" t="s">
        <v>8</v>
      </c>
      <c r="L1" s="1" t="s">
        <v>47</v>
      </c>
      <c r="M1" s="1" t="s">
        <v>48</v>
      </c>
      <c r="N1" s="60"/>
      <c r="O1" s="60"/>
      <c r="P1" s="60"/>
    </row>
    <row r="2" spans="1:16" s="79" customFormat="1" x14ac:dyDescent="0.25">
      <c r="A2" s="77" t="s">
        <v>52</v>
      </c>
      <c r="B2" s="38">
        <v>0.625</v>
      </c>
      <c r="C2" s="37">
        <v>311</v>
      </c>
      <c r="D2" s="12" t="s">
        <v>53</v>
      </c>
      <c r="E2" s="4" t="s">
        <v>12</v>
      </c>
      <c r="F2" s="37">
        <v>1</v>
      </c>
      <c r="G2" s="37">
        <v>0</v>
      </c>
      <c r="H2" s="37">
        <f>F2/(G2+F2)</f>
        <v>1</v>
      </c>
      <c r="I2" s="4" t="s">
        <v>37</v>
      </c>
      <c r="J2" s="77"/>
      <c r="K2" s="78" t="s">
        <v>54</v>
      </c>
      <c r="L2" s="33">
        <v>0</v>
      </c>
      <c r="M2" s="37">
        <v>0</v>
      </c>
    </row>
    <row r="3" spans="1:16" s="79" customFormat="1" x14ac:dyDescent="0.25">
      <c r="A3" s="77" t="s">
        <v>52</v>
      </c>
      <c r="B3" s="38">
        <v>0.625</v>
      </c>
      <c r="C3" s="37">
        <v>312</v>
      </c>
      <c r="D3" s="12" t="s">
        <v>53</v>
      </c>
      <c r="E3" s="4" t="s">
        <v>12</v>
      </c>
      <c r="F3" s="37">
        <v>1</v>
      </c>
      <c r="G3" s="37">
        <v>0</v>
      </c>
      <c r="H3" s="37">
        <f>F3/(G3+F3)</f>
        <v>1</v>
      </c>
      <c r="I3" s="4" t="s">
        <v>37</v>
      </c>
      <c r="J3" s="77" t="s">
        <v>55</v>
      </c>
      <c r="K3" s="78" t="s">
        <v>54</v>
      </c>
      <c r="L3" s="33">
        <v>0</v>
      </c>
      <c r="M3" s="37">
        <v>0</v>
      </c>
    </row>
    <row r="4" spans="1:16" s="79" customFormat="1" x14ac:dyDescent="0.25">
      <c r="A4" s="77" t="s">
        <v>52</v>
      </c>
      <c r="B4" s="38">
        <v>0.64583333333333337</v>
      </c>
      <c r="C4" s="37">
        <v>311</v>
      </c>
      <c r="D4" s="12" t="s">
        <v>17</v>
      </c>
      <c r="E4" s="50" t="s">
        <v>17</v>
      </c>
      <c r="F4" s="37">
        <v>0</v>
      </c>
      <c r="G4" s="37">
        <v>0</v>
      </c>
      <c r="H4" s="37" t="s">
        <v>17</v>
      </c>
      <c r="I4" s="4" t="s">
        <v>37</v>
      </c>
      <c r="J4" s="77" t="s">
        <v>56</v>
      </c>
      <c r="K4" s="33" t="s">
        <v>57</v>
      </c>
      <c r="L4" s="33">
        <v>0</v>
      </c>
      <c r="M4" s="37">
        <v>0</v>
      </c>
    </row>
    <row r="5" spans="1:16" s="79" customFormat="1" x14ac:dyDescent="0.25">
      <c r="A5" s="77" t="s">
        <v>52</v>
      </c>
      <c r="B5" s="38">
        <v>0.64583333333333337</v>
      </c>
      <c r="C5" s="37">
        <v>312</v>
      </c>
      <c r="D5" s="12" t="s">
        <v>17</v>
      </c>
      <c r="E5" s="50" t="s">
        <v>17</v>
      </c>
      <c r="F5" s="37">
        <v>0</v>
      </c>
      <c r="G5" s="37">
        <v>0</v>
      </c>
      <c r="H5" s="37" t="s">
        <v>17</v>
      </c>
      <c r="I5" s="4" t="s">
        <v>37</v>
      </c>
      <c r="J5" s="77"/>
      <c r="K5" s="33" t="s">
        <v>57</v>
      </c>
      <c r="L5" s="33">
        <v>0</v>
      </c>
      <c r="M5" s="37">
        <v>0</v>
      </c>
    </row>
    <row r="6" spans="1:16" s="79" customFormat="1" x14ac:dyDescent="0.25">
      <c r="A6" s="77" t="s">
        <v>58</v>
      </c>
      <c r="B6" s="38">
        <v>0.625</v>
      </c>
      <c r="C6" s="37">
        <v>623</v>
      </c>
      <c r="D6" s="12" t="s">
        <v>17</v>
      </c>
      <c r="E6" s="4" t="s">
        <v>17</v>
      </c>
      <c r="F6" s="37">
        <v>0</v>
      </c>
      <c r="G6" s="37">
        <v>0</v>
      </c>
      <c r="H6" s="39" t="s">
        <v>17</v>
      </c>
      <c r="I6" s="4" t="s">
        <v>37</v>
      </c>
      <c r="J6" s="77"/>
      <c r="K6" s="33" t="s">
        <v>57</v>
      </c>
      <c r="L6" s="33">
        <v>0</v>
      </c>
      <c r="M6" s="37">
        <v>0</v>
      </c>
    </row>
    <row r="7" spans="1:16" s="79" customFormat="1" x14ac:dyDescent="0.25">
      <c r="A7" s="77" t="s">
        <v>58</v>
      </c>
      <c r="B7" s="38">
        <v>0.625</v>
      </c>
      <c r="C7" s="37">
        <v>624</v>
      </c>
      <c r="D7" s="12" t="s">
        <v>17</v>
      </c>
      <c r="E7" s="4" t="s">
        <v>17</v>
      </c>
      <c r="F7" s="37">
        <v>0</v>
      </c>
      <c r="G7" s="37">
        <v>0</v>
      </c>
      <c r="H7" s="39" t="s">
        <v>17</v>
      </c>
      <c r="I7" s="4" t="s">
        <v>37</v>
      </c>
      <c r="J7" s="77"/>
      <c r="K7" s="33" t="s">
        <v>57</v>
      </c>
      <c r="L7" s="33">
        <v>0</v>
      </c>
      <c r="M7" s="37">
        <v>0</v>
      </c>
    </row>
    <row r="8" spans="1:16" s="79" customFormat="1" x14ac:dyDescent="0.25">
      <c r="A8" s="77" t="s">
        <v>58</v>
      </c>
      <c r="B8" s="38">
        <v>0.64583333333333337</v>
      </c>
      <c r="C8" s="37">
        <v>623</v>
      </c>
      <c r="D8" s="12" t="s">
        <v>17</v>
      </c>
      <c r="E8" s="4" t="s">
        <v>17</v>
      </c>
      <c r="F8" s="37">
        <v>0</v>
      </c>
      <c r="G8" s="37">
        <v>0</v>
      </c>
      <c r="H8" s="39" t="s">
        <v>17</v>
      </c>
      <c r="I8" s="4" t="s">
        <v>37</v>
      </c>
      <c r="J8" s="77"/>
      <c r="K8" s="33" t="s">
        <v>57</v>
      </c>
      <c r="L8" s="33">
        <v>0</v>
      </c>
      <c r="M8" s="37">
        <v>0</v>
      </c>
    </row>
    <row r="9" spans="1:16" s="79" customFormat="1" x14ac:dyDescent="0.25">
      <c r="A9" s="77" t="s">
        <v>58</v>
      </c>
      <c r="B9" s="38">
        <v>0.64583333333333337</v>
      </c>
      <c r="C9" s="37">
        <v>624</v>
      </c>
      <c r="D9" s="12" t="s">
        <v>17</v>
      </c>
      <c r="E9" s="4" t="s">
        <v>17</v>
      </c>
      <c r="F9" s="37">
        <v>0</v>
      </c>
      <c r="G9" s="37">
        <v>0</v>
      </c>
      <c r="H9" s="39" t="s">
        <v>17</v>
      </c>
      <c r="I9" s="4" t="s">
        <v>37</v>
      </c>
      <c r="J9" s="77"/>
      <c r="K9" s="33" t="s">
        <v>57</v>
      </c>
      <c r="L9" s="33">
        <v>0</v>
      </c>
      <c r="M9" s="37">
        <v>0</v>
      </c>
    </row>
    <row r="10" spans="1:16" s="79" customFormat="1" x14ac:dyDescent="0.25">
      <c r="A10" s="77" t="s">
        <v>52</v>
      </c>
      <c r="B10" s="38">
        <v>0.66666666666666663</v>
      </c>
      <c r="C10" s="37">
        <v>311</v>
      </c>
      <c r="D10" s="12" t="s">
        <v>12</v>
      </c>
      <c r="E10" s="53" t="s">
        <v>12</v>
      </c>
      <c r="F10" s="37">
        <v>1</v>
      </c>
      <c r="G10" s="37">
        <v>1</v>
      </c>
      <c r="H10" s="37">
        <f>F10/(G10+F10)</f>
        <v>0.5</v>
      </c>
      <c r="I10" s="4" t="s">
        <v>37</v>
      </c>
      <c r="J10" s="77"/>
      <c r="K10" s="78" t="s">
        <v>59</v>
      </c>
      <c r="L10" s="33">
        <v>0</v>
      </c>
      <c r="M10" s="37">
        <v>1</v>
      </c>
    </row>
    <row r="11" spans="1:16" s="79" customFormat="1" x14ac:dyDescent="0.25">
      <c r="A11" s="77" t="s">
        <v>52</v>
      </c>
      <c r="B11" s="38">
        <v>0.66666666666666663</v>
      </c>
      <c r="C11" s="37">
        <v>312</v>
      </c>
      <c r="D11" s="12" t="s">
        <v>53</v>
      </c>
      <c r="E11" s="53" t="s">
        <v>12</v>
      </c>
      <c r="F11" s="54">
        <v>1</v>
      </c>
      <c r="G11" s="37">
        <v>0</v>
      </c>
      <c r="H11" s="39" t="s">
        <v>17</v>
      </c>
      <c r="I11" s="4" t="s">
        <v>37</v>
      </c>
      <c r="J11" s="77"/>
      <c r="K11" s="78" t="s">
        <v>59</v>
      </c>
      <c r="L11" s="67">
        <v>0</v>
      </c>
      <c r="M11" s="37">
        <v>0</v>
      </c>
    </row>
    <row r="12" spans="1:16" s="79" customFormat="1" x14ac:dyDescent="0.25">
      <c r="A12" s="77" t="s">
        <v>58</v>
      </c>
      <c r="B12" s="38">
        <v>0.66666666666666663</v>
      </c>
      <c r="C12" s="37">
        <v>623</v>
      </c>
      <c r="D12" s="12" t="s">
        <v>17</v>
      </c>
      <c r="E12" s="4" t="s">
        <v>17</v>
      </c>
      <c r="F12" s="37">
        <v>0</v>
      </c>
      <c r="G12" s="37">
        <v>0</v>
      </c>
      <c r="H12" s="39" t="s">
        <v>17</v>
      </c>
      <c r="I12" s="4" t="s">
        <v>37</v>
      </c>
      <c r="J12" s="77"/>
      <c r="K12" s="33" t="s">
        <v>57</v>
      </c>
      <c r="L12" s="37">
        <v>0</v>
      </c>
      <c r="M12" s="37">
        <v>0</v>
      </c>
    </row>
    <row r="13" spans="1:16" s="79" customFormat="1" x14ac:dyDescent="0.25">
      <c r="A13" s="77" t="s">
        <v>58</v>
      </c>
      <c r="B13" s="38">
        <v>0.66666666666666663</v>
      </c>
      <c r="C13" s="37">
        <v>624</v>
      </c>
      <c r="D13" s="12" t="s">
        <v>17</v>
      </c>
      <c r="E13" s="4" t="s">
        <v>17</v>
      </c>
      <c r="F13" s="37">
        <v>0</v>
      </c>
      <c r="G13" s="37">
        <v>0</v>
      </c>
      <c r="H13" s="39" t="s">
        <v>17</v>
      </c>
      <c r="I13" s="4" t="s">
        <v>37</v>
      </c>
      <c r="J13" s="77"/>
      <c r="K13" s="33" t="s">
        <v>57</v>
      </c>
      <c r="L13" s="37">
        <v>0</v>
      </c>
      <c r="M13" s="37">
        <v>0</v>
      </c>
    </row>
    <row r="14" spans="1:16" s="82" customFormat="1" x14ac:dyDescent="0.25">
      <c r="A14" s="80" t="s">
        <v>52</v>
      </c>
      <c r="B14" s="66">
        <v>0.6875</v>
      </c>
      <c r="C14" s="67">
        <v>311</v>
      </c>
      <c r="D14" s="51" t="s">
        <v>12</v>
      </c>
      <c r="E14" s="51" t="s">
        <v>12</v>
      </c>
      <c r="F14" s="67">
        <v>11</v>
      </c>
      <c r="G14" s="67">
        <v>5</v>
      </c>
      <c r="H14" s="67">
        <f>F14/(G14+F14)</f>
        <v>0.6875</v>
      </c>
      <c r="I14" s="51" t="s">
        <v>37</v>
      </c>
      <c r="J14" s="80"/>
      <c r="K14" s="81" t="s">
        <v>60</v>
      </c>
      <c r="L14" s="67">
        <v>0</v>
      </c>
      <c r="M14" s="67">
        <v>3</v>
      </c>
    </row>
    <row r="15" spans="1:16" s="79" customFormat="1" x14ac:dyDescent="0.25">
      <c r="A15" s="77" t="s">
        <v>52</v>
      </c>
      <c r="B15" s="34">
        <v>0.6875</v>
      </c>
      <c r="C15" s="33">
        <v>312</v>
      </c>
      <c r="D15" s="12" t="s">
        <v>12</v>
      </c>
      <c r="E15" s="53" t="s">
        <v>12</v>
      </c>
      <c r="F15" s="35">
        <v>27</v>
      </c>
      <c r="G15" s="35">
        <v>3</v>
      </c>
      <c r="H15" s="36">
        <f>F15/(G15+F15)</f>
        <v>0.9</v>
      </c>
      <c r="I15" s="4" t="s">
        <v>37</v>
      </c>
      <c r="J15" s="77"/>
      <c r="K15" s="83" t="s">
        <v>61</v>
      </c>
      <c r="L15" s="35">
        <v>20</v>
      </c>
      <c r="M15" s="35">
        <v>3</v>
      </c>
    </row>
    <row r="16" spans="1:16" s="79" customFormat="1" x14ac:dyDescent="0.25">
      <c r="A16" s="77" t="s">
        <v>58</v>
      </c>
      <c r="B16" s="38">
        <v>0.6875</v>
      </c>
      <c r="C16" s="37">
        <v>623</v>
      </c>
      <c r="D16" s="12" t="s">
        <v>53</v>
      </c>
      <c r="E16" s="53" t="s">
        <v>12</v>
      </c>
      <c r="F16" s="37">
        <v>10</v>
      </c>
      <c r="G16" s="37">
        <v>2</v>
      </c>
      <c r="H16" s="36">
        <f>F16/(G16+F16)</f>
        <v>0.83333333333333337</v>
      </c>
      <c r="I16" s="5"/>
      <c r="J16" s="77"/>
      <c r="K16" s="78" t="s">
        <v>62</v>
      </c>
      <c r="L16" s="37">
        <v>0</v>
      </c>
      <c r="M16" s="37">
        <v>2</v>
      </c>
    </row>
    <row r="17" spans="1:13" s="79" customFormat="1" x14ac:dyDescent="0.25">
      <c r="A17" s="77" t="s">
        <v>58</v>
      </c>
      <c r="B17" s="38">
        <v>0.6875</v>
      </c>
      <c r="C17" s="37">
        <v>624</v>
      </c>
      <c r="D17" s="12" t="s">
        <v>53</v>
      </c>
      <c r="E17" s="53" t="s">
        <v>12</v>
      </c>
      <c r="F17" s="37">
        <v>17</v>
      </c>
      <c r="G17" s="37">
        <v>4</v>
      </c>
      <c r="H17" s="36">
        <f>F17/(G17+F17)</f>
        <v>0.80952380952380953</v>
      </c>
      <c r="I17" s="5"/>
      <c r="J17" s="84" t="s">
        <v>63</v>
      </c>
      <c r="K17" s="78" t="s">
        <v>62</v>
      </c>
      <c r="L17" s="37">
        <v>0</v>
      </c>
      <c r="M17" s="37">
        <v>2</v>
      </c>
    </row>
    <row r="18" spans="1:13" s="79" customFormat="1" x14ac:dyDescent="0.25">
      <c r="A18" s="77" t="s">
        <v>52</v>
      </c>
      <c r="B18" s="34">
        <v>0.70833333333333337</v>
      </c>
      <c r="C18" s="33">
        <v>311</v>
      </c>
      <c r="D18" s="4" t="s">
        <v>17</v>
      </c>
      <c r="E18" s="4" t="s">
        <v>17</v>
      </c>
      <c r="F18" s="35" t="s">
        <v>17</v>
      </c>
      <c r="G18" s="35" t="s">
        <v>17</v>
      </c>
      <c r="H18" s="24" t="s">
        <v>17</v>
      </c>
      <c r="I18" s="5" t="s">
        <v>64</v>
      </c>
      <c r="K18" s="79" t="s">
        <v>26</v>
      </c>
      <c r="L18" s="35" t="str">
        <f>F18</f>
        <v>-</v>
      </c>
      <c r="M18" s="35" t="str">
        <f t="shared" ref="M18:M19" si="0">G18</f>
        <v>-</v>
      </c>
    </row>
    <row r="19" spans="1:13" s="79" customFormat="1" x14ac:dyDescent="0.25">
      <c r="A19" s="77" t="s">
        <v>52</v>
      </c>
      <c r="B19" s="34">
        <v>0.70833333333333337</v>
      </c>
      <c r="C19" s="33">
        <v>312</v>
      </c>
      <c r="D19" s="4" t="s">
        <v>17</v>
      </c>
      <c r="E19" s="4" t="s">
        <v>17</v>
      </c>
      <c r="F19" s="35" t="s">
        <v>17</v>
      </c>
      <c r="G19" s="35" t="s">
        <v>17</v>
      </c>
      <c r="H19" s="24" t="s">
        <v>17</v>
      </c>
      <c r="I19" s="2" t="s">
        <v>64</v>
      </c>
      <c r="K19" s="79" t="s">
        <v>26</v>
      </c>
      <c r="L19" s="35" t="str">
        <f t="shared" ref="L19" si="1">F19</f>
        <v>-</v>
      </c>
      <c r="M19" s="35" t="str">
        <f t="shared" si="0"/>
        <v>-</v>
      </c>
    </row>
    <row r="20" spans="1:13" s="79" customFormat="1" x14ac:dyDescent="0.25">
      <c r="A20" s="77" t="s">
        <v>52</v>
      </c>
      <c r="B20" s="34">
        <v>0.72916666666666663</v>
      </c>
      <c r="C20" s="33">
        <v>311</v>
      </c>
      <c r="D20" s="4" t="s">
        <v>17</v>
      </c>
      <c r="E20" s="4" t="s">
        <v>17</v>
      </c>
      <c r="F20" s="24">
        <v>0</v>
      </c>
      <c r="G20" s="24">
        <v>0</v>
      </c>
      <c r="H20" s="28" t="s">
        <v>17</v>
      </c>
      <c r="I20" s="2"/>
      <c r="K20" s="33" t="s">
        <v>57</v>
      </c>
      <c r="L20" s="24">
        <v>0</v>
      </c>
      <c r="M20" s="24">
        <v>0</v>
      </c>
    </row>
    <row r="21" spans="1:13" s="79" customFormat="1" x14ac:dyDescent="0.25">
      <c r="A21" s="77" t="s">
        <v>52</v>
      </c>
      <c r="B21" s="34">
        <v>0.72916666666666663</v>
      </c>
      <c r="C21" s="33">
        <v>312</v>
      </c>
      <c r="D21" s="4" t="s">
        <v>17</v>
      </c>
      <c r="E21" s="4" t="s">
        <v>17</v>
      </c>
      <c r="F21" s="24">
        <v>0</v>
      </c>
      <c r="G21" s="24">
        <v>0</v>
      </c>
      <c r="H21" s="28" t="s">
        <v>17</v>
      </c>
      <c r="I21" s="2"/>
      <c r="K21" s="33" t="s">
        <v>57</v>
      </c>
      <c r="L21" s="24">
        <v>0</v>
      </c>
      <c r="M21" s="24">
        <v>0</v>
      </c>
    </row>
    <row r="22" spans="1:13" s="79" customFormat="1" x14ac:dyDescent="0.25">
      <c r="A22" s="77" t="s">
        <v>58</v>
      </c>
      <c r="B22" s="34">
        <v>0.72916666666666663</v>
      </c>
      <c r="C22" s="33">
        <v>623</v>
      </c>
      <c r="D22" s="4" t="s">
        <v>17</v>
      </c>
      <c r="E22" s="4" t="s">
        <v>17</v>
      </c>
      <c r="F22" s="24">
        <v>0</v>
      </c>
      <c r="G22" s="24">
        <v>0</v>
      </c>
      <c r="H22" s="28" t="s">
        <v>17</v>
      </c>
      <c r="I22" s="2"/>
      <c r="K22" s="33" t="s">
        <v>57</v>
      </c>
      <c r="L22" s="24">
        <v>0</v>
      </c>
      <c r="M22" s="24">
        <v>0</v>
      </c>
    </row>
    <row r="23" spans="1:13" s="79" customFormat="1" x14ac:dyDescent="0.25">
      <c r="A23" s="77" t="s">
        <v>58</v>
      </c>
      <c r="B23" s="34">
        <v>0.72916666666666663</v>
      </c>
      <c r="C23" s="33">
        <v>624</v>
      </c>
      <c r="D23" s="4" t="s">
        <v>17</v>
      </c>
      <c r="E23" s="4" t="s">
        <v>17</v>
      </c>
      <c r="F23" s="24">
        <v>0</v>
      </c>
      <c r="G23" s="24">
        <v>0</v>
      </c>
      <c r="H23" s="28" t="s">
        <v>17</v>
      </c>
      <c r="I23" s="2"/>
      <c r="K23" s="33" t="s">
        <v>57</v>
      </c>
      <c r="L23" s="24">
        <v>0</v>
      </c>
      <c r="M23" s="24">
        <v>0</v>
      </c>
    </row>
    <row r="24" spans="1:13" ht="15.75" thickBot="1" x14ac:dyDescent="0.3">
      <c r="A24" s="20"/>
      <c r="B24" s="34" t="s">
        <v>29</v>
      </c>
      <c r="C24" s="33" t="s">
        <v>30</v>
      </c>
      <c r="D24" s="4"/>
      <c r="E24" s="4"/>
      <c r="H24" s="28"/>
      <c r="K24" s="33"/>
      <c r="L24" s="24"/>
      <c r="M24" s="24"/>
    </row>
    <row r="25" spans="1:13" x14ac:dyDescent="0.25">
      <c r="A25" s="6" t="s">
        <v>65</v>
      </c>
      <c r="B25" s="32">
        <f>SUM(F2:G23)</f>
        <v>84</v>
      </c>
      <c r="C25" s="32">
        <f>SUM(L2:M23)</f>
        <v>31</v>
      </c>
      <c r="H25" s="28"/>
    </row>
    <row r="26" spans="1:13" x14ac:dyDescent="0.25">
      <c r="A26" s="8" t="s">
        <v>32</v>
      </c>
      <c r="B26" s="31">
        <f>SUM(F2:F23)</f>
        <v>69</v>
      </c>
      <c r="C26" s="31">
        <f>SUM(L2:L23)</f>
        <v>20</v>
      </c>
    </row>
    <row r="27" spans="1:13" x14ac:dyDescent="0.25">
      <c r="A27" s="8" t="s">
        <v>33</v>
      </c>
      <c r="B27" s="31">
        <f>SUM(G2:G23)</f>
        <v>15</v>
      </c>
      <c r="C27" s="31">
        <f>SUM(M2:M23)</f>
        <v>11</v>
      </c>
    </row>
    <row r="28" spans="1:13" ht="15.75" thickBot="1" x14ac:dyDescent="0.3">
      <c r="A28" s="10" t="s">
        <v>34</v>
      </c>
      <c r="B28" s="30">
        <f>B26/B25</f>
        <v>0.8214285714285714</v>
      </c>
      <c r="C28" s="30">
        <f>C26/C25</f>
        <v>0.64516129032258063</v>
      </c>
    </row>
  </sheetData>
  <autoFilter ref="A1:M28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N22" sqref="N22"/>
    </sheetView>
  </sheetViews>
  <sheetFormatPr defaultColWidth="9.140625" defaultRowHeight="15" x14ac:dyDescent="0.25"/>
  <cols>
    <col min="1" max="1" width="20.42578125" style="68" bestFit="1" customWidth="1"/>
    <col min="2" max="5" width="9.5703125" style="68" bestFit="1" customWidth="1"/>
    <col min="6" max="16384" width="9.140625" style="68"/>
  </cols>
  <sheetData>
    <row r="1" spans="1:5" x14ac:dyDescent="0.25">
      <c r="A1" s="89" t="s">
        <v>66</v>
      </c>
      <c r="B1" s="89"/>
      <c r="C1" s="89"/>
      <c r="D1" s="89"/>
      <c r="E1" s="89"/>
    </row>
    <row r="2" spans="1:5" x14ac:dyDescent="0.25">
      <c r="A2" s="1" t="s">
        <v>67</v>
      </c>
      <c r="B2" s="68" t="s">
        <v>68</v>
      </c>
      <c r="C2" s="68" t="s">
        <v>69</v>
      </c>
      <c r="D2" s="68" t="s">
        <v>70</v>
      </c>
      <c r="E2" s="68" t="s">
        <v>71</v>
      </c>
    </row>
    <row r="3" spans="1:5" x14ac:dyDescent="0.25">
      <c r="A3" s="68" t="s">
        <v>72</v>
      </c>
      <c r="B3" s="72" t="s">
        <v>73</v>
      </c>
      <c r="C3" s="68">
        <v>3</v>
      </c>
      <c r="D3" s="68">
        <v>3</v>
      </c>
      <c r="E3" s="72" t="s">
        <v>74</v>
      </c>
    </row>
    <row r="4" spans="1:5" x14ac:dyDescent="0.25">
      <c r="A4" s="69" t="s">
        <v>31</v>
      </c>
      <c r="B4" s="69">
        <f>Mon!C27</f>
        <v>187</v>
      </c>
      <c r="C4" s="68">
        <f>Tues!C27</f>
        <v>1</v>
      </c>
      <c r="D4" s="68">
        <f>Wednes!C27</f>
        <v>0</v>
      </c>
      <c r="E4" s="68">
        <f>Thurs!C25</f>
        <v>31</v>
      </c>
    </row>
    <row r="5" spans="1:5" x14ac:dyDescent="0.25">
      <c r="A5" s="69" t="s">
        <v>32</v>
      </c>
      <c r="B5" s="69">
        <f>Mon!C28</f>
        <v>161</v>
      </c>
      <c r="C5" s="68">
        <f>Tues!C28</f>
        <v>1</v>
      </c>
      <c r="D5" s="68">
        <f>Wednes!C28</f>
        <v>0</v>
      </c>
      <c r="E5" s="68">
        <f>Thurs!C26</f>
        <v>20</v>
      </c>
    </row>
    <row r="6" spans="1:5" x14ac:dyDescent="0.25">
      <c r="A6" s="69" t="s">
        <v>33</v>
      </c>
      <c r="B6" s="69">
        <f>Mon!C29</f>
        <v>26</v>
      </c>
      <c r="C6" s="68">
        <f>Tues!C29</f>
        <v>0</v>
      </c>
      <c r="D6" s="68">
        <f>Wednes!C29</f>
        <v>0</v>
      </c>
      <c r="E6" s="68">
        <f>Thurs!C27</f>
        <v>11</v>
      </c>
    </row>
    <row r="7" spans="1:5" x14ac:dyDescent="0.25">
      <c r="A7" s="69" t="s">
        <v>34</v>
      </c>
      <c r="B7" s="69">
        <f>Mon!C30</f>
        <v>0.86096256684491979</v>
      </c>
      <c r="C7" s="68">
        <f>Tues!C30</f>
        <v>0</v>
      </c>
      <c r="D7" s="68">
        <f>Wednes!C30</f>
        <v>0</v>
      </c>
      <c r="E7" s="68">
        <f>Thurs!C28</f>
        <v>0.64516129032258063</v>
      </c>
    </row>
    <row r="8" spans="1:5" x14ac:dyDescent="0.25">
      <c r="A8" s="69"/>
      <c r="B8" s="70"/>
      <c r="C8" s="71"/>
      <c r="D8" s="71"/>
      <c r="E8" s="71"/>
    </row>
    <row r="9" spans="1:5" x14ac:dyDescent="0.25">
      <c r="A9" s="60" t="s">
        <v>75</v>
      </c>
    </row>
    <row r="10" spans="1:5" x14ac:dyDescent="0.25">
      <c r="A10" s="69" t="s">
        <v>72</v>
      </c>
      <c r="B10" s="68">
        <v>1.5</v>
      </c>
      <c r="C10" s="68">
        <v>2</v>
      </c>
      <c r="D10" s="73" t="s">
        <v>76</v>
      </c>
      <c r="E10" s="68">
        <v>3</v>
      </c>
    </row>
    <row r="11" spans="1:5" x14ac:dyDescent="0.25">
      <c r="A11" s="69" t="s">
        <v>31</v>
      </c>
      <c r="B11" s="68">
        <f>[1]Mon!$B$22</f>
        <v>0</v>
      </c>
      <c r="C11" s="68">
        <f>[1]Tues!$B$32</f>
        <v>0</v>
      </c>
      <c r="D11" s="68">
        <v>84</v>
      </c>
      <c r="E11" s="85">
        <v>59</v>
      </c>
    </row>
    <row r="12" spans="1:5" x14ac:dyDescent="0.25">
      <c r="A12" s="69" t="s">
        <v>32</v>
      </c>
      <c r="B12" s="68">
        <f>[1]Mon!$B$23</f>
        <v>0</v>
      </c>
      <c r="C12" s="68">
        <f>[1]Tues!$B$33</f>
        <v>0</v>
      </c>
      <c r="D12" s="68">
        <v>50</v>
      </c>
      <c r="E12" s="85">
        <v>39</v>
      </c>
    </row>
    <row r="13" spans="1:5" x14ac:dyDescent="0.25">
      <c r="A13" s="69" t="s">
        <v>33</v>
      </c>
      <c r="B13" s="68">
        <f>[1]Mon!$B$24</f>
        <v>0</v>
      </c>
      <c r="C13" s="68">
        <f>[1]Tues!$B$34</f>
        <v>0</v>
      </c>
      <c r="D13" s="68">
        <v>34</v>
      </c>
      <c r="E13" s="85">
        <v>20</v>
      </c>
    </row>
    <row r="14" spans="1:5" x14ac:dyDescent="0.25">
      <c r="A14" s="69" t="s">
        <v>34</v>
      </c>
      <c r="B14" s="68">
        <f>[1]Mon!$B$25</f>
        <v>0</v>
      </c>
      <c r="C14" s="68">
        <f>[1]Tues!$B$35</f>
        <v>0</v>
      </c>
      <c r="D14" s="71">
        <v>0.59523809523809523</v>
      </c>
      <c r="E14" s="86">
        <v>0.66101694915254239</v>
      </c>
    </row>
    <row r="15" spans="1:5" x14ac:dyDescent="0.25">
      <c r="E15" s="87"/>
    </row>
    <row r="16" spans="1:5" x14ac:dyDescent="0.25">
      <c r="B16" s="68" t="s">
        <v>77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</vt:lpstr>
      <vt:lpstr>Tues</vt:lpstr>
      <vt:lpstr>Wednes</vt:lpstr>
      <vt:lpstr>Thurs</vt:lpstr>
      <vt:lpstr>Summary</vt:lpstr>
    </vt:vector>
  </TitlesOfParts>
  <Manager/>
  <Company>Georgia Institute of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Choudhary, Nishu</dc:creator>
  <cp:keywords/>
  <dc:description/>
  <cp:lastModifiedBy>Kim, Han Gyol</cp:lastModifiedBy>
  <cp:revision/>
  <dcterms:created xsi:type="dcterms:W3CDTF">2017-07-15T17:35:49Z</dcterms:created>
  <dcterms:modified xsi:type="dcterms:W3CDTF">2017-11-12T02:44:05Z</dcterms:modified>
  <cp:category/>
  <cp:contentStatus/>
</cp:coreProperties>
</file>