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OneDrive\"/>
    </mc:Choice>
  </mc:AlternateContent>
  <bookViews>
    <workbookView xWindow="0" yWindow="0" windowWidth="20490" windowHeight="7650" firstSheet="1" activeTab="1"/>
  </bookViews>
  <sheets>
    <sheet name="Daily Entry" sheetId="1" state="hidden" r:id="rId1"/>
    <sheet name="Daily Entry_Aug" sheetId="7" r:id="rId2"/>
    <sheet name="Item List" sheetId="2" r:id="rId3"/>
    <sheet name="Cash &amp; Accounts" sheetId="6" r:id="rId4"/>
    <sheet name="Report" sheetId="5" state="hidden" r:id="rId5"/>
  </sheets>
  <definedNames>
    <definedName name="_xlnm._FilterDatabase" localSheetId="3" hidden="1">'Cash &amp; Accounts'!$A$1:$D$5</definedName>
    <definedName name="_xlnm._FilterDatabase" localSheetId="0" hidden="1">'Daily Entry'!$A$1:$J$105</definedName>
    <definedName name="_xlnm._FilterDatabase" localSheetId="1" hidden="1">'Daily Entry_Aug'!$A$1:$L$118</definedName>
    <definedName name="_xlnm._FilterDatabase" localSheetId="2" hidden="1">'Item List'!$A$1:$G$146</definedName>
  </definedName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7" l="1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H35" i="7" l="1"/>
  <c r="D35" i="7"/>
  <c r="E35" i="7"/>
  <c r="E44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G50" i="7" s="1"/>
  <c r="E49" i="7"/>
  <c r="G49" i="7" s="1"/>
  <c r="E48" i="7"/>
  <c r="G48" i="7" s="1"/>
  <c r="E47" i="7"/>
  <c r="G47" i="7" s="1"/>
  <c r="E46" i="7"/>
  <c r="E45" i="7"/>
  <c r="E43" i="7"/>
  <c r="E42" i="7"/>
  <c r="E41" i="7"/>
  <c r="E40" i="7"/>
  <c r="E37" i="7"/>
  <c r="G37" i="7" s="1"/>
  <c r="E39" i="7"/>
  <c r="G39" i="7" s="1"/>
  <c r="E36" i="7"/>
  <c r="G36" i="7" s="1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38" i="7"/>
  <c r="G38" i="7" s="1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4" i="7" l="1"/>
  <c r="D14" i="7"/>
  <c r="H118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H102" i="7"/>
  <c r="D102" i="7"/>
  <c r="H101" i="7"/>
  <c r="D101" i="7"/>
  <c r="H100" i="7"/>
  <c r="D100" i="7"/>
  <c r="H99" i="7"/>
  <c r="D99" i="7"/>
  <c r="H98" i="7"/>
  <c r="D98" i="7"/>
  <c r="H97" i="7"/>
  <c r="D97" i="7"/>
  <c r="H96" i="7"/>
  <c r="D96" i="7"/>
  <c r="H95" i="7"/>
  <c r="D95" i="7"/>
  <c r="H94" i="7"/>
  <c r="D94" i="7"/>
  <c r="H93" i="7"/>
  <c r="D93" i="7"/>
  <c r="H92" i="7"/>
  <c r="D92" i="7"/>
  <c r="H91" i="7"/>
  <c r="D91" i="7"/>
  <c r="H90" i="7"/>
  <c r="D90" i="7"/>
  <c r="H89" i="7"/>
  <c r="D89" i="7"/>
  <c r="H88" i="7"/>
  <c r="D88" i="7"/>
  <c r="H87" i="7"/>
  <c r="D87" i="7"/>
  <c r="H86" i="7"/>
  <c r="D86" i="7"/>
  <c r="H85" i="7"/>
  <c r="D85" i="7"/>
  <c r="H84" i="7"/>
  <c r="D84" i="7"/>
  <c r="H83" i="7"/>
  <c r="D83" i="7"/>
  <c r="H82" i="7"/>
  <c r="D82" i="7"/>
  <c r="H81" i="7"/>
  <c r="D81" i="7"/>
  <c r="H80" i="7"/>
  <c r="D80" i="7"/>
  <c r="H79" i="7"/>
  <c r="D79" i="7"/>
  <c r="H78" i="7"/>
  <c r="D78" i="7"/>
  <c r="H77" i="7"/>
  <c r="D77" i="7"/>
  <c r="H76" i="7"/>
  <c r="D76" i="7"/>
  <c r="H75" i="7"/>
  <c r="D75" i="7"/>
  <c r="H74" i="7"/>
  <c r="D74" i="7"/>
  <c r="H73" i="7"/>
  <c r="D73" i="7"/>
  <c r="H72" i="7"/>
  <c r="D72" i="7"/>
  <c r="H71" i="7"/>
  <c r="D71" i="7"/>
  <c r="H70" i="7"/>
  <c r="D70" i="7"/>
  <c r="H69" i="7"/>
  <c r="D69" i="7"/>
  <c r="H68" i="7"/>
  <c r="D68" i="7"/>
  <c r="H67" i="7"/>
  <c r="D67" i="7"/>
  <c r="H66" i="7"/>
  <c r="D66" i="7"/>
  <c r="H65" i="7"/>
  <c r="D65" i="7"/>
  <c r="H64" i="7"/>
  <c r="D64" i="7"/>
  <c r="H63" i="7"/>
  <c r="D63" i="7"/>
  <c r="H62" i="7"/>
  <c r="D62" i="7"/>
  <c r="H61" i="7"/>
  <c r="D61" i="7"/>
  <c r="H60" i="7"/>
  <c r="D60" i="7"/>
  <c r="H59" i="7"/>
  <c r="D59" i="7"/>
  <c r="H58" i="7"/>
  <c r="D58" i="7"/>
  <c r="H57" i="7"/>
  <c r="D57" i="7"/>
  <c r="H56" i="7"/>
  <c r="D56" i="7"/>
  <c r="H55" i="7"/>
  <c r="D55" i="7"/>
  <c r="H54" i="7"/>
  <c r="D54" i="7"/>
  <c r="H53" i="7"/>
  <c r="D53" i="7"/>
  <c r="H52" i="7"/>
  <c r="D52" i="7"/>
  <c r="H51" i="7"/>
  <c r="D51" i="7"/>
  <c r="H50" i="7"/>
  <c r="D50" i="7"/>
  <c r="H49" i="7"/>
  <c r="D49" i="7"/>
  <c r="H48" i="7"/>
  <c r="D48" i="7"/>
  <c r="H47" i="7"/>
  <c r="D47" i="7"/>
  <c r="H46" i="7"/>
  <c r="D46" i="7"/>
  <c r="H45" i="7"/>
  <c r="D45" i="7"/>
  <c r="H44" i="7"/>
  <c r="D44" i="7"/>
  <c r="H43" i="7"/>
  <c r="D43" i="7"/>
  <c r="H42" i="7"/>
  <c r="D42" i="7"/>
  <c r="H41" i="7"/>
  <c r="D41" i="7"/>
  <c r="H40" i="7"/>
  <c r="D40" i="7"/>
  <c r="H37" i="7"/>
  <c r="D37" i="7"/>
  <c r="H39" i="7"/>
  <c r="D39" i="7"/>
  <c r="H38" i="7"/>
  <c r="D38" i="7"/>
  <c r="H36" i="7"/>
  <c r="D36" i="7"/>
  <c r="H34" i="7"/>
  <c r="D34" i="7"/>
  <c r="H33" i="7"/>
  <c r="D33" i="7"/>
  <c r="H32" i="7"/>
  <c r="D32" i="7"/>
  <c r="H31" i="7"/>
  <c r="D31" i="7"/>
  <c r="H29" i="7"/>
  <c r="D29" i="7"/>
  <c r="H30" i="7"/>
  <c r="D30" i="7"/>
  <c r="D23" i="7"/>
  <c r="H23" i="7"/>
  <c r="D24" i="7"/>
  <c r="H24" i="7"/>
  <c r="D25" i="7"/>
  <c r="H25" i="7"/>
  <c r="D26" i="7"/>
  <c r="H26" i="7"/>
  <c r="D27" i="7"/>
  <c r="H27" i="7"/>
  <c r="D28" i="7"/>
  <c r="H28" i="7"/>
  <c r="A3" i="2" l="1"/>
  <c r="H22" i="7"/>
  <c r="D22" i="7"/>
  <c r="H21" i="7"/>
  <c r="D21" i="7"/>
  <c r="H20" i="7"/>
  <c r="D20" i="7"/>
  <c r="H19" i="7"/>
  <c r="D19" i="7"/>
  <c r="H18" i="7"/>
  <c r="D18" i="7"/>
  <c r="H17" i="7"/>
  <c r="D17" i="7"/>
  <c r="H16" i="7"/>
  <c r="D16" i="7"/>
  <c r="H15" i="7"/>
  <c r="D15" i="7"/>
  <c r="H13" i="7"/>
  <c r="D13" i="7"/>
  <c r="H12" i="7"/>
  <c r="D12" i="7"/>
  <c r="H11" i="7"/>
  <c r="D11" i="7"/>
  <c r="H10" i="7"/>
  <c r="D10" i="7"/>
  <c r="H9" i="7"/>
  <c r="D9" i="7"/>
  <c r="H8" i="7"/>
  <c r="D8" i="7"/>
  <c r="H7" i="7"/>
  <c r="D7" i="7"/>
  <c r="H6" i="7"/>
  <c r="D6" i="7"/>
  <c r="H5" i="7"/>
  <c r="D5" i="7"/>
  <c r="H4" i="7"/>
  <c r="D4" i="7"/>
  <c r="H3" i="7"/>
  <c r="D3" i="7"/>
  <c r="H2" i="7"/>
  <c r="D2" i="7"/>
  <c r="F105" i="1"/>
  <c r="G105" i="1" s="1"/>
  <c r="B105" i="1"/>
  <c r="F104" i="1"/>
  <c r="G104" i="1" s="1"/>
  <c r="B104" i="1"/>
  <c r="F103" i="1"/>
  <c r="G103" i="1" s="1"/>
  <c r="B103" i="1"/>
  <c r="F102" i="1"/>
  <c r="G102" i="1" s="1"/>
  <c r="B102" i="1"/>
  <c r="F101" i="1"/>
  <c r="G101" i="1" s="1"/>
  <c r="B101" i="1"/>
  <c r="F100" i="1"/>
  <c r="G100" i="1" s="1"/>
  <c r="B100" i="1"/>
  <c r="F99" i="1"/>
  <c r="G99" i="1" s="1"/>
  <c r="B99" i="1"/>
  <c r="F98" i="1"/>
  <c r="G98" i="1" s="1"/>
  <c r="B98" i="1"/>
  <c r="F97" i="1"/>
  <c r="G97" i="1" s="1"/>
  <c r="B97" i="1"/>
  <c r="F96" i="1"/>
  <c r="G96" i="1" s="1"/>
  <c r="B96" i="1"/>
  <c r="F95" i="1"/>
  <c r="G95" i="1" s="1"/>
  <c r="B95" i="1"/>
  <c r="F94" i="1"/>
  <c r="G94" i="1" s="1"/>
  <c r="B94" i="1"/>
  <c r="F93" i="1"/>
  <c r="G93" i="1" s="1"/>
  <c r="B93" i="1"/>
  <c r="F92" i="1"/>
  <c r="G92" i="1" s="1"/>
  <c r="B92" i="1"/>
  <c r="F91" i="1"/>
  <c r="G91" i="1" s="1"/>
  <c r="B91" i="1"/>
  <c r="F90" i="1"/>
  <c r="G90" i="1" s="1"/>
  <c r="B90" i="1"/>
  <c r="F89" i="1"/>
  <c r="G89" i="1" s="1"/>
  <c r="B89" i="1"/>
  <c r="F88" i="1"/>
  <c r="G88" i="1" s="1"/>
  <c r="B88" i="1"/>
  <c r="F87" i="1"/>
  <c r="G87" i="1" s="1"/>
  <c r="B87" i="1"/>
  <c r="F86" i="1"/>
  <c r="G86" i="1" s="1"/>
  <c r="B86" i="1"/>
  <c r="F85" i="1"/>
  <c r="G85" i="1" s="1"/>
  <c r="B85" i="1"/>
  <c r="F84" i="1"/>
  <c r="G84" i="1" s="1"/>
  <c r="B84" i="1"/>
  <c r="F83" i="1"/>
  <c r="G83" i="1" s="1"/>
  <c r="B83" i="1"/>
  <c r="F82" i="1"/>
  <c r="G82" i="1" s="1"/>
  <c r="B82" i="1"/>
  <c r="F81" i="1"/>
  <c r="G81" i="1" s="1"/>
  <c r="B81" i="1"/>
  <c r="F80" i="1"/>
  <c r="G80" i="1" s="1"/>
  <c r="B80" i="1"/>
  <c r="F79" i="1"/>
  <c r="G79" i="1" s="1"/>
  <c r="B79" i="1"/>
  <c r="F78" i="1"/>
  <c r="G78" i="1" s="1"/>
  <c r="B78" i="1"/>
  <c r="F77" i="1"/>
  <c r="G77" i="1" s="1"/>
  <c r="B77" i="1"/>
  <c r="F76" i="1"/>
  <c r="G76" i="1" s="1"/>
  <c r="B76" i="1"/>
  <c r="F75" i="1"/>
  <c r="G75" i="1" s="1"/>
  <c r="B75" i="1"/>
  <c r="F74" i="1"/>
  <c r="G74" i="1" s="1"/>
  <c r="B74" i="1"/>
  <c r="F73" i="1"/>
  <c r="G73" i="1" s="1"/>
  <c r="D73" i="1"/>
  <c r="B73" i="1"/>
  <c r="F72" i="1"/>
  <c r="G72" i="1" s="1"/>
  <c r="D72" i="1"/>
  <c r="B72" i="1"/>
  <c r="F71" i="1"/>
  <c r="G71" i="1" s="1"/>
  <c r="D71" i="1"/>
  <c r="B71" i="1"/>
  <c r="F70" i="1"/>
  <c r="G70" i="1" s="1"/>
  <c r="D70" i="1"/>
  <c r="B70" i="1"/>
  <c r="F69" i="1"/>
  <c r="G69" i="1" s="1"/>
  <c r="D69" i="1"/>
  <c r="B69" i="1"/>
  <c r="F68" i="1"/>
  <c r="G68" i="1" s="1"/>
  <c r="D68" i="1"/>
  <c r="B68" i="1"/>
  <c r="F67" i="1"/>
  <c r="G67" i="1" s="1"/>
  <c r="D67" i="1"/>
  <c r="B67" i="1"/>
  <c r="F66" i="1"/>
  <c r="G66" i="1" s="1"/>
  <c r="D66" i="1"/>
  <c r="B66" i="1"/>
  <c r="F65" i="1"/>
  <c r="G65" i="1" s="1"/>
  <c r="D65" i="1"/>
  <c r="B65" i="1"/>
  <c r="F64" i="1"/>
  <c r="G64" i="1" s="1"/>
  <c r="D64" i="1"/>
  <c r="B64" i="1"/>
  <c r="F63" i="1"/>
  <c r="G63" i="1" s="1"/>
  <c r="D63" i="1"/>
  <c r="B63" i="1"/>
  <c r="F62" i="1"/>
  <c r="G62" i="1" s="1"/>
  <c r="D62" i="1"/>
  <c r="B62" i="1"/>
  <c r="F61" i="1"/>
  <c r="G61" i="1" s="1"/>
  <c r="D61" i="1"/>
  <c r="B61" i="1"/>
  <c r="F60" i="1"/>
  <c r="G60" i="1" s="1"/>
  <c r="D60" i="1"/>
  <c r="B60" i="1"/>
  <c r="F59" i="1"/>
  <c r="G59" i="1" s="1"/>
  <c r="D59" i="1"/>
  <c r="B59" i="1"/>
  <c r="F58" i="1"/>
  <c r="G58" i="1" s="1"/>
  <c r="D58" i="1"/>
  <c r="B58" i="1"/>
  <c r="F57" i="1"/>
  <c r="G57" i="1" s="1"/>
  <c r="D57" i="1"/>
  <c r="B57" i="1"/>
  <c r="F56" i="1"/>
  <c r="G56" i="1" s="1"/>
  <c r="D56" i="1"/>
  <c r="B56" i="1"/>
  <c r="F55" i="1"/>
  <c r="G55" i="1" s="1"/>
  <c r="D55" i="1"/>
  <c r="B55" i="1"/>
  <c r="F54" i="1"/>
  <c r="G54" i="1" s="1"/>
  <c r="D54" i="1"/>
  <c r="B54" i="1"/>
  <c r="F53" i="1"/>
  <c r="D53" i="1"/>
  <c r="B53" i="1"/>
  <c r="F52" i="1"/>
  <c r="D52" i="1"/>
  <c r="B52" i="1"/>
  <c r="F51" i="1"/>
  <c r="D51" i="1"/>
  <c r="B51" i="1"/>
  <c r="F50" i="1"/>
  <c r="D50" i="1"/>
  <c r="B50" i="1"/>
  <c r="F49" i="1"/>
  <c r="G49" i="1" s="1"/>
  <c r="D49" i="1"/>
  <c r="B49" i="1"/>
  <c r="F48" i="1"/>
  <c r="G48" i="1" s="1"/>
  <c r="D48" i="1"/>
  <c r="B48" i="1"/>
  <c r="F47" i="1"/>
  <c r="G47" i="1" s="1"/>
  <c r="D47" i="1"/>
  <c r="B47" i="1"/>
  <c r="F46" i="1"/>
  <c r="G46" i="1" s="1"/>
  <c r="D46" i="1"/>
  <c r="B46" i="1"/>
  <c r="F45" i="1"/>
  <c r="G45" i="1" s="1"/>
  <c r="D45" i="1"/>
  <c r="B45" i="1"/>
  <c r="F44" i="1"/>
  <c r="G44" i="1" s="1"/>
  <c r="D44" i="1"/>
  <c r="B44" i="1"/>
  <c r="F43" i="1"/>
  <c r="D43" i="1"/>
  <c r="B43" i="1"/>
  <c r="F42" i="1"/>
  <c r="D42" i="1"/>
  <c r="B42" i="1"/>
  <c r="F41" i="1"/>
  <c r="D41" i="1"/>
  <c r="B41" i="1"/>
  <c r="F40" i="1"/>
  <c r="D40" i="1"/>
  <c r="B40" i="1"/>
  <c r="F39" i="1"/>
  <c r="D39" i="1"/>
  <c r="B39" i="1"/>
  <c r="F38" i="1"/>
  <c r="D38" i="1"/>
  <c r="B38" i="1"/>
  <c r="F37" i="1"/>
  <c r="D37" i="1"/>
  <c r="B37" i="1"/>
  <c r="F36" i="1"/>
  <c r="D36" i="1"/>
  <c r="B36" i="1"/>
  <c r="F35" i="1"/>
  <c r="D35" i="1"/>
  <c r="B35" i="1"/>
  <c r="F34" i="1"/>
  <c r="D34" i="1"/>
  <c r="B34" i="1"/>
  <c r="F33" i="1"/>
  <c r="D33" i="1"/>
  <c r="B33" i="1"/>
  <c r="F32" i="1"/>
  <c r="D32" i="1"/>
  <c r="B32" i="1"/>
  <c r="F31" i="1"/>
  <c r="D31" i="1"/>
  <c r="B31" i="1"/>
  <c r="F30" i="1"/>
  <c r="D30" i="1"/>
  <c r="B30" i="1"/>
  <c r="F29" i="1"/>
  <c r="D29" i="1"/>
  <c r="B29" i="1"/>
  <c r="F28" i="1"/>
  <c r="D28" i="1"/>
  <c r="B28" i="1"/>
  <c r="F27" i="1"/>
  <c r="D27" i="1"/>
  <c r="B27" i="1"/>
  <c r="F26" i="1"/>
  <c r="D26" i="1"/>
  <c r="B26" i="1"/>
  <c r="F25" i="1"/>
  <c r="D25" i="1"/>
  <c r="B25" i="1"/>
  <c r="F24" i="1"/>
  <c r="D24" i="1"/>
  <c r="B24" i="1"/>
  <c r="F23" i="1"/>
  <c r="D23" i="1"/>
  <c r="B23" i="1"/>
  <c r="F22" i="1"/>
  <c r="D22" i="1"/>
  <c r="B22" i="1"/>
  <c r="F21" i="1"/>
  <c r="G21" i="1" s="1"/>
  <c r="D21" i="1"/>
  <c r="B21" i="1"/>
  <c r="F20" i="1"/>
  <c r="D20" i="1"/>
  <c r="B20" i="1"/>
  <c r="F19" i="1"/>
  <c r="D19" i="1"/>
  <c r="B19" i="1"/>
  <c r="F18" i="1"/>
  <c r="D18" i="1"/>
  <c r="B18" i="1"/>
  <c r="F17" i="1"/>
  <c r="D17" i="1"/>
  <c r="B17" i="1"/>
  <c r="F16" i="1"/>
  <c r="G16" i="1" s="1"/>
  <c r="D16" i="1"/>
  <c r="B16" i="1"/>
  <c r="F15" i="1"/>
  <c r="G15" i="1" s="1"/>
  <c r="D15" i="1"/>
  <c r="B15" i="1"/>
  <c r="F14" i="1"/>
  <c r="G14" i="1" s="1"/>
  <c r="D14" i="1"/>
  <c r="B14" i="1"/>
  <c r="F13" i="1"/>
  <c r="G13" i="1" s="1"/>
  <c r="D13" i="1"/>
  <c r="B13" i="1"/>
  <c r="F12" i="1"/>
  <c r="G12" i="1" s="1"/>
  <c r="D12" i="1"/>
  <c r="B12" i="1"/>
  <c r="F11" i="1"/>
  <c r="G11" i="1" s="1"/>
  <c r="D11" i="1"/>
  <c r="B11" i="1"/>
  <c r="F10" i="1"/>
  <c r="G10" i="1" s="1"/>
  <c r="D10" i="1"/>
  <c r="B10" i="1"/>
  <c r="F9" i="1"/>
  <c r="G9" i="1" s="1"/>
  <c r="D9" i="1"/>
  <c r="B9" i="1"/>
  <c r="F8" i="1"/>
  <c r="G8" i="1" s="1"/>
  <c r="D8" i="1"/>
  <c r="B8" i="1"/>
  <c r="F7" i="1"/>
  <c r="G7" i="1" s="1"/>
  <c r="D7" i="1"/>
  <c r="B7" i="1"/>
  <c r="F6" i="1"/>
  <c r="G6" i="1" s="1"/>
  <c r="D6" i="1"/>
  <c r="B6" i="1"/>
  <c r="F5" i="1"/>
  <c r="G5" i="1" s="1"/>
  <c r="D5" i="1"/>
  <c r="B5" i="1"/>
  <c r="F4" i="1"/>
  <c r="G4" i="1" s="1"/>
  <c r="D4" i="1"/>
  <c r="B4" i="1"/>
  <c r="F3" i="1"/>
  <c r="G3" i="1" s="1"/>
  <c r="D3" i="1"/>
  <c r="B3" i="1"/>
  <c r="F2" i="1"/>
  <c r="G2" i="1" s="1"/>
  <c r="D2" i="1"/>
  <c r="B2" i="1"/>
  <c r="A4" i="2" l="1"/>
  <c r="A8" i="2" s="1"/>
  <c r="A5" i="2" l="1"/>
  <c r="A7" i="2" l="1"/>
  <c r="A9" i="2" s="1"/>
  <c r="A10" i="2" s="1"/>
  <c r="A11" i="2" s="1"/>
  <c r="A12" i="2" s="1"/>
  <c r="A13" i="2" s="1"/>
  <c r="A14" i="2" s="1"/>
  <c r="A15" i="2" s="1"/>
  <c r="A6" i="2"/>
  <c r="A16" i="2" l="1"/>
  <c r="A17" i="2" s="1"/>
  <c r="A18" i="2" s="1"/>
  <c r="A19" i="2"/>
  <c r="A20" i="2" l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l="1"/>
  <c r="A49" i="2" s="1"/>
  <c r="A50" i="2" s="1"/>
  <c r="A51" i="2" s="1"/>
  <c r="A52" i="2" s="1"/>
  <c r="A53" i="2" l="1"/>
  <c r="A57" i="2" s="1"/>
  <c r="A55" i="2"/>
  <c r="A56" i="2"/>
  <c r="A54" i="2" l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2" i="2" s="1"/>
  <c r="A71" i="2" l="1"/>
  <c r="A75" i="2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4" i="2" s="1"/>
  <c r="A74" i="2"/>
  <c r="A73" i="2"/>
  <c r="A143" i="2" l="1"/>
  <c r="A145" i="2" s="1"/>
  <c r="A146" i="2" s="1"/>
  <c r="A95" i="2"/>
</calcChain>
</file>

<file path=xl/sharedStrings.xml><?xml version="1.0" encoding="utf-8"?>
<sst xmlns="http://schemas.openxmlformats.org/spreadsheetml/2006/main" count="1008" uniqueCount="272">
  <si>
    <t>Date</t>
  </si>
  <si>
    <t>Category</t>
  </si>
  <si>
    <t>Rate</t>
  </si>
  <si>
    <t>Quantity</t>
  </si>
  <si>
    <t>Total</t>
  </si>
  <si>
    <t>Debit Amount</t>
  </si>
  <si>
    <t>Garlic</t>
  </si>
  <si>
    <t>Salt</t>
  </si>
  <si>
    <t>Milk</t>
  </si>
  <si>
    <t>Item Name</t>
  </si>
  <si>
    <t>Unit</t>
  </si>
  <si>
    <t>Wheat Flour (Atta)</t>
  </si>
  <si>
    <t>Maida (All-Purpose Flour)</t>
  </si>
  <si>
    <t>Besan (Gram Flour)</t>
  </si>
  <si>
    <t>Rava (Semolina/Sooji)</t>
  </si>
  <si>
    <t>Potatoes</t>
  </si>
  <si>
    <t>Onions</t>
  </si>
  <si>
    <t>Ginger</t>
  </si>
  <si>
    <t>Green Chilies</t>
  </si>
  <si>
    <t>Coriander Leaves</t>
  </si>
  <si>
    <t>Curd (Dahi)</t>
  </si>
  <si>
    <t>Butter</t>
  </si>
  <si>
    <t>Paneer</t>
  </si>
  <si>
    <t>Ghee</t>
  </si>
  <si>
    <t>Turmeric Powder</t>
  </si>
  <si>
    <t>Red Chilli Powder</t>
  </si>
  <si>
    <t>Garam Masala Powder</t>
  </si>
  <si>
    <t>Chat Masala Powder</t>
  </si>
  <si>
    <t>Ajwain (Carom Seeds)</t>
  </si>
  <si>
    <t>Sugar</t>
  </si>
  <si>
    <t>Tea Leaves/Powder</t>
  </si>
  <si>
    <t>kg</t>
  </si>
  <si>
    <t>Flours and Grains</t>
  </si>
  <si>
    <t>Vegetables</t>
  </si>
  <si>
    <t>liter</t>
  </si>
  <si>
    <t>Dairy Products</t>
  </si>
  <si>
    <t>g/pack</t>
  </si>
  <si>
    <t>Spices and Masalas</t>
  </si>
  <si>
    <t>Coriander Powder</t>
  </si>
  <si>
    <t>Cumin Powder</t>
  </si>
  <si>
    <t>Amchur Powder</t>
  </si>
  <si>
    <t>kg/pack</t>
  </si>
  <si>
    <t>Cooking Oil</t>
  </si>
  <si>
    <t>Oils</t>
  </si>
  <si>
    <t>kg/liter</t>
  </si>
  <si>
    <t>Tea and Beverages</t>
  </si>
  <si>
    <t>Disposable Cups and Lids</t>
  </si>
  <si>
    <t>pack</t>
  </si>
  <si>
    <t>Reusable Tea Cups</t>
  </si>
  <si>
    <t>piece</t>
  </si>
  <si>
    <t>Tea Masala</t>
  </si>
  <si>
    <t>Cardamom</t>
  </si>
  <si>
    <t>Serving Supplies</t>
  </si>
  <si>
    <t>Serving Trays</t>
  </si>
  <si>
    <t>Disposable Plates</t>
  </si>
  <si>
    <t>Takeaway Containers/Boxes</t>
  </si>
  <si>
    <t>Cleaning Supplies</t>
  </si>
  <si>
    <t>Cleaning Rags and Sponges</t>
  </si>
  <si>
    <t>bottle</t>
  </si>
  <si>
    <t>Disinfectant</t>
  </si>
  <si>
    <t>Hand Soap/Sanitizer</t>
  </si>
  <si>
    <t>Garbage Bags</t>
  </si>
  <si>
    <t>roll/pack</t>
  </si>
  <si>
    <t>Broom and Dustpan</t>
  </si>
  <si>
    <t>Mop and Bucket</t>
  </si>
  <si>
    <t>set</t>
  </si>
  <si>
    <t>Cleaning Gloves</t>
  </si>
  <si>
    <t>Customer Service</t>
  </si>
  <si>
    <t>Water Bottles/Dispenser</t>
  </si>
  <si>
    <t>bottle/dispenser</t>
  </si>
  <si>
    <t>Paper Towels</t>
  </si>
  <si>
    <t>Toiletries (e.g., toilet paper, hand soap)</t>
  </si>
  <si>
    <t>Restroom Supplies</t>
  </si>
  <si>
    <t>Menu Item Name</t>
  </si>
  <si>
    <t>Kharagpur Masala Powder</t>
  </si>
  <si>
    <t>Bowls (Dona)</t>
  </si>
  <si>
    <t>Cutlery (Spoon &amp; Fork)</t>
  </si>
  <si>
    <t>Glasses (Disposable)</t>
  </si>
  <si>
    <t>Paper Napkins</t>
  </si>
  <si>
    <t>Paper Plates 8#</t>
  </si>
  <si>
    <t>Big Paper Plates</t>
  </si>
  <si>
    <t>per month</t>
  </si>
  <si>
    <t>Labor</t>
  </si>
  <si>
    <t>Kitchen Helper</t>
  </si>
  <si>
    <t>Cashier/Server</t>
  </si>
  <si>
    <t>Cleaner</t>
  </si>
  <si>
    <t>Electricity</t>
  </si>
  <si>
    <t>kWh</t>
  </si>
  <si>
    <t>Utilities</t>
  </si>
  <si>
    <t>Gas (LPG)</t>
  </si>
  <si>
    <t>cylinder</t>
  </si>
  <si>
    <t>Water</t>
  </si>
  <si>
    <t>Cook/Chef/Store Manager</t>
  </si>
  <si>
    <t>Dishwashing Liquid / Soap</t>
  </si>
  <si>
    <t>Tea and beverage supplies</t>
  </si>
  <si>
    <t>Ingredients for parathas</t>
  </si>
  <si>
    <t>Mayonnaise</t>
  </si>
  <si>
    <t>jar/kg</t>
  </si>
  <si>
    <t>Sweet Corn Kernels</t>
  </si>
  <si>
    <t>Sweet Corn (Frozen)</t>
  </si>
  <si>
    <t>Pasta</t>
  </si>
  <si>
    <t>Pasta Masala</t>
  </si>
  <si>
    <t>loaf/pack</t>
  </si>
  <si>
    <t>Cheese</t>
  </si>
  <si>
    <t>kg/slice</t>
  </si>
  <si>
    <t>Capsicum</t>
  </si>
  <si>
    <t>Sandwich Spreads</t>
  </si>
  <si>
    <t>jar</t>
  </si>
  <si>
    <t>Bread Crumbs</t>
  </si>
  <si>
    <t>Maggi Noodles</t>
  </si>
  <si>
    <t>Maggi Masala-ae-Magic</t>
  </si>
  <si>
    <t>Maggi Tastemaker</t>
  </si>
  <si>
    <t>Maggi Masala</t>
  </si>
  <si>
    <t>Sandwich - Brown Bread</t>
  </si>
  <si>
    <t>Ready-to-Cook Items</t>
  </si>
  <si>
    <t>Serving plates</t>
  </si>
  <si>
    <t>Cleaning</t>
  </si>
  <si>
    <t>Other essentials</t>
  </si>
  <si>
    <t>Labor costs</t>
  </si>
  <si>
    <t>Gas Stove / Burner</t>
  </si>
  <si>
    <t>Kitchen Equipment</t>
  </si>
  <si>
    <t>Capital Equipment</t>
  </si>
  <si>
    <t>Induction Cooker</t>
  </si>
  <si>
    <t>Refrigerator / Freezer</t>
  </si>
  <si>
    <t>Mixer / Grinder</t>
  </si>
  <si>
    <t>Tawa / Grill Pan</t>
  </si>
  <si>
    <t>Cooking Utensils (ladles, spatulas)</t>
  </si>
  <si>
    <t>Pressure Cooker</t>
  </si>
  <si>
    <t>Exhaust / Chimney</t>
  </si>
  <si>
    <t>Storage Racks / Bins</t>
  </si>
  <si>
    <t>Zip-lock or Vacuum Storage Bags</t>
  </si>
  <si>
    <t>Packaging &amp; Storage</t>
  </si>
  <si>
    <t>Storage Supplies</t>
  </si>
  <si>
    <t>Airtight Containers</t>
  </si>
  <si>
    <t>Food-Grade Buckets</t>
  </si>
  <si>
    <t>Stickers / Labels</t>
  </si>
  <si>
    <t>Tape / Rubber Bands</t>
  </si>
  <si>
    <t>Menu Cards / Flyers</t>
  </si>
  <si>
    <t>Marketing Supplies</t>
  </si>
  <si>
    <t>Marketing</t>
  </si>
  <si>
    <t>Chalkboard / Notice Board</t>
  </si>
  <si>
    <t>Printed Takeaway Bags</t>
  </si>
  <si>
    <t>Loyalty Cards / Coupons</t>
  </si>
  <si>
    <t>Aprons</t>
  </si>
  <si>
    <t>Hygiene Supplies</t>
  </si>
  <si>
    <t>Caps / Hairnets</t>
  </si>
  <si>
    <t>Staff ID Tags</t>
  </si>
  <si>
    <t>Order Logbooks</t>
  </si>
  <si>
    <t>book</t>
  </si>
  <si>
    <t>Administrative Supplies</t>
  </si>
  <si>
    <t>Recordkeeping</t>
  </si>
  <si>
    <t>Expense Registers</t>
  </si>
  <si>
    <t>Calculator</t>
  </si>
  <si>
    <t>Pens / Markers</t>
  </si>
  <si>
    <t>Tablet or Mobile Device</t>
  </si>
  <si>
    <t>Tech Equipment</t>
  </si>
  <si>
    <t>Digital Tools</t>
  </si>
  <si>
    <t>POS Billing Machine</t>
  </si>
  <si>
    <t>Bluetooth Speaker</t>
  </si>
  <si>
    <t>Printer</t>
  </si>
  <si>
    <t>Lemon / Lemon Juice</t>
  </si>
  <si>
    <t>Ingredients for drinks &amp; food</t>
  </si>
  <si>
    <t>Tomato</t>
  </si>
  <si>
    <t>Ingredients for food</t>
  </si>
  <si>
    <t>Beetroot</t>
  </si>
  <si>
    <t>Buns</t>
  </si>
  <si>
    <t>Bakery</t>
  </si>
  <si>
    <t>Soft Drinks</t>
  </si>
  <si>
    <t>bottle/can</t>
  </si>
  <si>
    <t>Beverages</t>
  </si>
  <si>
    <t>Customer Beverages</t>
  </si>
  <si>
    <t>Packaged Juice</t>
  </si>
  <si>
    <t>Condiments</t>
  </si>
  <si>
    <t>Item Particular</t>
  </si>
  <si>
    <t>bottle/jar/Pouch</t>
  </si>
  <si>
    <t>Tamato Ketchup</t>
  </si>
  <si>
    <t>Pickles</t>
  </si>
  <si>
    <t>Smoking</t>
  </si>
  <si>
    <t>Gold Flake</t>
  </si>
  <si>
    <t>IndiMint</t>
  </si>
  <si>
    <t>Gold Flake King</t>
  </si>
  <si>
    <t>Advance Compact</t>
  </si>
  <si>
    <t>Classic Mild</t>
  </si>
  <si>
    <t>Classic Lite</t>
  </si>
  <si>
    <t>Classic Regular</t>
  </si>
  <si>
    <t>Black Flitter</t>
  </si>
  <si>
    <t>Tamarind</t>
  </si>
  <si>
    <t>Mint Leaf</t>
  </si>
  <si>
    <t>Suppliers Name and Location</t>
  </si>
  <si>
    <t>Row Labels</t>
  </si>
  <si>
    <t>Grand Total</t>
  </si>
  <si>
    <t>Suppliers Rate</t>
  </si>
  <si>
    <t>Gold Lite</t>
  </si>
  <si>
    <t>Item#</t>
  </si>
  <si>
    <t>Corn Flour</t>
  </si>
  <si>
    <t>Ingredients for Food and Drinks</t>
  </si>
  <si>
    <t>Maggi Noodles 8Pic</t>
  </si>
  <si>
    <t>Maggi Noodles 6Pic</t>
  </si>
  <si>
    <t>Mouth Refreshment</t>
  </si>
  <si>
    <t>Pass Pass</t>
  </si>
  <si>
    <t>Lemon</t>
  </si>
  <si>
    <t>Carrot</t>
  </si>
  <si>
    <t>Amount</t>
  </si>
  <si>
    <t>Transaction type</t>
  </si>
  <si>
    <t>Account Effected</t>
  </si>
  <si>
    <t>Debit Account</t>
  </si>
  <si>
    <t>Abhinav</t>
  </si>
  <si>
    <t>Brown Bread</t>
  </si>
  <si>
    <t>Sandwich - Cooking Items</t>
  </si>
  <si>
    <t>Sandwich</t>
  </si>
  <si>
    <t>Credit Account</t>
  </si>
  <si>
    <t>Sakchi Grocery Shop</t>
  </si>
  <si>
    <t>Cigrate Shop Sakchi</t>
  </si>
  <si>
    <t>Go Dairy</t>
  </si>
  <si>
    <t>Sakchi Vegi Shop</t>
  </si>
  <si>
    <t>Self - Home Arranged</t>
  </si>
  <si>
    <t>Dinesh (Karigar)</t>
  </si>
  <si>
    <t>Renu Aunty (Maid)</t>
  </si>
  <si>
    <t>Molu Kumar</t>
  </si>
  <si>
    <t>Mobile Plan Recharge</t>
  </si>
  <si>
    <t>month</t>
  </si>
  <si>
    <t>Soya Nuggests (Small)</t>
  </si>
  <si>
    <t>Cooking Oil (Refined)</t>
  </si>
  <si>
    <t>Cooking Oil (Dalda)</t>
  </si>
  <si>
    <t>Zeera Powder (Cumin Seeds)</t>
  </si>
  <si>
    <t>Pasta Masala (Pouch 5 Rs)</t>
  </si>
  <si>
    <t>Peanuts (Badaam)</t>
  </si>
  <si>
    <t>Kasturi Methi Powder</t>
  </si>
  <si>
    <t>Desi Channa</t>
  </si>
  <si>
    <t>Matar</t>
  </si>
  <si>
    <t>Kashmiri Mirch Powder</t>
  </si>
  <si>
    <t>Pal Pal Store</t>
  </si>
  <si>
    <t xml:space="preserve">Maggi Masala-ae-Magic </t>
  </si>
  <si>
    <t>Sattu</t>
  </si>
  <si>
    <t>Rajma Beans</t>
  </si>
  <si>
    <t>Malboro Advance</t>
  </si>
  <si>
    <t>Green Beans</t>
  </si>
  <si>
    <t>Sakchi Market</t>
  </si>
  <si>
    <t>Gold King</t>
  </si>
  <si>
    <t>Singh Ji Shop</t>
  </si>
  <si>
    <t>Beans</t>
  </si>
  <si>
    <t>Cabbage</t>
  </si>
  <si>
    <t>Tissue Paper Napkins</t>
  </si>
  <si>
    <t>Paper Bag</t>
  </si>
  <si>
    <t>Kg</t>
  </si>
  <si>
    <t>Zeera (Cumin Seeds)</t>
  </si>
  <si>
    <t>Zeera (Cumin Powder)</t>
  </si>
  <si>
    <t>g</t>
  </si>
  <si>
    <t>Everest Sabji Masala Powder</t>
  </si>
  <si>
    <t>Pachforan (W)</t>
  </si>
  <si>
    <t>Kitchen King Masala Powder</t>
  </si>
  <si>
    <t>Chicken Masala Powder</t>
  </si>
  <si>
    <t>Abhinav Kumar</t>
  </si>
  <si>
    <t>Pal Pal Mart</t>
  </si>
  <si>
    <t>Chaniyal</t>
  </si>
  <si>
    <t>Chaniya; 2600</t>
  </si>
  <si>
    <t>Food Plastic Bag 7X9</t>
  </si>
  <si>
    <t>Panmit Bhatiya (Shop Sakchi)</t>
  </si>
  <si>
    <t>Sakchi Shop</t>
  </si>
  <si>
    <t>Baradwari Vegi Shop</t>
  </si>
  <si>
    <t>Approx 
Rate</t>
  </si>
  <si>
    <t>Milk Shop Bhuiyadhi</t>
  </si>
  <si>
    <t>Pocket Lighter</t>
  </si>
  <si>
    <t>Gas Stove Lighter</t>
  </si>
  <si>
    <t>Gas (LPG) - Domestic</t>
  </si>
  <si>
    <t>Gas (LPG) - Commercial</t>
  </si>
  <si>
    <t>Paid 200 (Bal - 100)</t>
  </si>
  <si>
    <t>Remarks</t>
  </si>
  <si>
    <t>Actual Rate</t>
  </si>
  <si>
    <t>General Shop Sakchi</t>
  </si>
  <si>
    <t>Gas Supplier</t>
  </si>
  <si>
    <t>Cigarette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</si>
</sst>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14" fontId="0" fillId="0" borderId="0" xfId="0" applyNumberFormat="1" applyFont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0" fillId="0" borderId="0" xfId="0" applyProtection="1"/>
    <xf numFmtId="0" fontId="0" fillId="0" borderId="0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0" xfId="0" pivotButton="1"/>
    <xf numFmtId="0" fontId="0" fillId="0" borderId="0" xfId="0" applyAlignment="1">
      <alignment horizontal="left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44" fontId="3" fillId="2" borderId="0" xfId="1" applyNumberFormat="1" applyFont="1" applyFill="1" applyAlignment="1" applyProtection="1">
      <alignment horizontal="center" vertical="center"/>
    </xf>
    <xf numFmtId="44" fontId="0" fillId="0" borderId="0" xfId="1" applyNumberFormat="1" applyFont="1" applyAlignment="1" applyProtection="1">
      <alignment horizontal="center" vertical="center"/>
    </xf>
    <xf numFmtId="44" fontId="0" fillId="0" borderId="0" xfId="1" applyNumberFormat="1" applyFont="1" applyProtection="1"/>
    <xf numFmtId="44" fontId="0" fillId="0" borderId="0" xfId="1" applyFon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44" fontId="1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4" fontId="0" fillId="0" borderId="0" xfId="1" applyFont="1" applyAlignment="1">
      <alignment horizontal="left" vertical="center"/>
    </xf>
    <xf numFmtId="44" fontId="3" fillId="4" borderId="0" xfId="1" applyNumberFormat="1" applyFont="1" applyFill="1" applyAlignment="1" applyProtection="1">
      <alignment horizontal="center" vertical="center"/>
    </xf>
    <xf numFmtId="44" fontId="0" fillId="0" borderId="0" xfId="0" applyNumberFormat="1" applyProtection="1">
      <protection locked="0"/>
    </xf>
    <xf numFmtId="14" fontId="0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44" fontId="0" fillId="0" borderId="1" xfId="1" applyFont="1" applyBorder="1" applyAlignment="1" applyProtection="1">
      <alignment horizontal="center" vertical="center"/>
    </xf>
    <xf numFmtId="164" fontId="0" fillId="0" borderId="1" xfId="0" applyNumberFormat="1" applyFont="1" applyBorder="1" applyAlignment="1" applyProtection="1">
      <alignment horizontal="center" vertical="center"/>
      <protection locked="0"/>
    </xf>
    <xf numFmtId="2" fontId="0" fillId="0" borderId="1" xfId="0" applyNumberFormat="1" applyFont="1" applyBorder="1" applyAlignment="1" applyProtection="1">
      <alignment horizontal="center" vertical="center"/>
      <protection locked="0"/>
    </xf>
    <xf numFmtId="2" fontId="0" fillId="0" borderId="0" xfId="0" applyNumberFormat="1" applyProtection="1">
      <protection locked="0"/>
    </xf>
    <xf numFmtId="0" fontId="0" fillId="0" borderId="0" xfId="0" applyBorder="1" applyAlignment="1">
      <alignment horizontal="center"/>
    </xf>
    <xf numFmtId="0" fontId="0" fillId="0" borderId="0" xfId="0" applyBorder="1"/>
    <xf numFmtId="44" fontId="0" fillId="0" borderId="0" xfId="1" applyFont="1" applyBorder="1"/>
    <xf numFmtId="44" fontId="0" fillId="0" borderId="0" xfId="0" applyNumberFormat="1" applyProtection="1"/>
    <xf numFmtId="44" fontId="0" fillId="0" borderId="1" xfId="1" applyFont="1" applyBorder="1" applyAlignment="1" applyProtection="1">
      <alignment horizontal="center" vertical="center"/>
      <protection locked="0"/>
    </xf>
    <xf numFmtId="44" fontId="0" fillId="0" borderId="1" xfId="1" applyNumberFormat="1" applyFont="1" applyBorder="1" applyAlignment="1" applyProtection="1">
      <alignment horizontal="center" vertical="center"/>
      <protection locked="0"/>
    </xf>
    <xf numFmtId="44" fontId="0" fillId="0" borderId="0" xfId="1" applyNumberFormat="1" applyFont="1" applyProtection="1">
      <protection locked="0"/>
    </xf>
    <xf numFmtId="0" fontId="0" fillId="0" borderId="1" xfId="0" applyFont="1" applyBorder="1" applyAlignment="1" applyProtection="1">
      <alignment horizontal="center" vertical="center"/>
      <protection hidden="1"/>
    </xf>
    <xf numFmtId="0" fontId="0" fillId="0" borderId="0" xfId="0" applyBorder="1" applyProtection="1">
      <protection hidden="1"/>
    </xf>
    <xf numFmtId="0" fontId="0" fillId="0" borderId="0" xfId="0" applyProtection="1">
      <protection hidden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5" fillId="5" borderId="1" xfId="0" applyNumberFormat="1" applyFont="1" applyFill="1" applyBorder="1" applyAlignment="1" applyProtection="1">
      <alignment horizontal="center" vertical="top" wrapText="1"/>
      <protection locked="0"/>
    </xf>
    <xf numFmtId="0" fontId="5" fillId="3" borderId="1" xfId="0" applyFont="1" applyFill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 applyProtection="1">
      <alignment horizontal="center" vertical="top" wrapText="1"/>
      <protection hidden="1"/>
    </xf>
    <xf numFmtId="2" fontId="5" fillId="4" borderId="1" xfId="0" applyNumberFormat="1" applyFont="1" applyFill="1" applyBorder="1" applyAlignment="1" applyProtection="1">
      <alignment horizontal="center" vertical="top" wrapText="1"/>
      <protection locked="0"/>
    </xf>
    <xf numFmtId="44" fontId="5" fillId="4" borderId="1" xfId="1" applyNumberFormat="1" applyFont="1" applyFill="1" applyBorder="1" applyAlignment="1" applyProtection="1">
      <alignment horizontal="center" vertical="top" wrapText="1"/>
      <protection locked="0"/>
    </xf>
    <xf numFmtId="44" fontId="5" fillId="2" borderId="1" xfId="1" applyNumberFormat="1" applyFont="1" applyFill="1" applyBorder="1" applyAlignment="1" applyProtection="1">
      <alignment horizontal="center" vertical="top" wrapText="1"/>
    </xf>
    <xf numFmtId="0" fontId="5" fillId="0" borderId="0" xfId="0" applyFont="1" applyAlignment="1" applyProtection="1">
      <alignment horizontal="center" vertical="top" wrapText="1"/>
    </xf>
    <xf numFmtId="0" fontId="6" fillId="0" borderId="0" xfId="0" applyFont="1" applyAlignment="1" applyProtection="1">
      <alignment horizontal="center" vertical="top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hinav Kumar" refreshedDate="45863.677929282407" createdVersion="6" refreshedVersion="6" minRefreshableVersion="3" recordCount="120">
  <cacheSource type="worksheet">
    <worksheetSource ref="B1:G138" sheet="Item List"/>
  </cacheSource>
  <cacheFields count="8">
    <cacheField name="Item Name" numFmtId="0">
      <sharedItems count="120">
        <s v="Calculator"/>
        <s v="Expense Registers"/>
        <s v="Order Logbooks"/>
        <s v="Pens / Markers"/>
        <s v="Buns"/>
        <s v="Packaged Juice"/>
        <s v="Soft Drinks"/>
        <s v="Broom and Dustpan"/>
        <s v="Cleaning Gloves"/>
        <s v="Cleaning Rags and Sponges"/>
        <s v="Dishwashing Liquid / Soap"/>
        <s v="Disinfectant"/>
        <s v="Garbage Bags"/>
        <s v="Hand Soap/Sanitizer"/>
        <s v="Mop and Bucket"/>
        <s v="Paper Towels"/>
        <s v="Advance Compact"/>
        <s v="Black Flitter"/>
        <s v="Classic Lite"/>
        <s v="Classic Mild"/>
        <s v="Classic Regular"/>
        <s v="Gold Flake"/>
        <s v="Gold Flake King"/>
        <s v="IndiMint"/>
        <s v="Pickles"/>
        <s v="Tamato Ketchup"/>
        <s v="Water Bottles/Dispenser"/>
        <s v="Butter"/>
        <s v="Cheese"/>
        <s v="Curd (Dahi)"/>
        <s v="Ghee"/>
        <s v="Milk"/>
        <s v="Paneer"/>
        <s v="Besan (Gram Flour)"/>
        <s v="Maida (All-Purpose Flour)"/>
        <s v="Rava (Semolina/Sooji)"/>
        <s v="Wheat Flour (Atta)"/>
        <s v="Cooking Utensils (ladles, spatulas)"/>
        <s v="Exhaust / Chimney"/>
        <s v="Gas Stove / Burner"/>
        <s v="Induction Cooker"/>
        <s v="Mixer / Grinder"/>
        <s v="Pressure Cooker"/>
        <s v="Refrigerator / Freezer"/>
        <s v="Storage Racks / Bins"/>
        <s v="Tawa / Grill Pan"/>
        <s v="Aprons"/>
        <s v="Caps / Hairnets"/>
        <s v="Cashier/Server"/>
        <s v="Cleaner"/>
        <s v="Cook/Chef/Store Manager"/>
        <s v="Kitchen Helper"/>
        <s v="Staff ID Tags"/>
        <s v="Chalkboard / Notice Board"/>
        <s v="Loyalty Cards / Coupons"/>
        <s v="Menu Cards / Flyers"/>
        <s v="Printed Takeaway Bags"/>
        <s v="Cooking Oil"/>
        <s v="Airtight Containers"/>
        <s v="Food-Grade Buckets"/>
        <s v="Stickers / Labels"/>
        <s v="Tape / Rubber Bands"/>
        <s v="Zip-lock or Vacuum Storage Bags"/>
        <s v="Bread Crumbs"/>
        <s v="Maggi Masala"/>
        <s v="Maggi Noodles"/>
        <s v="Maggi Tastemaker"/>
        <s v="Mayonnaise"/>
        <s v="Pasta"/>
        <s v="Sandwich - Brown Bread"/>
        <s v="Sandwich Spreads"/>
        <s v="Sweet Corn (Frozen)"/>
        <s v="Sweet Corn Kernels"/>
        <s v="Toiletries (e.g., toilet paper, hand soap)"/>
        <s v="Big Paper Plates"/>
        <s v="Bowls (Dona)"/>
        <s v="Cutlery (Spoon &amp; Fork)"/>
        <s v="Disposable Plates"/>
        <s v="Glasses (Disposable)"/>
        <s v="Paper Napkins"/>
        <s v="Paper Plates 8#"/>
        <s v="Serving Trays"/>
        <s v="Takeaway Containers/Boxes"/>
        <s v="Ajwain (Carom Seeds)"/>
        <s v="Amchur Powder"/>
        <s v="Cardamom"/>
        <s v="Chat Masala Powder"/>
        <s v="Coriander Powder"/>
        <s v="Cumin Powder"/>
        <s v="Garam Masala Powder"/>
        <s v="Kharagpur Masala Powder"/>
        <s v="Maggi Masala-ae-Magic"/>
        <s v="Pasta Masala"/>
        <s v="Red Chilli Powder"/>
        <s v="Salt"/>
        <s v="Sugar"/>
        <s v="Tea Masala"/>
        <s v="Turmeric Powder"/>
        <s v="Disposable Cups and Lids"/>
        <s v="Reusable Tea Cups"/>
        <s v="Tea Leaves/Powder"/>
        <s v="Bluetooth Speaker"/>
        <s v="POS Billing Machine"/>
        <s v="Printer"/>
        <s v="Tablet or Mobile Device"/>
        <s v="Electricity"/>
        <s v="Gas (LPG)"/>
        <s v="Water"/>
        <s v="Beetroot"/>
        <s v="Capsicum"/>
        <s v="Coriander Leaves"/>
        <s v="Garlic"/>
        <s v="Ginger"/>
        <s v="Green Chilies"/>
        <s v="Lemon / Lemon Juice"/>
        <s v="Mint Leaf"/>
        <s v="Onions"/>
        <s v="Potatoes"/>
        <s v="Tamarind"/>
        <s v="Tomato"/>
      </sharedItems>
    </cacheField>
    <cacheField name="Unit" numFmtId="0">
      <sharedItems/>
    </cacheField>
    <cacheField name="Category" numFmtId="0">
      <sharedItems count="20">
        <s v="Administrative Supplies"/>
        <s v="Bakery"/>
        <s v="Beverages"/>
        <s v="Cleaning Supplies"/>
        <s v="Customer Service"/>
        <s v="Dairy Products"/>
        <s v="Flours and Grains"/>
        <s v="Kitchen Equipment"/>
        <s v="Labor"/>
        <s v="Marketing Supplies"/>
        <s v="Oils"/>
        <s v="Packaging &amp; Storage"/>
        <s v="Ready-to-Cook Items"/>
        <s v="Restroom Supplies"/>
        <s v="Serving Supplies"/>
        <s v="Spices and Masalas"/>
        <s v="Tea and Beverages"/>
        <s v="Tech Equipment"/>
        <s v="Utilities"/>
        <s v="Vegetables"/>
      </sharedItems>
    </cacheField>
    <cacheField name="Menu Item Name" numFmtId="0">
      <sharedItems/>
    </cacheField>
    <cacheField name="Item Description" numFmtId="0">
      <sharedItems containsBlank="1"/>
    </cacheField>
    <cacheField name="Min" numFmtId="0">
      <sharedItems containsString="0" containsBlank="1" containsNumber="1" containsInteger="1" minValue="86" maxValue="86"/>
    </cacheField>
    <cacheField name="Max" numFmtId="0">
      <sharedItems containsString="0" containsBlank="1" containsNumber="1" containsInteger="1" minValue="87" maxValue="87"/>
    </cacheField>
    <cacheField name="Suppliers Name and Locati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s v="piece"/>
    <x v="0"/>
    <s v="Recordkeeping"/>
    <s v="Basic financial calculation"/>
    <m/>
    <m/>
    <m/>
  </r>
  <r>
    <x v="1"/>
    <s v="book"/>
    <x v="0"/>
    <s v="Recordkeeping"/>
    <s v="Tracking business expenses"/>
    <m/>
    <m/>
    <m/>
  </r>
  <r>
    <x v="2"/>
    <s v="book"/>
    <x v="0"/>
    <s v="Recordkeeping"/>
    <s v="Manual record of orders"/>
    <m/>
    <m/>
    <m/>
  </r>
  <r>
    <x v="3"/>
    <s v="pack"/>
    <x v="0"/>
    <s v="Recordkeeping"/>
    <s v="For writing and labeling"/>
    <m/>
    <m/>
    <m/>
  </r>
  <r>
    <x v="4"/>
    <s v="pack"/>
    <x v="1"/>
    <s v="Ready-to-Cook Items"/>
    <s v="For burgers or vada pav"/>
    <m/>
    <m/>
    <m/>
  </r>
  <r>
    <x v="5"/>
    <s v="bottle"/>
    <x v="2"/>
    <s v="Customer Beverages"/>
    <s v="Juice options for customers"/>
    <m/>
    <m/>
    <m/>
  </r>
  <r>
    <x v="6"/>
    <s v="bottle/can"/>
    <x v="2"/>
    <s v="Customer Beverages"/>
    <s v="For customer refreshment"/>
    <m/>
    <m/>
    <m/>
  </r>
  <r>
    <x v="7"/>
    <s v="piece"/>
    <x v="3"/>
    <s v="Cleaning"/>
    <s v="Floor cleaning"/>
    <m/>
    <m/>
    <m/>
  </r>
  <r>
    <x v="8"/>
    <s v="pack"/>
    <x v="3"/>
    <s v="Cleaning"/>
    <s v="Staff safety"/>
    <m/>
    <m/>
    <m/>
  </r>
  <r>
    <x v="9"/>
    <s v="pack"/>
    <x v="3"/>
    <s v="Cleaning"/>
    <s v="Kitchen/café cleaning"/>
    <m/>
    <m/>
    <m/>
  </r>
  <r>
    <x v="10"/>
    <s v="liter"/>
    <x v="3"/>
    <s v="Cleaning"/>
    <s v="For dishwashing"/>
    <m/>
    <m/>
    <m/>
  </r>
  <r>
    <x v="11"/>
    <s v="liter"/>
    <x v="3"/>
    <s v="Cleaning"/>
    <s v="Sanitization"/>
    <m/>
    <m/>
    <m/>
  </r>
  <r>
    <x v="12"/>
    <s v="roll/pack"/>
    <x v="3"/>
    <s v="Cleaning"/>
    <s v="Waste disposal"/>
    <m/>
    <m/>
    <m/>
  </r>
  <r>
    <x v="13"/>
    <s v="bottle"/>
    <x v="3"/>
    <s v="Cleaning"/>
    <s v="Hygiene"/>
    <m/>
    <m/>
    <m/>
  </r>
  <r>
    <x v="14"/>
    <s v="set"/>
    <x v="3"/>
    <s v="Cleaning"/>
    <s v="Floor cleaning"/>
    <m/>
    <m/>
    <m/>
  </r>
  <r>
    <x v="15"/>
    <s v="roll"/>
    <x v="3"/>
    <s v="Other essentials"/>
    <s v="Quick cleaning"/>
    <m/>
    <m/>
    <m/>
  </r>
  <r>
    <x v="16"/>
    <s v="pack"/>
    <x v="4"/>
    <s v="Smoking"/>
    <m/>
    <m/>
    <m/>
    <m/>
  </r>
  <r>
    <x v="17"/>
    <s v="pack"/>
    <x v="4"/>
    <s v="Smoking"/>
    <m/>
    <m/>
    <m/>
    <m/>
  </r>
  <r>
    <x v="18"/>
    <s v="pack"/>
    <x v="4"/>
    <s v="Smoking"/>
    <m/>
    <m/>
    <m/>
    <m/>
  </r>
  <r>
    <x v="19"/>
    <s v="pack"/>
    <x v="4"/>
    <s v="Smoking"/>
    <m/>
    <m/>
    <m/>
    <m/>
  </r>
  <r>
    <x v="20"/>
    <s v="pack"/>
    <x v="4"/>
    <s v="Smoking"/>
    <m/>
    <m/>
    <m/>
    <m/>
  </r>
  <r>
    <x v="21"/>
    <s v="pack"/>
    <x v="4"/>
    <s v="Smoking"/>
    <m/>
    <n v="86"/>
    <n v="87"/>
    <m/>
  </r>
  <r>
    <x v="22"/>
    <s v="pack"/>
    <x v="4"/>
    <s v="Smoking"/>
    <m/>
    <m/>
    <m/>
    <m/>
  </r>
  <r>
    <x v="23"/>
    <s v="pack"/>
    <x v="4"/>
    <s v="Smoking"/>
    <m/>
    <n v="86"/>
    <n v="87"/>
    <m/>
  </r>
  <r>
    <x v="24"/>
    <s v="bottle/jar/Pouch"/>
    <x v="4"/>
    <s v="Condiments"/>
    <s v="To offer with meals"/>
    <m/>
    <m/>
    <m/>
  </r>
  <r>
    <x v="25"/>
    <s v="bottle/jar/Pouch"/>
    <x v="4"/>
    <s v="Condiments"/>
    <s v="To offer with meals"/>
    <m/>
    <m/>
    <m/>
  </r>
  <r>
    <x v="26"/>
    <s v="bottle/dispenser"/>
    <x v="4"/>
    <s v="Other essentials"/>
    <s v="Drinking water for customers"/>
    <m/>
    <m/>
    <m/>
  </r>
  <r>
    <x v="27"/>
    <s v="kg"/>
    <x v="5"/>
    <s v="Ingredients for parathas"/>
    <s v="To serve with parathas or cook in"/>
    <m/>
    <m/>
    <m/>
  </r>
  <r>
    <x v="28"/>
    <s v="kg/slice"/>
    <x v="5"/>
    <s v="Ready-to-Cook Items"/>
    <s v="For sandwiches and pasta dishes"/>
    <m/>
    <m/>
    <m/>
  </r>
  <r>
    <x v="29"/>
    <s v="liter"/>
    <x v="5"/>
    <s v="Ingredients for parathas"/>
    <s v="To serve with parathas"/>
    <m/>
    <m/>
    <m/>
  </r>
  <r>
    <x v="30"/>
    <s v="kg/liter"/>
    <x v="5"/>
    <s v="Ingredients for parathas"/>
    <s v="Used in cooking and to serve with parathas"/>
    <m/>
    <m/>
    <m/>
  </r>
  <r>
    <x v="31"/>
    <s v="liter"/>
    <x v="5"/>
    <s v="Ingredients for parathas"/>
    <s v="For tea, setting curd"/>
    <m/>
    <m/>
    <m/>
  </r>
  <r>
    <x v="32"/>
    <s v="kg"/>
    <x v="5"/>
    <s v="Ingredients for parathas"/>
    <s v="For paneer paratha"/>
    <m/>
    <m/>
    <m/>
  </r>
  <r>
    <x v="33"/>
    <s v="kg"/>
    <x v="6"/>
    <s v="Ingredients for parathas"/>
    <s v="For besan chilla or as a binding agent"/>
    <m/>
    <m/>
    <m/>
  </r>
  <r>
    <x v="34"/>
    <s v="kg"/>
    <x v="6"/>
    <s v="Ingredients for parathas"/>
    <s v="Used for certain parathas or other snacks"/>
    <m/>
    <m/>
    <m/>
  </r>
  <r>
    <x v="35"/>
    <s v="kg"/>
    <x v="6"/>
    <s v="Ingredients for parathas"/>
    <s v="For rava parathas or other dishes"/>
    <m/>
    <m/>
    <m/>
  </r>
  <r>
    <x v="36"/>
    <s v="kg"/>
    <x v="6"/>
    <s v="Ingredients for parathas"/>
    <s v="Main flour for parathas"/>
    <m/>
    <m/>
    <m/>
  </r>
  <r>
    <x v="37"/>
    <s v="set"/>
    <x v="7"/>
    <s v="Capital Equipment"/>
    <s v="Essential kitchen tools"/>
    <m/>
    <m/>
    <m/>
  </r>
  <r>
    <x v="38"/>
    <s v="piece"/>
    <x v="7"/>
    <s v="Capital Equipment"/>
    <s v="For kitchen ventilation"/>
    <m/>
    <m/>
    <m/>
  </r>
  <r>
    <x v="39"/>
    <s v="piece"/>
    <x v="7"/>
    <s v="Capital Equipment"/>
    <s v="For cooking operations"/>
    <m/>
    <m/>
    <m/>
  </r>
  <r>
    <x v="40"/>
    <s v="piece"/>
    <x v="7"/>
    <s v="Capital Equipment"/>
    <s v="Alternative cooking device"/>
    <m/>
    <m/>
    <m/>
  </r>
  <r>
    <x v="41"/>
    <s v="piece"/>
    <x v="7"/>
    <s v="Capital Equipment"/>
    <s v="For grinding, blending, mixing"/>
    <m/>
    <m/>
    <m/>
  </r>
  <r>
    <x v="42"/>
    <s v="piece"/>
    <x v="7"/>
    <s v="Capital Equipment"/>
    <s v="For fast cooking"/>
    <m/>
    <m/>
    <m/>
  </r>
  <r>
    <x v="43"/>
    <s v="piece"/>
    <x v="7"/>
    <s v="Capital Equipment"/>
    <s v="For storing perishables"/>
    <m/>
    <m/>
    <m/>
  </r>
  <r>
    <x v="44"/>
    <s v="piece"/>
    <x v="7"/>
    <s v="Capital Equipment"/>
    <s v="Organizing kitchen items"/>
    <m/>
    <m/>
    <m/>
  </r>
  <r>
    <x v="45"/>
    <s v="piece"/>
    <x v="7"/>
    <s v="Capital Equipment"/>
    <s v="Used for making parathas, sandwiches"/>
    <m/>
    <m/>
    <m/>
  </r>
  <r>
    <x v="46"/>
    <s v="piece"/>
    <x v="8"/>
    <s v="Hygiene Supplies"/>
    <s v="Uniform for kitchen staff"/>
    <m/>
    <m/>
    <m/>
  </r>
  <r>
    <x v="47"/>
    <s v="pack"/>
    <x v="8"/>
    <s v="Hygiene Supplies"/>
    <s v="Headwear for hygiene"/>
    <m/>
    <m/>
    <m/>
  </r>
  <r>
    <x v="48"/>
    <s v="per month"/>
    <x v="8"/>
    <s v="Labor costs"/>
    <s v="Front-end staff salary"/>
    <m/>
    <m/>
    <m/>
  </r>
  <r>
    <x v="49"/>
    <s v="per month"/>
    <x v="8"/>
    <s v="Labor costs"/>
    <s v="Hygiene staff salary"/>
    <m/>
    <m/>
    <m/>
  </r>
  <r>
    <x v="50"/>
    <s v="per month"/>
    <x v="8"/>
    <s v="Labor costs"/>
    <s v="Monthly salary for cook/staff"/>
    <m/>
    <m/>
    <m/>
  </r>
  <r>
    <x v="51"/>
    <s v="per month"/>
    <x v="8"/>
    <s v="Labor costs"/>
    <s v="Support staff salary"/>
    <m/>
    <m/>
    <m/>
  </r>
  <r>
    <x v="52"/>
    <s v="piece"/>
    <x v="8"/>
    <s v="Hygiene Supplies"/>
    <s v="Identification for staff"/>
    <m/>
    <m/>
    <m/>
  </r>
  <r>
    <x v="53"/>
    <s v="piece"/>
    <x v="9"/>
    <s v="Marketing"/>
    <s v="Display daily offers or menu"/>
    <m/>
    <m/>
    <m/>
  </r>
  <r>
    <x v="54"/>
    <s v="pack"/>
    <x v="9"/>
    <s v="Marketing"/>
    <s v="For customer retention and offers"/>
    <m/>
    <m/>
    <m/>
  </r>
  <r>
    <x v="55"/>
    <s v="set"/>
    <x v="9"/>
    <s v="Marketing"/>
    <s v="Printed materials for promotion"/>
    <m/>
    <m/>
    <m/>
  </r>
  <r>
    <x v="56"/>
    <s v="pack"/>
    <x v="9"/>
    <s v="Marketing"/>
    <s v="Branded packaging"/>
    <m/>
    <m/>
    <m/>
  </r>
  <r>
    <x v="57"/>
    <s v="liter"/>
    <x v="10"/>
    <s v="Ingredients for parathas"/>
    <s v="General cooking - Mahakosh"/>
    <m/>
    <m/>
    <m/>
  </r>
  <r>
    <x v="58"/>
    <s v="set"/>
    <x v="11"/>
    <s v="Storage Supplies"/>
    <s v="Used for dry goods storage"/>
    <m/>
    <m/>
    <m/>
  </r>
  <r>
    <x v="59"/>
    <s v="piece"/>
    <x v="11"/>
    <s v="Storage Supplies"/>
    <s v="For bulk ingredient storage"/>
    <m/>
    <m/>
    <m/>
  </r>
  <r>
    <x v="60"/>
    <s v="pack"/>
    <x v="11"/>
    <s v="Storage Supplies"/>
    <s v="For labeling containers"/>
    <m/>
    <m/>
    <m/>
  </r>
  <r>
    <x v="61"/>
    <s v="pack"/>
    <x v="11"/>
    <s v="Storage Supplies"/>
    <s v="Sealing packaging items"/>
    <m/>
    <m/>
    <m/>
  </r>
  <r>
    <x v="62"/>
    <s v="pack"/>
    <x v="11"/>
    <s v="Storage Supplies"/>
    <s v="For preserving ingredients"/>
    <m/>
    <m/>
    <m/>
  </r>
  <r>
    <x v="63"/>
    <s v="pack"/>
    <x v="12"/>
    <s v="Ready-to-Cook Items"/>
    <s v="Cutlets/coatings"/>
    <m/>
    <m/>
    <m/>
  </r>
  <r>
    <x v="64"/>
    <s v="pack"/>
    <x v="12"/>
    <s v="Ready-to-Cook Items"/>
    <s v="Seasoning for noodles"/>
    <m/>
    <m/>
    <m/>
  </r>
  <r>
    <x v="65"/>
    <s v="pack"/>
    <x v="12"/>
    <s v="Ready-to-Cook Items"/>
    <s v="Instant noodle base"/>
    <m/>
    <m/>
    <m/>
  </r>
  <r>
    <x v="66"/>
    <s v="pack"/>
    <x v="12"/>
    <s v="Ready-to-Cook Items"/>
    <s v="Noodle seasoning"/>
    <m/>
    <m/>
    <m/>
  </r>
  <r>
    <x v="67"/>
    <s v="jar/kg"/>
    <x v="12"/>
    <s v="Ready-to-Cook Items"/>
    <s v="Spreads and dips"/>
    <m/>
    <m/>
    <m/>
  </r>
  <r>
    <x v="68"/>
    <s v="kg/pack"/>
    <x v="12"/>
    <s v="Ready-to-Cook Items"/>
    <s v="Various pasta dishes"/>
    <m/>
    <m/>
    <m/>
  </r>
  <r>
    <x v="69"/>
    <s v="loaf/pack"/>
    <x v="12"/>
    <s v="Ready-to-Cook Items"/>
    <s v="Base for sandwiches"/>
    <m/>
    <m/>
    <m/>
  </r>
  <r>
    <x v="70"/>
    <s v="jar"/>
    <x v="12"/>
    <s v="Ready-to-Cook Items"/>
    <s v="Various spreads"/>
    <m/>
    <m/>
    <m/>
  </r>
  <r>
    <x v="71"/>
    <s v="kg/pack"/>
    <x v="12"/>
    <s v="Ready-to-Cook Items"/>
    <s v="Frozen fillings"/>
    <m/>
    <m/>
    <m/>
  </r>
  <r>
    <x v="72"/>
    <s v="kg/pack"/>
    <x v="12"/>
    <s v="Ready-to-Cook Items"/>
    <s v="Fillings"/>
    <m/>
    <m/>
    <m/>
  </r>
  <r>
    <x v="73"/>
    <s v="pack/bottle"/>
    <x v="13"/>
    <s v="Other essentials"/>
    <s v="Restroom maintenance"/>
    <m/>
    <m/>
    <m/>
  </r>
  <r>
    <x v="74"/>
    <s v="piece"/>
    <x v="14"/>
    <s v="Serving plates"/>
    <s v="For serving meals"/>
    <m/>
    <m/>
    <m/>
  </r>
  <r>
    <x v="75"/>
    <s v="piece"/>
    <x v="14"/>
    <s v="Serving plates"/>
    <s v="For serving sides"/>
    <m/>
    <m/>
    <m/>
  </r>
  <r>
    <x v="76"/>
    <s v="piece"/>
    <x v="14"/>
    <s v="Serving plates"/>
    <s v="Reusable or disposable"/>
    <m/>
    <m/>
    <m/>
  </r>
  <r>
    <x v="77"/>
    <s v="pack"/>
    <x v="14"/>
    <s v="Serving plates"/>
    <s v="For takeaway"/>
    <m/>
    <m/>
    <m/>
  </r>
  <r>
    <x v="78"/>
    <s v="piece"/>
    <x v="14"/>
    <s v="Serving plates"/>
    <s v="For water or beverages"/>
    <m/>
    <m/>
    <m/>
  </r>
  <r>
    <x v="79"/>
    <s v="pack"/>
    <x v="14"/>
    <s v="Serving plates"/>
    <s v="Hygiene"/>
    <m/>
    <m/>
    <m/>
  </r>
  <r>
    <x v="80"/>
    <s v="piece"/>
    <x v="14"/>
    <s v="Serving plates"/>
    <s v="For serving meals"/>
    <m/>
    <m/>
    <m/>
  </r>
  <r>
    <x v="81"/>
    <s v="piece"/>
    <x v="14"/>
    <s v="Serving plates"/>
    <s v="For carrying food"/>
    <m/>
    <m/>
    <m/>
  </r>
  <r>
    <x v="82"/>
    <s v="pack"/>
    <x v="14"/>
    <s v="Serving plates"/>
    <s v="Food packaging"/>
    <m/>
    <m/>
    <m/>
  </r>
  <r>
    <x v="83"/>
    <s v="g/pack"/>
    <x v="15"/>
    <s v="Ingredients for parathas"/>
    <s v="Used in paratha dough or stuffing"/>
    <m/>
    <m/>
    <m/>
  </r>
  <r>
    <x v="84"/>
    <s v="g/pack"/>
    <x v="15"/>
    <s v="Ingredients for parathas"/>
    <s v="Tangy flavor"/>
    <m/>
    <m/>
    <m/>
  </r>
  <r>
    <x v="85"/>
    <s v="g/pack"/>
    <x v="15"/>
    <s v="Tea and beverage supplies"/>
    <s v="For flavored teas like Elaichi Chai"/>
    <m/>
    <m/>
    <m/>
  </r>
  <r>
    <x v="86"/>
    <s v="g/pack"/>
    <x v="15"/>
    <s v="Ingredients for parathas"/>
    <s v="Sprinkled on dishes, specifically parathas"/>
    <m/>
    <m/>
    <m/>
  </r>
  <r>
    <x v="87"/>
    <s v="g/pack"/>
    <x v="15"/>
    <s v="Ingredients for parathas"/>
    <s v="Basic Indian spice"/>
    <m/>
    <m/>
    <m/>
  </r>
  <r>
    <x v="88"/>
    <s v="g/pack"/>
    <x v="15"/>
    <s v="Ingredients for parathas"/>
    <s v="Flavoring"/>
    <m/>
    <m/>
    <m/>
  </r>
  <r>
    <x v="89"/>
    <s v="g/pack"/>
    <x v="15"/>
    <s v="Ingredients for parathas"/>
    <s v="Flavoring for various dishes"/>
    <m/>
    <m/>
    <m/>
  </r>
  <r>
    <x v="90"/>
    <s v="g/pack"/>
    <x v="15"/>
    <s v="Ingredients for parathas"/>
    <s v="For sabji &amp; paratha"/>
    <m/>
    <m/>
    <m/>
  </r>
  <r>
    <x v="91"/>
    <s v="pack"/>
    <x v="15"/>
    <s v="Ready-to-Cook Items"/>
    <s v="All-in-one seasoning"/>
    <m/>
    <m/>
    <m/>
  </r>
  <r>
    <x v="92"/>
    <s v="g/pack"/>
    <x v="15"/>
    <s v="Ready-to-Cook Items"/>
    <s v="For seasoning pasta"/>
    <m/>
    <m/>
    <m/>
  </r>
  <r>
    <x v="93"/>
    <s v="g/pack"/>
    <x v="15"/>
    <s v="Ingredients for parathas"/>
    <s v="Basic Indian spice, for heat"/>
    <m/>
    <m/>
    <m/>
  </r>
  <r>
    <x v="94"/>
    <s v="kg/pack"/>
    <x v="15"/>
    <s v="Ingredients for parathas"/>
    <s v="Basic seasoning"/>
    <m/>
    <m/>
    <m/>
  </r>
  <r>
    <x v="95"/>
    <s v="kg/pack"/>
    <x v="15"/>
    <s v="Ingredients for parathas"/>
    <s v="Basic seasoning, for tea"/>
    <m/>
    <m/>
    <m/>
  </r>
  <r>
    <x v="96"/>
    <s v="g/pack"/>
    <x v="15"/>
    <s v="Tea and beverage supplies"/>
    <s v="For spiced tea (masala chai)"/>
    <m/>
    <m/>
    <m/>
  </r>
  <r>
    <x v="97"/>
    <s v="g/pack"/>
    <x v="15"/>
    <s v="Ingredients for parathas"/>
    <s v="Basic Indian spice"/>
    <m/>
    <m/>
    <m/>
  </r>
  <r>
    <x v="98"/>
    <s v="pack"/>
    <x v="16"/>
    <s v="Tea and beverage supplies"/>
    <s v="For takeaway tea"/>
    <m/>
    <m/>
    <m/>
  </r>
  <r>
    <x v="99"/>
    <s v="piece"/>
    <x v="16"/>
    <s v="Tea and beverage supplies"/>
    <s v="For in-cafe tea service"/>
    <m/>
    <m/>
    <m/>
  </r>
  <r>
    <x v="100"/>
    <s v="kg/pack"/>
    <x v="16"/>
    <s v="Tea and beverage supplies"/>
    <s v="For brewing tea"/>
    <m/>
    <m/>
    <m/>
  </r>
  <r>
    <x v="101"/>
    <s v="piece"/>
    <x v="17"/>
    <s v="Digital Tools"/>
    <s v="For café ambiance/music"/>
    <m/>
    <m/>
    <m/>
  </r>
  <r>
    <x v="102"/>
    <s v="piece"/>
    <x v="17"/>
    <s v="Digital Tools"/>
    <s v="For billing and receipts"/>
    <m/>
    <m/>
    <m/>
  </r>
  <r>
    <x v="103"/>
    <s v="piece"/>
    <x v="17"/>
    <s v="Digital Tools"/>
    <s v="For printing bills or menus"/>
    <m/>
    <m/>
    <m/>
  </r>
  <r>
    <x v="104"/>
    <s v="piece"/>
    <x v="17"/>
    <s v="Digital Tools"/>
    <s v="For order taking or POS"/>
    <m/>
    <m/>
    <m/>
  </r>
  <r>
    <x v="105"/>
    <s v="kWh"/>
    <x v="18"/>
    <s v="Utilities"/>
    <s v="Commercial electricity cost"/>
    <m/>
    <m/>
    <m/>
  </r>
  <r>
    <x v="106"/>
    <s v="cylinder"/>
    <x v="18"/>
    <s v="Utilities"/>
    <s v="For cooking"/>
    <m/>
    <m/>
    <m/>
  </r>
  <r>
    <x v="107"/>
    <s v="per month"/>
    <x v="18"/>
    <s v="Utilities"/>
    <s v="Water supply"/>
    <m/>
    <m/>
    <m/>
  </r>
  <r>
    <x v="108"/>
    <s v="kg"/>
    <x v="19"/>
    <s v="Ingredients for food"/>
    <s v="Used in salad or sandwich"/>
    <m/>
    <m/>
    <m/>
  </r>
  <r>
    <x v="109"/>
    <s v="kg"/>
    <x v="19"/>
    <s v="Ready-to-Cook Items"/>
    <s v="For sandwich and pasta fillings"/>
    <m/>
    <m/>
    <m/>
  </r>
  <r>
    <x v="110"/>
    <s v="kg"/>
    <x v="19"/>
    <s v="Condiments"/>
    <s v="Garnish, flavoring"/>
    <m/>
    <m/>
    <m/>
  </r>
  <r>
    <x v="111"/>
    <s v="kg"/>
    <x v="19"/>
    <s v="Ingredients for parathas"/>
    <s v="Flavoring"/>
    <m/>
    <m/>
    <m/>
  </r>
  <r>
    <x v="112"/>
    <s v="kg"/>
    <x v="19"/>
    <s v="Ingredients for parathas"/>
    <s v="Flavoring, ginger tea"/>
    <m/>
    <m/>
    <m/>
  </r>
  <r>
    <x v="113"/>
    <s v="kg"/>
    <x v="19"/>
    <s v="Ingredients for parathas"/>
    <s v="Spicy flavor"/>
    <m/>
    <m/>
    <m/>
  </r>
  <r>
    <x v="114"/>
    <s v="kg/bottle"/>
    <x v="19"/>
    <s v="Ingredients for drinks &amp; food"/>
    <s v="For juice, tea, chutney"/>
    <m/>
    <m/>
    <m/>
  </r>
  <r>
    <x v="115"/>
    <s v="kg"/>
    <x v="19"/>
    <s v="Condiments"/>
    <s v="For making fresh chutneys"/>
    <m/>
    <m/>
    <m/>
  </r>
  <r>
    <x v="116"/>
    <s v="kg"/>
    <x v="19"/>
    <s v="Ingredients for parathas"/>
    <s v="General cooking, stuffing"/>
    <m/>
    <m/>
    <m/>
  </r>
  <r>
    <x v="117"/>
    <s v="kg"/>
    <x v="19"/>
    <s v="Ingredients for parathas"/>
    <s v="Aloo paratha, filling for other items"/>
    <m/>
    <m/>
    <m/>
  </r>
  <r>
    <x v="118"/>
    <s v="kg"/>
    <x v="19"/>
    <s v="Condiments"/>
    <s v="For making fresh chutneys"/>
    <m/>
    <m/>
    <m/>
  </r>
  <r>
    <x v="119"/>
    <s v="kg"/>
    <x v="19"/>
    <s v="Ingredients for food"/>
    <s v="Used in various preparations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:F122" firstHeaderRow="1" firstDataRow="1" firstDataCol="1"/>
  <pivotFields count="8">
    <pivotField axis="axisRow" showAll="0">
      <items count="121">
        <item x="16"/>
        <item x="58"/>
        <item x="83"/>
        <item x="84"/>
        <item x="46"/>
        <item x="108"/>
        <item x="33"/>
        <item x="74"/>
        <item x="17"/>
        <item x="101"/>
        <item x="75"/>
        <item x="63"/>
        <item x="7"/>
        <item x="4"/>
        <item x="27"/>
        <item x="0"/>
        <item x="47"/>
        <item x="109"/>
        <item x="85"/>
        <item x="48"/>
        <item x="53"/>
        <item x="86"/>
        <item x="28"/>
        <item x="18"/>
        <item x="19"/>
        <item x="20"/>
        <item x="49"/>
        <item x="8"/>
        <item x="9"/>
        <item x="50"/>
        <item x="57"/>
        <item x="37"/>
        <item x="110"/>
        <item x="87"/>
        <item x="88"/>
        <item x="29"/>
        <item x="76"/>
        <item x="10"/>
        <item x="11"/>
        <item x="98"/>
        <item x="77"/>
        <item x="105"/>
        <item x="38"/>
        <item x="1"/>
        <item x="59"/>
        <item x="89"/>
        <item x="12"/>
        <item x="111"/>
        <item x="106"/>
        <item x="39"/>
        <item x="30"/>
        <item x="112"/>
        <item x="78"/>
        <item x="21"/>
        <item x="22"/>
        <item x="113"/>
        <item x="13"/>
        <item x="23"/>
        <item x="40"/>
        <item x="90"/>
        <item x="51"/>
        <item x="114"/>
        <item x="54"/>
        <item x="64"/>
        <item x="91"/>
        <item x="65"/>
        <item x="66"/>
        <item x="34"/>
        <item x="67"/>
        <item x="55"/>
        <item x="31"/>
        <item x="115"/>
        <item x="41"/>
        <item x="14"/>
        <item x="116"/>
        <item x="2"/>
        <item x="5"/>
        <item x="32"/>
        <item x="79"/>
        <item x="80"/>
        <item x="15"/>
        <item x="68"/>
        <item x="92"/>
        <item x="3"/>
        <item x="24"/>
        <item x="102"/>
        <item x="117"/>
        <item x="42"/>
        <item x="56"/>
        <item x="103"/>
        <item x="35"/>
        <item x="93"/>
        <item x="43"/>
        <item x="99"/>
        <item x="94"/>
        <item x="69"/>
        <item x="70"/>
        <item x="81"/>
        <item x="6"/>
        <item x="52"/>
        <item x="60"/>
        <item x="44"/>
        <item x="95"/>
        <item x="71"/>
        <item x="72"/>
        <item x="104"/>
        <item x="82"/>
        <item x="118"/>
        <item x="25"/>
        <item x="61"/>
        <item x="45"/>
        <item x="100"/>
        <item x="96"/>
        <item x="73"/>
        <item x="119"/>
        <item x="97"/>
        <item x="107"/>
        <item x="26"/>
        <item x="36"/>
        <item x="62"/>
        <item t="default"/>
      </items>
    </pivotField>
    <pivotField showAll="0"/>
    <pivotField showAll="0">
      <items count="21"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showGridLines="0" workbookViewId="0">
      <pane xSplit="10" ySplit="1" topLeftCell="K2" activePane="bottomRight" state="frozen"/>
      <selection pane="topRight" activeCell="I1" sqref="I1"/>
      <selection pane="bottomLeft" activeCell="A2" sqref="A2"/>
      <selection pane="bottomRight"/>
    </sheetView>
  </sheetViews>
  <sheetFormatPr defaultColWidth="8.5703125" defaultRowHeight="15" x14ac:dyDescent="0.25"/>
  <cols>
    <col min="1" max="1" width="10.42578125" style="3" bestFit="1" customWidth="1"/>
    <col min="2" max="2" width="24" style="9" bestFit="1" customWidth="1"/>
    <col min="3" max="3" width="27.140625" style="2" bestFit="1" customWidth="1"/>
    <col min="4" max="4" width="16.140625" style="12" bestFit="1" customWidth="1"/>
    <col min="5" max="5" width="14.28515625" style="2" bestFit="1" customWidth="1"/>
    <col min="6" max="6" width="11.140625" style="23" bestFit="1" customWidth="1"/>
    <col min="7" max="7" width="11.7109375" style="23" bestFit="1" customWidth="1"/>
    <col min="8" max="8" width="20.7109375" style="2" bestFit="1" customWidth="1"/>
    <col min="9" max="9" width="20.85546875" style="2" bestFit="1" customWidth="1"/>
    <col min="10" max="11" width="20.42578125" style="2" customWidth="1"/>
    <col min="12" max="16384" width="8.5703125" style="2"/>
  </cols>
  <sheetData>
    <row r="1" spans="1:10" s="20" customFormat="1" ht="25.5" customHeight="1" x14ac:dyDescent="0.25">
      <c r="A1" s="15" t="s">
        <v>0</v>
      </c>
      <c r="B1" s="16" t="s">
        <v>1</v>
      </c>
      <c r="C1" s="15" t="s">
        <v>173</v>
      </c>
      <c r="D1" s="17" t="s">
        <v>10</v>
      </c>
      <c r="E1" s="18" t="s">
        <v>3</v>
      </c>
      <c r="F1" s="21" t="s">
        <v>2</v>
      </c>
      <c r="G1" s="32" t="s">
        <v>4</v>
      </c>
      <c r="H1" s="19" t="s">
        <v>5</v>
      </c>
      <c r="I1" s="19" t="s">
        <v>205</v>
      </c>
      <c r="J1" s="19" t="s">
        <v>210</v>
      </c>
    </row>
    <row r="2" spans="1:10" x14ac:dyDescent="0.25">
      <c r="A2" s="3">
        <v>45863</v>
      </c>
      <c r="B2" s="8" t="str">
        <f>IFERROR(VLOOKUP(C2,'Item List'!B:D,3,0),"")</f>
        <v>Flours and Grains</v>
      </c>
      <c r="C2" s="4" t="s">
        <v>194</v>
      </c>
      <c r="D2" s="10" t="str">
        <f>IFERROR(VLOOKUP(C2,'Item List'!B:C,2,0),"")</f>
        <v>kg</v>
      </c>
      <c r="E2" s="4">
        <v>1</v>
      </c>
      <c r="F2" s="22">
        <f>IFERROR(IF(E2&gt;0,IF(VLOOKUP(C2,'Item List'!B:F,6,0)&gt;0,VLOOKUP(C2,'Item List'!B:F,6,0),G2/E2),"-"),0)</f>
        <v>0</v>
      </c>
      <c r="G2" s="22">
        <f t="shared" ref="G2:G16" si="0">IFERROR(F2*E2,"")</f>
        <v>0</v>
      </c>
      <c r="H2" s="6"/>
      <c r="I2" s="6"/>
      <c r="J2" s="6"/>
    </row>
    <row r="3" spans="1:10" x14ac:dyDescent="0.25">
      <c r="A3" s="3">
        <v>45863</v>
      </c>
      <c r="B3" s="8" t="str">
        <f>IFERROR(VLOOKUP(C3,'Item List'!B:D,3,0),"")</f>
        <v>Ready-to-Cook Items</v>
      </c>
      <c r="C3" s="4" t="s">
        <v>197</v>
      </c>
      <c r="D3" s="10" t="str">
        <f>IFERROR(VLOOKUP(C3,'Item List'!B:C,2,0),"")</f>
        <v>pack</v>
      </c>
      <c r="E3" s="4">
        <v>4</v>
      </c>
      <c r="F3" s="22">
        <f>IFERROR(IF(E3&gt;0,IF(VLOOKUP(C3,'Item List'!B:F,6,0)&gt;0,VLOOKUP(C3,'Item List'!B:F,6,0),G3/E3),"-"),0)</f>
        <v>0</v>
      </c>
      <c r="G3" s="22">
        <f t="shared" si="0"/>
        <v>0</v>
      </c>
      <c r="H3" s="6"/>
      <c r="I3" s="6"/>
      <c r="J3" s="6"/>
    </row>
    <row r="4" spans="1:10" x14ac:dyDescent="0.25">
      <c r="A4" s="3">
        <v>45863</v>
      </c>
      <c r="B4" s="8" t="str">
        <f>IFERROR(VLOOKUP(C4,'Item List'!B:D,3,0),"")</f>
        <v>Ready-to-Cook Items</v>
      </c>
      <c r="C4" s="4" t="s">
        <v>29</v>
      </c>
      <c r="D4" s="10" t="str">
        <f>IFERROR(VLOOKUP(C4,'Item List'!B:C,2,0),"")</f>
        <v>kg/pack</v>
      </c>
      <c r="E4" s="4">
        <v>1</v>
      </c>
      <c r="F4" s="22">
        <f>IFERROR(IF(E4&gt;0,IF(VLOOKUP(C4,'Item List'!B:F,6,0)&gt;0,VLOOKUP(C4,'Item List'!B:F,6,0),G4/E4),"-"),0)</f>
        <v>0</v>
      </c>
      <c r="G4" s="22">
        <f t="shared" si="0"/>
        <v>0</v>
      </c>
      <c r="H4" s="6"/>
      <c r="I4" s="6"/>
      <c r="J4" s="6"/>
    </row>
    <row r="5" spans="1:10" x14ac:dyDescent="0.25">
      <c r="A5" s="3">
        <v>45863</v>
      </c>
      <c r="B5" s="8" t="str">
        <f>IFERROR(VLOOKUP(C5,'Item List'!B:D,3,0),"")</f>
        <v>Ready-to-Cook Items</v>
      </c>
      <c r="C5" s="4" t="s">
        <v>100</v>
      </c>
      <c r="D5" s="10" t="str">
        <f>IFERROR(VLOOKUP(C5,'Item List'!B:C,2,0),"")</f>
        <v>kg/pack</v>
      </c>
      <c r="E5" s="4">
        <v>2</v>
      </c>
      <c r="F5" s="22">
        <f>IFERROR(IF(E5&gt;0,IF(VLOOKUP(C5,'Item List'!B:F,6,0)&gt;0,VLOOKUP(C5,'Item List'!B:F,6,0),G5/E5),"-"),0)</f>
        <v>0</v>
      </c>
      <c r="G5" s="22">
        <f t="shared" si="0"/>
        <v>0</v>
      </c>
      <c r="H5" s="6">
        <v>600</v>
      </c>
      <c r="I5" s="6" t="s">
        <v>206</v>
      </c>
      <c r="J5" s="6" t="s">
        <v>211</v>
      </c>
    </row>
    <row r="6" spans="1:10" x14ac:dyDescent="0.25">
      <c r="A6" s="3">
        <v>45863</v>
      </c>
      <c r="B6" s="8" t="str">
        <f>IFERROR(VLOOKUP(C6,'Item List'!B:D,3,0),"")</f>
        <v>Smoking</v>
      </c>
      <c r="C6" s="4" t="s">
        <v>178</v>
      </c>
      <c r="D6" s="10" t="str">
        <f>IFERROR(VLOOKUP(C6,'Item List'!B:C,2,0),"")</f>
        <v>pack</v>
      </c>
      <c r="E6" s="4">
        <v>4</v>
      </c>
      <c r="F6" s="22">
        <f>IFERROR(IF(E6&gt;0,IF(VLOOKUP(C6,'Item List'!B:F,6,0)&gt;0,VLOOKUP(C6,'Item List'!B:F,6,0),G6/E6),"-"),0)</f>
        <v>0</v>
      </c>
      <c r="G6" s="22">
        <f t="shared" si="0"/>
        <v>0</v>
      </c>
      <c r="H6" s="6"/>
      <c r="I6" s="6"/>
      <c r="J6" s="6"/>
    </row>
    <row r="7" spans="1:10" x14ac:dyDescent="0.25">
      <c r="A7" s="3">
        <v>45863</v>
      </c>
      <c r="B7" s="8" t="str">
        <f>IFERROR(VLOOKUP(C7,'Item List'!B:D,3,0),"")</f>
        <v>Smoking</v>
      </c>
      <c r="C7" s="4" t="s">
        <v>181</v>
      </c>
      <c r="D7" s="10" t="str">
        <f>IFERROR(VLOOKUP(C7,'Item List'!B:C,2,0),"")</f>
        <v>pack</v>
      </c>
      <c r="E7" s="4">
        <v>2</v>
      </c>
      <c r="F7" s="22">
        <f>IFERROR(IF(E7&gt;0,IF(VLOOKUP(C7,'Item List'!B:F,6,0)&gt;0,VLOOKUP(C7,'Item List'!B:F,6,0),G7/E7),"-"),0)</f>
        <v>0</v>
      </c>
      <c r="G7" s="22">
        <f t="shared" si="0"/>
        <v>0</v>
      </c>
      <c r="H7" s="6"/>
      <c r="I7" s="6"/>
      <c r="J7" s="6"/>
    </row>
    <row r="8" spans="1:10" x14ac:dyDescent="0.25">
      <c r="A8" s="3">
        <v>45863</v>
      </c>
      <c r="B8" s="8" t="str">
        <f>IFERROR(VLOOKUP(C8,'Item List'!B:D,3,0),"")</f>
        <v>Mouth Refreshment</v>
      </c>
      <c r="C8" s="4" t="s">
        <v>199</v>
      </c>
      <c r="D8" s="10" t="str">
        <f>IFERROR(VLOOKUP(C8,'Item List'!B:C,2,0),"")</f>
        <v>pack</v>
      </c>
      <c r="E8" s="4">
        <v>1</v>
      </c>
      <c r="F8" s="22">
        <f>IFERROR(IF(E8&gt;0,IF(VLOOKUP(C8,'Item List'!B:F,6,0)&gt;0,VLOOKUP(C8,'Item List'!B:F,6,0),G8/E8),"-"),0)</f>
        <v>0</v>
      </c>
      <c r="G8" s="22">
        <f t="shared" si="0"/>
        <v>0</v>
      </c>
      <c r="H8" s="6">
        <v>574</v>
      </c>
      <c r="I8" s="6" t="s">
        <v>206</v>
      </c>
      <c r="J8" s="6" t="s">
        <v>212</v>
      </c>
    </row>
    <row r="9" spans="1:10" x14ac:dyDescent="0.25">
      <c r="A9" s="3">
        <v>45863</v>
      </c>
      <c r="B9" s="8" t="str">
        <f>IFERROR(VLOOKUP(C9,'Item List'!B:D,3,0),"")</f>
        <v>Spices and Masalas</v>
      </c>
      <c r="C9" s="4" t="s">
        <v>101</v>
      </c>
      <c r="D9" s="10" t="str">
        <f>IFERROR(VLOOKUP(C9,'Item List'!B:C,2,0),"")</f>
        <v>g/pack</v>
      </c>
      <c r="E9" s="4">
        <v>1</v>
      </c>
      <c r="F9" s="22">
        <f>IFERROR(IF(E9&gt;0,IF(VLOOKUP(C9,'Item List'!B:F,6,0)&gt;0,VLOOKUP(C9,'Item List'!B:F,6,0),G9/E9),"-"),0)</f>
        <v>0</v>
      </c>
      <c r="G9" s="22">
        <f t="shared" si="0"/>
        <v>0</v>
      </c>
      <c r="H9" s="6">
        <v>50</v>
      </c>
      <c r="I9" s="6" t="s">
        <v>206</v>
      </c>
      <c r="J9" s="6" t="s">
        <v>213</v>
      </c>
    </row>
    <row r="10" spans="1:10" x14ac:dyDescent="0.25">
      <c r="A10" s="3">
        <v>45863</v>
      </c>
      <c r="B10" s="8" t="str">
        <f>IFERROR(VLOOKUP(C10,'Item List'!B:D,3,0),"")</f>
        <v>Vegetables</v>
      </c>
      <c r="C10" s="4" t="s">
        <v>105</v>
      </c>
      <c r="D10" s="10" t="str">
        <f>IFERROR(VLOOKUP(C10,'Item List'!B:C,2,0),"")</f>
        <v>kg</v>
      </c>
      <c r="E10" s="4">
        <v>0.25</v>
      </c>
      <c r="F10" s="22">
        <f>IFERROR(IF(E10&gt;0,IF(VLOOKUP(C10,'Item List'!B:F,6,0)&gt;0,VLOOKUP(C10,'Item List'!B:F,6,0),G10/E10),"-"),0)</f>
        <v>0</v>
      </c>
      <c r="G10" s="22">
        <f t="shared" si="0"/>
        <v>0</v>
      </c>
      <c r="H10" s="6"/>
      <c r="I10" s="6"/>
      <c r="J10" s="6"/>
    </row>
    <row r="11" spans="1:10" x14ac:dyDescent="0.25">
      <c r="A11" s="3">
        <v>45863</v>
      </c>
      <c r="B11" s="8" t="str">
        <f>IFERROR(VLOOKUP(C11,'Item List'!B:D,3,0),"")</f>
        <v>Vegetables</v>
      </c>
      <c r="C11" s="4" t="s">
        <v>201</v>
      </c>
      <c r="D11" s="10" t="str">
        <f>IFERROR(VLOOKUP(C11,'Item List'!B:C,2,0),"")</f>
        <v>kg</v>
      </c>
      <c r="E11" s="4">
        <v>0.5</v>
      </c>
      <c r="F11" s="22">
        <f>IFERROR(IF(E11&gt;0,IF(VLOOKUP(C11,'Item List'!B:F,6,0)&gt;0,VLOOKUP(C11,'Item List'!B:F,6,0),G11/E11),"-"),0)</f>
        <v>0</v>
      </c>
      <c r="G11" s="22">
        <f t="shared" si="0"/>
        <v>0</v>
      </c>
      <c r="H11" s="6">
        <v>70</v>
      </c>
      <c r="I11" s="6" t="s">
        <v>206</v>
      </c>
      <c r="J11" s="6" t="s">
        <v>214</v>
      </c>
    </row>
    <row r="12" spans="1:10" x14ac:dyDescent="0.25">
      <c r="A12" s="3">
        <v>45863</v>
      </c>
      <c r="B12" s="8" t="str">
        <f>IFERROR(VLOOKUP(C12,'Item List'!B:D,3,0),"")</f>
        <v>Vegetables</v>
      </c>
      <c r="C12" s="4" t="s">
        <v>19</v>
      </c>
      <c r="D12" s="10" t="str">
        <f>IFERROR(VLOOKUP(C12,'Item List'!B:C,2,0),"")</f>
        <v>kg</v>
      </c>
      <c r="E12" s="4">
        <v>0.1</v>
      </c>
      <c r="F12" s="22">
        <f>IFERROR(IF(E12&gt;0,IF(VLOOKUP(C12,'Item List'!B:F,6,0)&gt;0,VLOOKUP(C12,'Item List'!B:F,6,0),G12/E12),"-"),0)</f>
        <v>0</v>
      </c>
      <c r="G12" s="22">
        <f t="shared" si="0"/>
        <v>0</v>
      </c>
      <c r="H12" s="6"/>
      <c r="I12" s="6"/>
      <c r="J12" s="6"/>
    </row>
    <row r="13" spans="1:10" x14ac:dyDescent="0.25">
      <c r="A13" s="3">
        <v>45863</v>
      </c>
      <c r="B13" s="8" t="str">
        <f>IFERROR(VLOOKUP(C13,'Item List'!B:D,3,0),"")</f>
        <v>Vegetables</v>
      </c>
      <c r="C13" s="4" t="s">
        <v>17</v>
      </c>
      <c r="D13" s="10" t="str">
        <f>IFERROR(VLOOKUP(C13,'Item List'!B:C,2,0),"")</f>
        <v>kg</v>
      </c>
      <c r="E13" s="4">
        <v>0.25</v>
      </c>
      <c r="F13" s="22">
        <f>IFERROR(IF(E13&gt;0,IF(VLOOKUP(C13,'Item List'!B:F,6,0)&gt;0,VLOOKUP(C13,'Item List'!B:F,6,0),G13/E13),"-"),0)</f>
        <v>0</v>
      </c>
      <c r="G13" s="22">
        <f t="shared" si="0"/>
        <v>0</v>
      </c>
      <c r="H13" s="6">
        <v>55</v>
      </c>
      <c r="I13" s="6" t="s">
        <v>206</v>
      </c>
      <c r="J13" s="6" t="s">
        <v>214</v>
      </c>
    </row>
    <row r="14" spans="1:10" x14ac:dyDescent="0.25">
      <c r="A14" s="3">
        <v>45864</v>
      </c>
      <c r="B14" s="8" t="str">
        <f>IFERROR(VLOOKUP(C14,'Item List'!B:D,3,0),"")</f>
        <v>Dairy Products</v>
      </c>
      <c r="C14" s="4" t="s">
        <v>8</v>
      </c>
      <c r="D14" s="10" t="str">
        <f>IFERROR(VLOOKUP(C14,'Item List'!B:C,2,0),"")</f>
        <v>liter</v>
      </c>
      <c r="E14" s="4">
        <v>1.5</v>
      </c>
      <c r="F14" s="22">
        <f>IFERROR(IF(E14&gt;0,IF(VLOOKUP(C14,'Item List'!B:F,6,0)&gt;0,VLOOKUP(C14,'Item List'!B:F,6,0),G14/E14),"-"),0)</f>
        <v>0</v>
      </c>
      <c r="G14" s="22">
        <f t="shared" si="0"/>
        <v>0</v>
      </c>
      <c r="H14" s="6"/>
      <c r="I14" s="6"/>
      <c r="J14" s="6"/>
    </row>
    <row r="15" spans="1:10" x14ac:dyDescent="0.25">
      <c r="A15" s="3">
        <v>45864</v>
      </c>
      <c r="B15" s="8" t="str">
        <f>IFERROR(VLOOKUP(C15,'Item List'!B:D,3,0),"")</f>
        <v>Sandwich - Cooking Items</v>
      </c>
      <c r="C15" s="4" t="s">
        <v>207</v>
      </c>
      <c r="D15" s="10" t="str">
        <f>IFERROR(VLOOKUP(C15,'Item List'!B:C,2,0),"")</f>
        <v>loaf/pack</v>
      </c>
      <c r="E15" s="4">
        <v>2</v>
      </c>
      <c r="F15" s="22">
        <f>IFERROR(IF(E15&gt;0,IF(VLOOKUP(C15,'Item List'!B:F,6,0)&gt;0,VLOOKUP(C15,'Item List'!B:F,6,0),G15/E15),"-"),0)</f>
        <v>0</v>
      </c>
      <c r="G15" s="22">
        <f t="shared" si="0"/>
        <v>0</v>
      </c>
      <c r="H15" s="6"/>
      <c r="I15" s="6"/>
      <c r="J15" s="6"/>
    </row>
    <row r="16" spans="1:10" x14ac:dyDescent="0.25">
      <c r="A16" s="3">
        <v>45864</v>
      </c>
      <c r="B16" s="8" t="str">
        <f>IFERROR(VLOOKUP(C16,'Item List'!B:D,3,0),"")</f>
        <v/>
      </c>
      <c r="C16" s="4" t="s">
        <v>89</v>
      </c>
      <c r="D16" s="10" t="str">
        <f>IFERROR(VLOOKUP(C16,'Item List'!B:C,2,0),"")</f>
        <v/>
      </c>
      <c r="E16" s="4">
        <v>1</v>
      </c>
      <c r="F16" s="22">
        <f>IFERROR(IF(E16&gt;0,IF(VLOOKUP(C16,'Item List'!B:F,6,0)&gt;0,VLOOKUP(C16,'Item List'!B:F,6,0),G16/E16),"-"),0)</f>
        <v>0</v>
      </c>
      <c r="G16" s="22">
        <f t="shared" si="0"/>
        <v>0</v>
      </c>
      <c r="H16" s="6">
        <v>1000</v>
      </c>
      <c r="I16" s="6" t="s">
        <v>206</v>
      </c>
      <c r="J16" s="6" t="s">
        <v>215</v>
      </c>
    </row>
    <row r="17" spans="1:10" x14ac:dyDescent="0.25">
      <c r="A17" s="3">
        <v>45864</v>
      </c>
      <c r="B17" s="8" t="str">
        <f>IFERROR(VLOOKUP(C17,'Item List'!B:D,3,0),"")</f>
        <v>Labor</v>
      </c>
      <c r="C17" s="4" t="s">
        <v>92</v>
      </c>
      <c r="D17" s="10" t="str">
        <f>IFERROR(VLOOKUP(C17,'Item List'!B:C,2,0),"")</f>
        <v>per month</v>
      </c>
      <c r="E17" s="4">
        <v>1</v>
      </c>
      <c r="F17" s="22">
        <f>IFERROR(IF(E17&gt;0,IF(VLOOKUP(C17,'Item List'!B:F,6,0)&gt;0,VLOOKUP(C17,'Item List'!B:F,6,0),G17/E17),"-"),0)</f>
        <v>0</v>
      </c>
      <c r="G17" s="22">
        <v>1000</v>
      </c>
      <c r="H17" s="6">
        <v>1000</v>
      </c>
      <c r="I17" s="6" t="s">
        <v>206</v>
      </c>
      <c r="J17" s="6" t="s">
        <v>216</v>
      </c>
    </row>
    <row r="18" spans="1:10" x14ac:dyDescent="0.25">
      <c r="A18" s="3">
        <v>45864</v>
      </c>
      <c r="B18" s="8" t="str">
        <f>IFERROR(VLOOKUP(C18,'Item List'!B:D,3,0),"")</f>
        <v>Labor</v>
      </c>
      <c r="C18" s="4" t="s">
        <v>85</v>
      </c>
      <c r="D18" s="10" t="str">
        <f>IFERROR(VLOOKUP(C18,'Item List'!B:C,2,0),"")</f>
        <v>per month</v>
      </c>
      <c r="E18" s="4">
        <v>1</v>
      </c>
      <c r="F18" s="22">
        <f>IFERROR(IF(E18&gt;0,IF(VLOOKUP(C18,'Item List'!B:F,6,0)&gt;0,VLOOKUP(C18,'Item List'!B:F,6,0),G18/E18),"-"),0)</f>
        <v>0</v>
      </c>
      <c r="G18" s="22">
        <v>300</v>
      </c>
      <c r="H18" s="6">
        <v>300</v>
      </c>
      <c r="I18" s="6" t="s">
        <v>206</v>
      </c>
      <c r="J18" s="6" t="s">
        <v>217</v>
      </c>
    </row>
    <row r="19" spans="1:10" x14ac:dyDescent="0.25">
      <c r="A19" s="3">
        <v>45865</v>
      </c>
      <c r="B19" s="8" t="str">
        <f>IFERROR(VLOOKUP(C19,'Item List'!B:D,3,0),"")</f>
        <v>Tech Equipment</v>
      </c>
      <c r="C19" s="4" t="s">
        <v>219</v>
      </c>
      <c r="D19" s="10" t="str">
        <f>IFERROR(VLOOKUP(C19,'Item List'!B:C,2,0),"")</f>
        <v>month</v>
      </c>
      <c r="E19" s="4">
        <v>1</v>
      </c>
      <c r="F19" s="22">
        <f>IFERROR(IF(E19&gt;0,IF(VLOOKUP(C19,'Item List'!B:F,6,0)&gt;0,VLOOKUP(C19,'Item List'!B:F,6,0),G19/E19),"-"),0)</f>
        <v>0</v>
      </c>
      <c r="G19" s="22">
        <v>300</v>
      </c>
      <c r="H19" s="6">
        <v>300</v>
      </c>
      <c r="I19" s="6" t="s">
        <v>206</v>
      </c>
      <c r="J19" s="6" t="s">
        <v>218</v>
      </c>
    </row>
    <row r="20" spans="1:10" x14ac:dyDescent="0.25">
      <c r="A20" s="3">
        <v>45865</v>
      </c>
      <c r="B20" s="8" t="str">
        <f>IFERROR(VLOOKUP(C20,'Item List'!B:D,3,0),"")</f>
        <v>Labor</v>
      </c>
      <c r="C20" s="4" t="s">
        <v>92</v>
      </c>
      <c r="D20" s="10" t="str">
        <f>IFERROR(VLOOKUP(C20,'Item List'!B:C,2,0),"")</f>
        <v>per month</v>
      </c>
      <c r="E20" s="4">
        <v>1</v>
      </c>
      <c r="F20" s="22">
        <f>IFERROR(IF(E20&gt;0,IF(VLOOKUP(C20,'Item List'!B:F,6,0)&gt;0,VLOOKUP(C20,'Item List'!B:F,6,0),G20/E20),"-"),0)</f>
        <v>0</v>
      </c>
      <c r="G20" s="22">
        <v>300</v>
      </c>
      <c r="H20" s="6">
        <v>300</v>
      </c>
      <c r="I20" s="6" t="s">
        <v>206</v>
      </c>
      <c r="J20" s="6" t="s">
        <v>218</v>
      </c>
    </row>
    <row r="21" spans="1:10" x14ac:dyDescent="0.25">
      <c r="A21" s="3">
        <v>45865</v>
      </c>
      <c r="B21" s="8" t="str">
        <f>IFERROR(VLOOKUP(C21,'Item List'!B:D,3,0),"")</f>
        <v>Ready-to-Cook Items</v>
      </c>
      <c r="C21" s="4" t="s">
        <v>221</v>
      </c>
      <c r="D21" s="10" t="str">
        <f>IFERROR(VLOOKUP(C21,'Item List'!B:C,2,0),"")</f>
        <v>kg</v>
      </c>
      <c r="E21" s="4">
        <v>2</v>
      </c>
      <c r="F21" s="22">
        <f>IFERROR(IF(E21&gt;0,IF(VLOOKUP(C21,'Item List'!B:F,6,0)&gt;0,VLOOKUP(C21,'Item List'!B:F,6,0),G21/E21),"-"),0)</f>
        <v>0</v>
      </c>
      <c r="G21" s="22">
        <f>IFERROR(F21*E21,"")</f>
        <v>0</v>
      </c>
      <c r="H21" s="6"/>
      <c r="I21" s="6"/>
      <c r="J21" s="6"/>
    </row>
    <row r="22" spans="1:10" x14ac:dyDescent="0.25">
      <c r="A22" s="3">
        <v>45865</v>
      </c>
      <c r="B22" s="8" t="str">
        <f>IFERROR(VLOOKUP(C22,'Item List'!B:D,3,0),"")</f>
        <v>Spices and Masalas</v>
      </c>
      <c r="C22" s="4" t="s">
        <v>24</v>
      </c>
      <c r="D22" s="10" t="str">
        <f>IFERROR(VLOOKUP(C22,'Item List'!B:C,2,0),"")</f>
        <v>g/pack</v>
      </c>
      <c r="E22" s="4">
        <v>2</v>
      </c>
      <c r="F22" s="22">
        <f>IFERROR(IF(E22&gt;0,IF(VLOOKUP(C22,'Item List'!B:F,6,0)&gt;0,VLOOKUP(C22,'Item List'!B:F,6,0),G22/E22),"-"),0)</f>
        <v>0</v>
      </c>
      <c r="G22" s="22">
        <v>68</v>
      </c>
      <c r="H22" s="6"/>
      <c r="I22" s="6"/>
      <c r="J22" s="6"/>
    </row>
    <row r="23" spans="1:10" x14ac:dyDescent="0.25">
      <c r="A23" s="3">
        <v>45865</v>
      </c>
      <c r="B23" s="8" t="str">
        <f>IFERROR(VLOOKUP(C23,'Item List'!B:D,3,0),"")</f>
        <v>Oils</v>
      </c>
      <c r="C23" s="4" t="s">
        <v>223</v>
      </c>
      <c r="D23" s="10" t="str">
        <f>IFERROR(VLOOKUP(C23,'Item List'!B:C,2,0),"")</f>
        <v>liter</v>
      </c>
      <c r="E23" s="4">
        <v>2</v>
      </c>
      <c r="F23" s="22">
        <f>IFERROR(IF(E23&gt;0,IF(VLOOKUP(C23,'Item List'!B:F,6,0)&gt;0,VLOOKUP(C23,'Item List'!B:F,6,0),G23/E23),"-"),0)</f>
        <v>0</v>
      </c>
      <c r="G23" s="22">
        <v>40</v>
      </c>
      <c r="H23" s="6"/>
      <c r="I23" s="6"/>
      <c r="J23" s="6"/>
    </row>
    <row r="24" spans="1:10" x14ac:dyDescent="0.25">
      <c r="A24" s="3">
        <v>45865</v>
      </c>
      <c r="B24" s="8" t="str">
        <f>IFERROR(VLOOKUP(C24,'Item List'!B:D,3,0),"")</f>
        <v>Spices and Masalas</v>
      </c>
      <c r="C24" s="4" t="s">
        <v>27</v>
      </c>
      <c r="D24" s="10" t="str">
        <f>IFERROR(VLOOKUP(C24,'Item List'!B:C,2,0),"")</f>
        <v>g/pack</v>
      </c>
      <c r="E24" s="4">
        <v>2</v>
      </c>
      <c r="F24" s="22">
        <f>IFERROR(IF(E24&gt;0,IF(VLOOKUP(C24,'Item List'!B:F,6,0)&gt;0,VLOOKUP(C24,'Item List'!B:F,6,0),G24/E24),"-"),0)</f>
        <v>0</v>
      </c>
      <c r="G24" s="22">
        <v>155</v>
      </c>
      <c r="H24" s="6"/>
      <c r="I24" s="6"/>
      <c r="J24" s="6"/>
    </row>
    <row r="25" spans="1:10" x14ac:dyDescent="0.25">
      <c r="A25" s="3">
        <v>45865</v>
      </c>
      <c r="B25" s="8" t="str">
        <f>IFERROR(VLOOKUP(C25,'Item List'!B:D,3,0),"")</f>
        <v/>
      </c>
      <c r="C25" s="4" t="s">
        <v>224</v>
      </c>
      <c r="D25" s="10" t="str">
        <f>IFERROR(VLOOKUP(C25,'Item List'!B:C,2,0),"")</f>
        <v/>
      </c>
      <c r="E25" s="4">
        <v>2</v>
      </c>
      <c r="F25" s="22">
        <f>IFERROR(IF(E25&gt;0,IF(VLOOKUP(C25,'Item List'!B:F,6,0)&gt;0,VLOOKUP(C25,'Item List'!B:F,6,0),G25/E25),"-"),0)</f>
        <v>0</v>
      </c>
      <c r="G25" s="22">
        <v>164</v>
      </c>
      <c r="H25" s="6"/>
      <c r="I25" s="6"/>
      <c r="J25" s="6"/>
    </row>
    <row r="26" spans="1:10" x14ac:dyDescent="0.25">
      <c r="A26" s="3">
        <v>45865</v>
      </c>
      <c r="B26" s="8" t="str">
        <f>IFERROR(VLOOKUP(C26,'Item List'!B:D,3,0),"")</f>
        <v>Spices and Masalas</v>
      </c>
      <c r="C26" s="4" t="s">
        <v>230</v>
      </c>
      <c r="D26" s="10" t="str">
        <f>IFERROR(VLOOKUP(C26,'Item List'!B:C,2,0),"")</f>
        <v>g/pack</v>
      </c>
      <c r="E26" s="4">
        <v>0.1</v>
      </c>
      <c r="F26" s="22">
        <f>IFERROR(IF(E26&gt;0,IF(VLOOKUP(C26,'Item List'!B:F,6,0)&gt;0,VLOOKUP(C26,'Item List'!B:F,6,0),G26/E26),"-"),0)</f>
        <v>0</v>
      </c>
      <c r="G26" s="22">
        <v>56</v>
      </c>
      <c r="H26" s="6"/>
      <c r="I26" s="6"/>
      <c r="J26" s="6"/>
    </row>
    <row r="27" spans="1:10" x14ac:dyDescent="0.25">
      <c r="A27" s="3">
        <v>45865</v>
      </c>
      <c r="B27" s="8" t="str">
        <f>IFERROR(VLOOKUP(C27,'Item List'!B:D,3,0),"")</f>
        <v>Spices and Masalas</v>
      </c>
      <c r="C27" s="4" t="s">
        <v>225</v>
      </c>
      <c r="D27" s="10" t="str">
        <f>IFERROR(VLOOKUP(C27,'Item List'!B:C,2,0),"")</f>
        <v>g/pack</v>
      </c>
      <c r="E27" s="4">
        <v>96</v>
      </c>
      <c r="F27" s="22">
        <f>IFERROR(IF(E27&gt;0,IF(VLOOKUP(C27,'Item List'!B:F,6,0)&gt;0,VLOOKUP(C27,'Item List'!B:F,6,0),G27/E27),"-"),0)</f>
        <v>0</v>
      </c>
      <c r="G27" s="22">
        <v>432</v>
      </c>
      <c r="H27" s="6"/>
      <c r="I27" s="6"/>
      <c r="J27" s="6"/>
    </row>
    <row r="28" spans="1:10" x14ac:dyDescent="0.25">
      <c r="A28" s="3">
        <v>45865</v>
      </c>
      <c r="B28" s="8" t="str">
        <f>IFERROR(VLOOKUP(C28,'Item List'!B:D,3,0),"")</f>
        <v>Flours and Grains</v>
      </c>
      <c r="C28" s="4" t="s">
        <v>226</v>
      </c>
      <c r="D28" s="10" t="str">
        <f>IFERROR(VLOOKUP(C28,'Item List'!B:C,2,0),"")</f>
        <v>kg</v>
      </c>
      <c r="E28" s="4">
        <v>0.5</v>
      </c>
      <c r="F28" s="22">
        <f>IFERROR(IF(E28&gt;0,IF(VLOOKUP(C28,'Item List'!B:F,6,0)&gt;0,VLOOKUP(C28,'Item List'!B:F,6,0),G28/E28),"-"),0)</f>
        <v>0</v>
      </c>
      <c r="G28" s="22">
        <v>55</v>
      </c>
      <c r="H28" s="6"/>
      <c r="I28" s="6"/>
      <c r="J28" s="6"/>
    </row>
    <row r="29" spans="1:10" x14ac:dyDescent="0.25">
      <c r="A29" s="3">
        <v>45865</v>
      </c>
      <c r="B29" s="8" t="str">
        <f>IFERROR(VLOOKUP(C29,'Item List'!B:D,3,0),"")</f>
        <v>Spices and Masalas</v>
      </c>
      <c r="C29" s="4" t="s">
        <v>7</v>
      </c>
      <c r="D29" s="10" t="str">
        <f>IFERROR(VLOOKUP(C29,'Item List'!B:C,2,0),"")</f>
        <v>kg/pack</v>
      </c>
      <c r="E29" s="4">
        <v>2</v>
      </c>
      <c r="F29" s="22">
        <f>IFERROR(IF(E29&gt;0,IF(VLOOKUP(C29,'Item List'!B:F,6,0)&gt;0,VLOOKUP(C29,'Item List'!B:F,6,0),G29/E29),"-"),0)</f>
        <v>0</v>
      </c>
      <c r="G29" s="22">
        <v>20</v>
      </c>
      <c r="H29" s="6"/>
      <c r="I29" s="6"/>
      <c r="J29" s="6"/>
    </row>
    <row r="30" spans="1:10" x14ac:dyDescent="0.25">
      <c r="A30" s="3">
        <v>45865</v>
      </c>
      <c r="B30" s="8" t="str">
        <f>IFERROR(VLOOKUP(C30,'Item List'!B:D,3,0),"")</f>
        <v>Spices and Masalas</v>
      </c>
      <c r="C30" s="4" t="s">
        <v>227</v>
      </c>
      <c r="D30" s="10" t="str">
        <f>IFERROR(VLOOKUP(C30,'Item List'!B:C,2,0),"")</f>
        <v>g/pack</v>
      </c>
      <c r="E30" s="4">
        <v>2</v>
      </c>
      <c r="F30" s="22">
        <f>IFERROR(IF(E30&gt;0,IF(VLOOKUP(C30,'Item List'!B:F,6,0)&gt;0,VLOOKUP(C30,'Item List'!B:F,6,0),G30/E30),"-"),0)</f>
        <v>0</v>
      </c>
      <c r="G30" s="22">
        <v>198</v>
      </c>
      <c r="H30" s="6"/>
      <c r="I30" s="6"/>
      <c r="J30" s="6"/>
    </row>
    <row r="31" spans="1:10" x14ac:dyDescent="0.25">
      <c r="A31" s="3">
        <v>45865</v>
      </c>
      <c r="B31" s="8" t="str">
        <f>IFERROR(VLOOKUP(C31,'Item List'!B:D,3,0),"")</f>
        <v>Flours and Grains</v>
      </c>
      <c r="C31" s="4" t="s">
        <v>228</v>
      </c>
      <c r="D31" s="10" t="str">
        <f>IFERROR(VLOOKUP(C31,'Item List'!B:C,2,0),"")</f>
        <v>kg</v>
      </c>
      <c r="E31" s="4">
        <v>0.5</v>
      </c>
      <c r="F31" s="22">
        <f>IFERROR(IF(E31&gt;0,IF(VLOOKUP(C31,'Item List'!B:F,6,0)&gt;0,VLOOKUP(C31,'Item List'!B:F,6,0),G31/E31),"-"),0)</f>
        <v>0</v>
      </c>
      <c r="G31" s="22">
        <v>36</v>
      </c>
      <c r="H31" s="6"/>
      <c r="I31" s="6"/>
      <c r="J31" s="6"/>
    </row>
    <row r="32" spans="1:10" x14ac:dyDescent="0.25">
      <c r="A32" s="3">
        <v>45865</v>
      </c>
      <c r="B32" s="8" t="str">
        <f>IFERROR(VLOOKUP(C32,'Item List'!B:D,3,0),"")</f>
        <v>Flours and Grains</v>
      </c>
      <c r="C32" s="4" t="s">
        <v>229</v>
      </c>
      <c r="D32" s="10" t="str">
        <f>IFERROR(VLOOKUP(C32,'Item List'!B:C,2,0),"")</f>
        <v>kg</v>
      </c>
      <c r="E32" s="4">
        <v>0.5</v>
      </c>
      <c r="F32" s="22">
        <f>IFERROR(IF(E32&gt;0,IF(VLOOKUP(C32,'Item List'!B:F,6,0)&gt;0,VLOOKUP(C32,'Item List'!B:F,6,0),G32/E32),"-"),0)</f>
        <v>0</v>
      </c>
      <c r="G32" s="22">
        <v>25</v>
      </c>
      <c r="H32" s="6"/>
      <c r="I32" s="6"/>
      <c r="J32" s="6"/>
    </row>
    <row r="33" spans="1:11" x14ac:dyDescent="0.25">
      <c r="A33" s="3">
        <v>45865</v>
      </c>
      <c r="B33" s="8" t="str">
        <f>IFERROR(VLOOKUP(C33,'Item List'!B:D,3,0),"")</f>
        <v>Spices and Masalas</v>
      </c>
      <c r="C33" s="4" t="s">
        <v>74</v>
      </c>
      <c r="D33" s="10" t="str">
        <f>IFERROR(VLOOKUP(C33,'Item List'!B:C,2,0),"")</f>
        <v>g/pack</v>
      </c>
      <c r="E33" s="4">
        <v>0.2</v>
      </c>
      <c r="F33" s="22">
        <f>IFERROR(IF(E33&gt;0,IF(VLOOKUP(C33,'Item List'!B:F,6,0)&gt;0,VLOOKUP(C33,'Item List'!B:F,6,0),G33/E33),"-"),0)</f>
        <v>0</v>
      </c>
      <c r="G33" s="22">
        <v>36</v>
      </c>
      <c r="H33" s="5"/>
      <c r="I33" s="5"/>
      <c r="J33" s="5"/>
      <c r="K33" s="33"/>
    </row>
    <row r="34" spans="1:11" x14ac:dyDescent="0.25">
      <c r="A34" s="3">
        <v>45865</v>
      </c>
      <c r="B34" s="8" t="str">
        <f>IFERROR(VLOOKUP(C34,'Item List'!B:D,3,0),"")</f>
        <v>Spices and Masalas</v>
      </c>
      <c r="C34" s="4" t="s">
        <v>25</v>
      </c>
      <c r="D34" s="10" t="str">
        <f>IFERROR(VLOOKUP(C34,'Item List'!B:C,2,0),"")</f>
        <v>g/pack</v>
      </c>
      <c r="E34" s="7">
        <v>0.1</v>
      </c>
      <c r="F34" s="22">
        <f>IFERROR(IF(E34&gt;0,IF(VLOOKUP(C34,'Item List'!B:F,6,0)&gt;0,VLOOKUP(C34,'Item List'!B:F,6,0),G34/E34),"-"),0)</f>
        <v>0</v>
      </c>
      <c r="G34" s="22">
        <v>96</v>
      </c>
      <c r="H34" s="5">
        <v>1553</v>
      </c>
      <c r="I34" s="5" t="s">
        <v>206</v>
      </c>
      <c r="J34" s="5" t="s">
        <v>231</v>
      </c>
    </row>
    <row r="35" spans="1:11" x14ac:dyDescent="0.25">
      <c r="A35" s="3">
        <v>45866</v>
      </c>
      <c r="B35" s="8" t="str">
        <f>IFERROR(VLOOKUP(C35,'Item List'!B:D,3,0),"")</f>
        <v>Flours and Grains</v>
      </c>
      <c r="C35" s="4" t="s">
        <v>13</v>
      </c>
      <c r="D35" s="10" t="str">
        <f>IFERROR(VLOOKUP(C35,'Item List'!B:C,2,0),"")</f>
        <v>kg</v>
      </c>
      <c r="E35" s="7">
        <v>2</v>
      </c>
      <c r="F35" s="22">
        <f>IFERROR(IF(E35&gt;0,IF(VLOOKUP(C35,'Item List'!B:F,6,0)&gt;0,VLOOKUP(C35,'Item List'!B:F,6,0),G35/E35),"-"),0)</f>
        <v>0</v>
      </c>
      <c r="G35" s="22">
        <v>188</v>
      </c>
      <c r="H35" s="5"/>
      <c r="I35" s="5"/>
      <c r="J35" s="5"/>
    </row>
    <row r="36" spans="1:11" x14ac:dyDescent="0.25">
      <c r="A36" s="3">
        <v>45866</v>
      </c>
      <c r="B36" s="8" t="str">
        <f>IFERROR(VLOOKUP(C36,'Item List'!B:D,3,0),"")</f>
        <v>Flours and Grains</v>
      </c>
      <c r="C36" s="4" t="s">
        <v>233</v>
      </c>
      <c r="D36" s="10" t="str">
        <f>IFERROR(VLOOKUP(C36,'Item List'!B:C,2,0),"")</f>
        <v>kg</v>
      </c>
      <c r="E36" s="7">
        <v>1</v>
      </c>
      <c r="F36" s="22">
        <f>IFERROR(IF(E36&gt;0,IF(VLOOKUP(C36,'Item List'!B:F,6,0)&gt;0,VLOOKUP(C36,'Item List'!B:F,6,0),G36/E36),"-"),0)</f>
        <v>0</v>
      </c>
      <c r="G36" s="22">
        <v>100</v>
      </c>
      <c r="H36" s="5"/>
      <c r="I36" s="5"/>
      <c r="J36" s="5"/>
    </row>
    <row r="37" spans="1:11" x14ac:dyDescent="0.25">
      <c r="A37" s="3">
        <v>45866</v>
      </c>
      <c r="B37" s="8" t="str">
        <f>IFERROR(VLOOKUP(C37,'Item List'!B:D,3,0),"")</f>
        <v>Flours and Grains</v>
      </c>
      <c r="C37" s="4" t="s">
        <v>234</v>
      </c>
      <c r="D37" s="10" t="str">
        <f>IFERROR(VLOOKUP(C37,'Item List'!B:C,2,0),"")</f>
        <v>kg</v>
      </c>
      <c r="E37" s="7">
        <v>2</v>
      </c>
      <c r="F37" s="22">
        <f>IFERROR(IF(E37&gt;0,IF(VLOOKUP(C37,'Item List'!B:F,6,0)&gt;0,VLOOKUP(C37,'Item List'!B:F,6,0),G37/E37),"-"),0)</f>
        <v>0</v>
      </c>
      <c r="G37" s="22">
        <v>220</v>
      </c>
      <c r="H37" s="5">
        <v>508</v>
      </c>
      <c r="I37" s="5" t="s">
        <v>206</v>
      </c>
      <c r="J37" s="5" t="s">
        <v>231</v>
      </c>
    </row>
    <row r="38" spans="1:11" x14ac:dyDescent="0.25">
      <c r="A38" s="3">
        <v>45866</v>
      </c>
      <c r="B38" s="8" t="str">
        <f>IFERROR(VLOOKUP(C38,'Item List'!B:D,3,0),"")</f>
        <v>Ready-to-Cook Items</v>
      </c>
      <c r="C38" s="4" t="s">
        <v>112</v>
      </c>
      <c r="D38" s="10" t="str">
        <f>IFERROR(VLOOKUP(C38,'Item List'!B:C,2,0),"")</f>
        <v>pack</v>
      </c>
      <c r="E38" s="7">
        <v>2</v>
      </c>
      <c r="F38" s="22">
        <f>IFERROR(IF(E38&gt;0,IF(VLOOKUP(C38,'Item List'!B:F,6,0)&gt;0,VLOOKUP(C38,'Item List'!B:F,6,0),G38/E38),"-"),0)</f>
        <v>0</v>
      </c>
      <c r="G38" s="22">
        <v>250</v>
      </c>
      <c r="H38" s="5"/>
      <c r="I38" s="5"/>
      <c r="J38" s="5"/>
    </row>
    <row r="39" spans="1:11" x14ac:dyDescent="0.25">
      <c r="A39" s="3">
        <v>45866</v>
      </c>
      <c r="B39" s="8" t="str">
        <f>IFERROR(VLOOKUP(C39,'Item List'!B:D,3,0),"")</f>
        <v>Ready-to-Cook Items</v>
      </c>
      <c r="C39" s="4" t="s">
        <v>99</v>
      </c>
      <c r="D39" s="10" t="str">
        <f>IFERROR(VLOOKUP(C39,'Item List'!B:C,2,0),"")</f>
        <v>kg/pack</v>
      </c>
      <c r="E39" s="7">
        <v>1</v>
      </c>
      <c r="F39" s="22">
        <f>IFERROR(IF(E39&gt;0,IF(VLOOKUP(C39,'Item List'!B:F,6,0)&gt;0,VLOOKUP(C39,'Item List'!B:F,6,0),G39/E39),"-"),0)</f>
        <v>0</v>
      </c>
      <c r="G39" s="22">
        <v>80</v>
      </c>
      <c r="H39" s="5"/>
      <c r="I39" s="5"/>
      <c r="J39" s="5"/>
    </row>
    <row r="40" spans="1:11" x14ac:dyDescent="0.25">
      <c r="A40" s="3">
        <v>45866</v>
      </c>
      <c r="B40" s="8" t="str">
        <f>IFERROR(VLOOKUP(C40,'Item List'!B:D,3,0),"")</f>
        <v>Ready-to-Cook Items</v>
      </c>
      <c r="C40" s="4" t="s">
        <v>96</v>
      </c>
      <c r="D40" s="10" t="str">
        <f>IFERROR(VLOOKUP(C40,'Item List'!B:C,2,0),"")</f>
        <v>jar/kg</v>
      </c>
      <c r="E40" s="7">
        <v>1</v>
      </c>
      <c r="F40" s="22">
        <f>IFERROR(IF(E40&gt;0,IF(VLOOKUP(C40,'Item List'!B:F,6,0)&gt;0,VLOOKUP(C40,'Item List'!B:F,6,0),G40/E40),"-"),0)</f>
        <v>0</v>
      </c>
      <c r="G40" s="22">
        <v>110</v>
      </c>
      <c r="H40" s="5">
        <v>440</v>
      </c>
      <c r="I40" s="5" t="s">
        <v>206</v>
      </c>
      <c r="J40" s="5" t="s">
        <v>213</v>
      </c>
    </row>
    <row r="41" spans="1:11" x14ac:dyDescent="0.25">
      <c r="A41" s="3">
        <v>45866</v>
      </c>
      <c r="B41" s="8" t="str">
        <f>IFERROR(VLOOKUP(C41,'Item List'!B:D,3,0),"")</f>
        <v>Vegetables</v>
      </c>
      <c r="C41" s="4" t="s">
        <v>164</v>
      </c>
      <c r="D41" s="10" t="str">
        <f>IFERROR(VLOOKUP(C41,'Item List'!B:C,2,0),"")</f>
        <v>kg</v>
      </c>
      <c r="E41" s="7">
        <v>0.5</v>
      </c>
      <c r="F41" s="22">
        <f>IFERROR(IF(E41&gt;0,IF(VLOOKUP(C41,'Item List'!B:F,6,0)&gt;0,VLOOKUP(C41,'Item List'!B:F,6,0),G41/E41),"-"),0)</f>
        <v>0</v>
      </c>
      <c r="G41" s="22">
        <v>40</v>
      </c>
      <c r="H41" s="5"/>
      <c r="I41" s="5"/>
      <c r="J41" s="5"/>
    </row>
    <row r="42" spans="1:11" x14ac:dyDescent="0.25">
      <c r="A42" s="3">
        <v>45866</v>
      </c>
      <c r="B42" s="8" t="str">
        <f>IFERROR(VLOOKUP(C42,'Item List'!B:D,3,0),"")</f>
        <v>Vegetables</v>
      </c>
      <c r="C42" s="4" t="s">
        <v>201</v>
      </c>
      <c r="D42" s="10" t="str">
        <f>IFERROR(VLOOKUP(C42,'Item List'!B:C,2,0),"")</f>
        <v>kg</v>
      </c>
      <c r="E42" s="7">
        <v>0.34</v>
      </c>
      <c r="F42" s="22">
        <f>IFERROR(IF(E42&gt;0,IF(VLOOKUP(C42,'Item List'!B:F,6,0)&gt;0,VLOOKUP(C42,'Item List'!B:F,6,0),G42/E42),"-"),0)</f>
        <v>0</v>
      </c>
      <c r="G42" s="22">
        <v>20</v>
      </c>
      <c r="H42" s="5"/>
      <c r="I42" s="5"/>
      <c r="J42" s="5"/>
    </row>
    <row r="43" spans="1:11" x14ac:dyDescent="0.25">
      <c r="A43" s="3">
        <v>45866</v>
      </c>
      <c r="B43" s="8" t="str">
        <f>IFERROR(VLOOKUP(C43,'Item List'!B:D,3,0),"")</f>
        <v>Vegetables</v>
      </c>
      <c r="C43" s="4" t="s">
        <v>236</v>
      </c>
      <c r="D43" s="10" t="str">
        <f>IFERROR(VLOOKUP(C43,'Item List'!B:C,2,0),"")</f>
        <v>kg</v>
      </c>
      <c r="E43" s="7">
        <v>0.25</v>
      </c>
      <c r="F43" s="22">
        <f>IFERROR(IF(E43&gt;0,IF(VLOOKUP(C43,'Item List'!B:F,6,0)&gt;0,VLOOKUP(C43,'Item List'!B:F,6,0),G43/E43),"-"),0)</f>
        <v>0</v>
      </c>
      <c r="G43" s="22">
        <v>30</v>
      </c>
      <c r="H43" s="5">
        <v>90</v>
      </c>
      <c r="I43" s="5" t="s">
        <v>206</v>
      </c>
      <c r="J43" s="5" t="s">
        <v>214</v>
      </c>
    </row>
    <row r="44" spans="1:11" x14ac:dyDescent="0.25">
      <c r="A44" s="3">
        <v>45866</v>
      </c>
      <c r="B44" s="8" t="str">
        <f>IFERROR(VLOOKUP(C44,'Item List'!B:D,3,0),"")</f>
        <v>Smoking</v>
      </c>
      <c r="C44" s="4" t="s">
        <v>178</v>
      </c>
      <c r="D44" s="10" t="str">
        <f>IFERROR(VLOOKUP(C44,'Item List'!B:C,2,0),"")</f>
        <v>pack</v>
      </c>
      <c r="E44" s="7">
        <v>10</v>
      </c>
      <c r="F44" s="22">
        <f>IFERROR(IF(E44&gt;0,IF(VLOOKUP(C44,'Item List'!B:F,6,0)&gt;0,VLOOKUP(C44,'Item List'!B:F,6,0),G44/E44),"-"),0)</f>
        <v>0</v>
      </c>
      <c r="G44" s="22">
        <f t="shared" ref="G44:G49" si="1">IFERROR(F44*E44,"")</f>
        <v>0</v>
      </c>
      <c r="H44" s="5"/>
      <c r="I44" s="5"/>
      <c r="J44" s="5"/>
    </row>
    <row r="45" spans="1:11" x14ac:dyDescent="0.25">
      <c r="A45" s="3">
        <v>45866</v>
      </c>
      <c r="B45" s="8" t="str">
        <f>IFERROR(VLOOKUP(C45,'Item List'!B:D,3,0),"")</f>
        <v>Smoking</v>
      </c>
      <c r="C45" s="4" t="s">
        <v>179</v>
      </c>
      <c r="D45" s="10" t="str">
        <f>IFERROR(VLOOKUP(C45,'Item List'!B:C,2,0),"")</f>
        <v>pack</v>
      </c>
      <c r="E45" s="7">
        <v>2</v>
      </c>
      <c r="F45" s="22">
        <f>IFERROR(IF(E45&gt;0,IF(VLOOKUP(C45,'Item List'!B:F,6,0)&gt;0,VLOOKUP(C45,'Item List'!B:F,6,0),G45/E45),"-"),0)</f>
        <v>0</v>
      </c>
      <c r="G45" s="22">
        <f t="shared" si="1"/>
        <v>0</v>
      </c>
      <c r="H45" s="5"/>
      <c r="I45" s="5"/>
      <c r="J45" s="5"/>
    </row>
    <row r="46" spans="1:11" x14ac:dyDescent="0.25">
      <c r="A46" s="3">
        <v>45866</v>
      </c>
      <c r="B46" s="8" t="str">
        <f>IFERROR(VLOOKUP(C46,'Item List'!B:D,3,0),"")</f>
        <v>Smoking</v>
      </c>
      <c r="C46" s="4" t="s">
        <v>182</v>
      </c>
      <c r="D46" s="10" t="str">
        <f>IFERROR(VLOOKUP(C46,'Item List'!B:C,2,0),"")</f>
        <v>pack</v>
      </c>
      <c r="E46" s="7">
        <v>2</v>
      </c>
      <c r="F46" s="22">
        <f>IFERROR(IF(E46&gt;0,IF(VLOOKUP(C46,'Item List'!B:F,6,0)&gt;0,VLOOKUP(C46,'Item List'!B:F,6,0),G46/E46),"-"),0)</f>
        <v>0</v>
      </c>
      <c r="G46" s="22">
        <f t="shared" si="1"/>
        <v>0</v>
      </c>
      <c r="H46" s="5"/>
      <c r="I46" s="5"/>
      <c r="J46" s="5"/>
    </row>
    <row r="47" spans="1:11" x14ac:dyDescent="0.25">
      <c r="A47" s="3">
        <v>45866</v>
      </c>
      <c r="B47" s="8" t="str">
        <f>IFERROR(VLOOKUP(C47,'Item List'!B:D,3,0),"")</f>
        <v>Smoking</v>
      </c>
      <c r="C47" s="4" t="s">
        <v>192</v>
      </c>
      <c r="D47" s="10" t="str">
        <f>IFERROR(VLOOKUP(C47,'Item List'!B:C,2,0),"")</f>
        <v>pack</v>
      </c>
      <c r="E47" s="7">
        <v>1</v>
      </c>
      <c r="F47" s="22">
        <f>IFERROR(IF(E47&gt;0,IF(VLOOKUP(C47,'Item List'!B:F,6,0)&gt;0,VLOOKUP(C47,'Item List'!B:F,6,0),G47/E47),"-"),0)</f>
        <v>0</v>
      </c>
      <c r="G47" s="22">
        <f t="shared" si="1"/>
        <v>0</v>
      </c>
      <c r="H47" s="5"/>
      <c r="I47" s="5"/>
      <c r="J47" s="5"/>
    </row>
    <row r="48" spans="1:11" x14ac:dyDescent="0.25">
      <c r="A48" s="3">
        <v>45866</v>
      </c>
      <c r="B48" s="8" t="str">
        <f>IFERROR(VLOOKUP(C48,'Item List'!B:D,3,0),"")</f>
        <v>Smoking</v>
      </c>
      <c r="C48" s="4" t="s">
        <v>235</v>
      </c>
      <c r="D48" s="10" t="str">
        <f>IFERROR(VLOOKUP(C48,'Item List'!B:C,2,0),"")</f>
        <v>pack</v>
      </c>
      <c r="E48" s="7">
        <v>2</v>
      </c>
      <c r="F48" s="22">
        <f>IFERROR(IF(E48&gt;0,IF(VLOOKUP(C48,'Item List'!B:F,6,0)&gt;0,VLOOKUP(C48,'Item List'!B:F,6,0),G48/E48),"-"),0)</f>
        <v>0</v>
      </c>
      <c r="G48" s="22">
        <f t="shared" si="1"/>
        <v>0</v>
      </c>
      <c r="H48" s="5"/>
      <c r="I48" s="5"/>
      <c r="J48" s="5"/>
    </row>
    <row r="49" spans="1:10" x14ac:dyDescent="0.25">
      <c r="A49" s="3">
        <v>45866</v>
      </c>
      <c r="B49" s="8" t="str">
        <f>IFERROR(VLOOKUP(C49,'Item List'!B:D,3,0),"")</f>
        <v>Smoking</v>
      </c>
      <c r="C49" s="4" t="s">
        <v>185</v>
      </c>
      <c r="D49" s="10" t="str">
        <f>IFERROR(VLOOKUP(C49,'Item List'!B:C,2,0),"")</f>
        <v>pack</v>
      </c>
      <c r="E49" s="7">
        <v>1</v>
      </c>
      <c r="F49" s="22">
        <f>IFERROR(IF(E49&gt;0,IF(VLOOKUP(C49,'Item List'!B:F,6,0)&gt;0,VLOOKUP(C49,'Item List'!B:F,6,0),G49/E49),"-"),0)</f>
        <v>0</v>
      </c>
      <c r="G49" s="22">
        <f t="shared" si="1"/>
        <v>0</v>
      </c>
      <c r="H49" s="5">
        <v>19</v>
      </c>
      <c r="I49" s="5"/>
      <c r="J49" s="5"/>
    </row>
    <row r="50" spans="1:10" x14ac:dyDescent="0.25">
      <c r="A50" s="3">
        <v>45866</v>
      </c>
      <c r="B50" s="8" t="str">
        <f>IFERROR(VLOOKUP(C50,'Item List'!B:D,3,0),"")</f>
        <v>Smoking</v>
      </c>
      <c r="C50" s="4" t="s">
        <v>181</v>
      </c>
      <c r="D50" s="10" t="str">
        <f>IFERROR(VLOOKUP(C50,'Item List'!B:C,2,0),"")</f>
        <v>pack</v>
      </c>
      <c r="E50" s="7">
        <v>5</v>
      </c>
      <c r="F50" s="22">
        <f>IFERROR(IF(E50&gt;0,IF(VLOOKUP(C50,'Item List'!B:F,6,0)&gt;0,VLOOKUP(C50,'Item List'!B:F,6,0),G50/E50),"-"),0)</f>
        <v>0</v>
      </c>
      <c r="G50" s="22">
        <v>390</v>
      </c>
      <c r="H50" s="5">
        <v>390</v>
      </c>
      <c r="I50" s="5" t="s">
        <v>206</v>
      </c>
      <c r="J50" s="5" t="s">
        <v>239</v>
      </c>
    </row>
    <row r="51" spans="1:10" x14ac:dyDescent="0.25">
      <c r="A51" s="3">
        <v>45866</v>
      </c>
      <c r="B51" s="8" t="str">
        <f>IFERROR(VLOOKUP(C51,'Item List'!B:D,3,0),"")</f>
        <v>Tea and Beverages</v>
      </c>
      <c r="C51" s="4" t="s">
        <v>30</v>
      </c>
      <c r="D51" s="10" t="str">
        <f>IFERROR(VLOOKUP(C51,'Item List'!B:C,2,0),"")</f>
        <v>kg/pack</v>
      </c>
      <c r="E51" s="7">
        <v>1</v>
      </c>
      <c r="F51" s="22">
        <f>IFERROR(IF(E51&gt;0,IF(VLOOKUP(C51,'Item List'!B:F,6,0)&gt;0,VLOOKUP(C51,'Item List'!B:F,6,0),G51/E51),"-"),0)</f>
        <v>0</v>
      </c>
      <c r="G51" s="22">
        <v>360</v>
      </c>
      <c r="H51" s="5"/>
      <c r="I51" s="5"/>
      <c r="J51" s="5"/>
    </row>
    <row r="52" spans="1:10" x14ac:dyDescent="0.25">
      <c r="A52" s="3">
        <v>45866</v>
      </c>
      <c r="B52" s="8" t="str">
        <f>IFERROR(VLOOKUP(C52,'Item List'!B:D,3,0),"")</f>
        <v>Customer Service</v>
      </c>
      <c r="C52" s="4" t="s">
        <v>68</v>
      </c>
      <c r="D52" s="10" t="str">
        <f>IFERROR(VLOOKUP(C52,'Item List'!B:C,2,0),"")</f>
        <v>bottle/dispenser</v>
      </c>
      <c r="E52" s="7">
        <v>1</v>
      </c>
      <c r="F52" s="22">
        <f>IFERROR(IF(E52&gt;0,IF(VLOOKUP(C52,'Item List'!B:F,6,0)&gt;0,VLOOKUP(C52,'Item List'!B:F,6,0),G52/E52),"-"),0)</f>
        <v>0</v>
      </c>
      <c r="G52" s="22">
        <v>100</v>
      </c>
      <c r="H52" s="5"/>
      <c r="I52" s="5"/>
      <c r="J52" s="5"/>
    </row>
    <row r="53" spans="1:10" x14ac:dyDescent="0.25">
      <c r="A53" s="3">
        <v>45866</v>
      </c>
      <c r="B53" s="8" t="str">
        <f>IFERROR(VLOOKUP(C53,'Item List'!B:D,3,0),"")</f>
        <v>Customer Service</v>
      </c>
      <c r="C53" s="4" t="s">
        <v>68</v>
      </c>
      <c r="D53" s="10" t="str">
        <f>IFERROR(VLOOKUP(C53,'Item List'!B:C,2,0),"")</f>
        <v>bottle/dispenser</v>
      </c>
      <c r="E53" s="7">
        <v>1</v>
      </c>
      <c r="F53" s="22">
        <f>IFERROR(IF(E53&gt;0,IF(VLOOKUP(C53,'Item List'!B:F,6,0)&gt;0,VLOOKUP(C53,'Item List'!B:F,6,0),G53/E53),"-"),0)</f>
        <v>0</v>
      </c>
      <c r="G53" s="22">
        <v>180</v>
      </c>
      <c r="H53" s="5">
        <v>270</v>
      </c>
      <c r="I53" s="5" t="s">
        <v>206</v>
      </c>
      <c r="J53" s="5" t="s">
        <v>237</v>
      </c>
    </row>
    <row r="54" spans="1:10" x14ac:dyDescent="0.25">
      <c r="B54" s="8" t="str">
        <f>IFERROR(VLOOKUP(C54,'Item List'!B:D,3,0),"")</f>
        <v/>
      </c>
      <c r="C54" s="4"/>
      <c r="D54" s="10" t="str">
        <f>IFERROR(VLOOKUP(C54,'Item List'!B:C,2,0),"")</f>
        <v/>
      </c>
      <c r="E54" s="7"/>
      <c r="F54" s="22" t="str">
        <f>IFERROR(IF(E54&gt;0,IF(VLOOKUP(C54,'Item List'!B:F,6,0)&gt;0,VLOOKUP(C54,'Item List'!B:F,6,0),G54/E54),"-"),0)</f>
        <v>-</v>
      </c>
      <c r="G54" s="22" t="str">
        <f t="shared" ref="G54:G71" si="2">IFERROR(F54*E54,"")</f>
        <v/>
      </c>
      <c r="H54" s="5"/>
      <c r="I54" s="5"/>
      <c r="J54" s="5"/>
    </row>
    <row r="55" spans="1:10" x14ac:dyDescent="0.25">
      <c r="B55" s="8" t="str">
        <f>IFERROR(VLOOKUP(C55,'Item List'!B:D,3,0),"")</f>
        <v/>
      </c>
      <c r="C55" s="4"/>
      <c r="D55" s="10" t="str">
        <f>IFERROR(VLOOKUP(C55,'Item List'!B:C,2,0),"")</f>
        <v/>
      </c>
      <c r="E55" s="7"/>
      <c r="F55" s="22" t="str">
        <f>IFERROR(IF(E55&gt;0,IF(VLOOKUP(C55,'Item List'!B:F,6,0)&gt;0,VLOOKUP(C55,'Item List'!B:F,6,0),G55/E55),"-"),0)</f>
        <v>-</v>
      </c>
      <c r="G55" s="22" t="str">
        <f t="shared" si="2"/>
        <v/>
      </c>
      <c r="H55" s="5"/>
      <c r="I55" s="5"/>
      <c r="J55" s="5"/>
    </row>
    <row r="56" spans="1:10" x14ac:dyDescent="0.25">
      <c r="B56" s="8" t="str">
        <f>IFERROR(VLOOKUP(C56,'Item List'!B:D,3,0),"")</f>
        <v/>
      </c>
      <c r="C56" s="4"/>
      <c r="D56" s="10" t="str">
        <f>IFERROR(VLOOKUP(C56,'Item List'!B:C,2,0),"")</f>
        <v/>
      </c>
      <c r="E56" s="7"/>
      <c r="F56" s="22" t="str">
        <f>IFERROR(IF(E56&gt;0,IF(VLOOKUP(C56,'Item List'!B:F,6,0)&gt;0,VLOOKUP(C56,'Item List'!B:F,6,0),G56/E56),"-"),0)</f>
        <v>-</v>
      </c>
      <c r="G56" s="22" t="str">
        <f t="shared" si="2"/>
        <v/>
      </c>
      <c r="H56" s="5"/>
      <c r="I56" s="5"/>
      <c r="J56" s="5"/>
    </row>
    <row r="57" spans="1:10" x14ac:dyDescent="0.25">
      <c r="B57" s="8" t="str">
        <f>IFERROR(VLOOKUP(C57,'Item List'!B:D,3,0),"")</f>
        <v/>
      </c>
      <c r="C57" s="4"/>
      <c r="D57" s="10" t="str">
        <f>IFERROR(VLOOKUP(C57,'Item List'!B:C,2,0),"")</f>
        <v/>
      </c>
      <c r="E57" s="7"/>
      <c r="F57" s="22" t="str">
        <f>IFERROR(IF(E57&gt;0,IF(VLOOKUP(C57,'Item List'!B:F,6,0)&gt;0,VLOOKUP(C57,'Item List'!B:F,6,0),G57/E57),"-"),0)</f>
        <v>-</v>
      </c>
      <c r="G57" s="22" t="str">
        <f t="shared" si="2"/>
        <v/>
      </c>
      <c r="H57" s="5"/>
      <c r="I57" s="5"/>
      <c r="J57" s="5"/>
    </row>
    <row r="58" spans="1:10" x14ac:dyDescent="0.25">
      <c r="B58" s="8" t="str">
        <f>IFERROR(VLOOKUP(C58,'Item List'!B:D,3,0),"")</f>
        <v/>
      </c>
      <c r="C58" s="4"/>
      <c r="D58" s="10" t="str">
        <f>IFERROR(VLOOKUP(C58,'Item List'!B:C,2,0),"")</f>
        <v/>
      </c>
      <c r="E58" s="7"/>
      <c r="F58" s="22" t="str">
        <f>IFERROR(IF(E58&gt;0,IF(VLOOKUP(C58,'Item List'!B:F,6,0)&gt;0,VLOOKUP(C58,'Item List'!B:F,6,0),G58/E58),"-"),0)</f>
        <v>-</v>
      </c>
      <c r="G58" s="22" t="str">
        <f t="shared" si="2"/>
        <v/>
      </c>
      <c r="H58" s="5"/>
      <c r="I58" s="5"/>
      <c r="J58" s="5"/>
    </row>
    <row r="59" spans="1:10" x14ac:dyDescent="0.25">
      <c r="B59" s="8" t="str">
        <f>IFERROR(VLOOKUP(C59,'Item List'!B:D,3,0),"")</f>
        <v/>
      </c>
      <c r="C59" s="4"/>
      <c r="D59" s="10" t="str">
        <f>IFERROR(VLOOKUP(C59,'Item List'!B:C,2,0),"")</f>
        <v/>
      </c>
      <c r="E59" s="7"/>
      <c r="F59" s="22" t="str">
        <f>IFERROR(IF(E59&gt;0,IF(VLOOKUP(C59,'Item List'!B:F,6,0)&gt;0,VLOOKUP(C59,'Item List'!B:F,6,0),G59/E59),"-"),0)</f>
        <v>-</v>
      </c>
      <c r="G59" s="22" t="str">
        <f t="shared" si="2"/>
        <v/>
      </c>
      <c r="H59" s="5"/>
      <c r="I59" s="5"/>
      <c r="J59" s="5"/>
    </row>
    <row r="60" spans="1:10" x14ac:dyDescent="0.25">
      <c r="B60" s="8" t="str">
        <f>IFERROR(VLOOKUP(C60,'Item List'!B:D,3,0),"")</f>
        <v/>
      </c>
      <c r="C60" s="4"/>
      <c r="D60" s="10" t="str">
        <f>IFERROR(VLOOKUP(C60,'Item List'!B:C,2,0),"")</f>
        <v/>
      </c>
      <c r="E60" s="7"/>
      <c r="F60" s="22" t="str">
        <f>IFERROR(IF(E60&gt;0,IF(VLOOKUP(C60,'Item List'!B:F,6,0)&gt;0,VLOOKUP(C60,'Item List'!B:F,6,0),G60/E60),"-"),0)</f>
        <v>-</v>
      </c>
      <c r="G60" s="22" t="str">
        <f t="shared" si="2"/>
        <v/>
      </c>
      <c r="H60" s="5"/>
      <c r="I60" s="5"/>
      <c r="J60" s="5"/>
    </row>
    <row r="61" spans="1:10" x14ac:dyDescent="0.25">
      <c r="B61" s="8" t="str">
        <f>IFERROR(VLOOKUP(C61,'Item List'!B:D,3,0),"")</f>
        <v/>
      </c>
      <c r="C61" s="4"/>
      <c r="D61" s="10" t="str">
        <f>IFERROR(VLOOKUP(C61,'Item List'!B:C,2,0),"")</f>
        <v/>
      </c>
      <c r="E61" s="7"/>
      <c r="F61" s="22" t="str">
        <f>IFERROR(IF(E61&gt;0,IF(VLOOKUP(C61,'Item List'!B:F,6,0)&gt;0,VLOOKUP(C61,'Item List'!B:F,6,0),G61/E61),"-"),0)</f>
        <v>-</v>
      </c>
      <c r="G61" s="22" t="str">
        <f t="shared" si="2"/>
        <v/>
      </c>
      <c r="H61" s="5"/>
      <c r="I61" s="5"/>
      <c r="J61" s="5"/>
    </row>
    <row r="62" spans="1:10" x14ac:dyDescent="0.25">
      <c r="B62" s="8" t="str">
        <f>IFERROR(VLOOKUP(C62,'Item List'!B:D,3,0),"")</f>
        <v/>
      </c>
      <c r="C62" s="4"/>
      <c r="D62" s="10" t="str">
        <f>IFERROR(VLOOKUP(C62,'Item List'!B:C,2,0),"")</f>
        <v/>
      </c>
      <c r="E62" s="7"/>
      <c r="F62" s="22" t="str">
        <f>IFERROR(IF(E62&gt;0,IF(VLOOKUP(C62,'Item List'!B:F,6,0)&gt;0,VLOOKUP(C62,'Item List'!B:F,6,0),G62/E62),"-"),0)</f>
        <v>-</v>
      </c>
      <c r="G62" s="22" t="str">
        <f t="shared" si="2"/>
        <v/>
      </c>
      <c r="H62" s="5"/>
      <c r="I62" s="5"/>
      <c r="J62" s="5"/>
    </row>
    <row r="63" spans="1:10" x14ac:dyDescent="0.25">
      <c r="B63" s="8" t="str">
        <f>IFERROR(VLOOKUP(C63,'Item List'!B:D,3,0),"")</f>
        <v/>
      </c>
      <c r="C63" s="4"/>
      <c r="D63" s="10" t="str">
        <f>IFERROR(VLOOKUP(C63,'Item List'!B:C,2,0),"")</f>
        <v/>
      </c>
      <c r="E63" s="7"/>
      <c r="F63" s="22" t="str">
        <f>IFERROR(IF(E63&gt;0,IF(VLOOKUP(C63,'Item List'!B:F,6,0)&gt;0,VLOOKUP(C63,'Item List'!B:F,6,0),G63/E63),"-"),0)</f>
        <v>-</v>
      </c>
      <c r="G63" s="22" t="str">
        <f t="shared" si="2"/>
        <v/>
      </c>
      <c r="H63" s="5"/>
      <c r="I63" s="5"/>
      <c r="J63" s="5"/>
    </row>
    <row r="64" spans="1:10" x14ac:dyDescent="0.25">
      <c r="B64" s="8" t="str">
        <f>IFERROR(VLOOKUP(C64,'Item List'!B:D,3,0),"")</f>
        <v/>
      </c>
      <c r="C64" s="4"/>
      <c r="D64" s="10" t="str">
        <f>IFERROR(VLOOKUP(C64,'Item List'!B:C,2,0),"")</f>
        <v/>
      </c>
      <c r="E64" s="7"/>
      <c r="F64" s="22" t="str">
        <f>IFERROR(IF(E64&gt;0,IF(VLOOKUP(C64,'Item List'!B:F,6,0)&gt;0,VLOOKUP(C64,'Item List'!B:F,6,0),G64/E64),"-"),0)</f>
        <v>-</v>
      </c>
      <c r="G64" s="22" t="str">
        <f t="shared" si="2"/>
        <v/>
      </c>
      <c r="H64" s="5"/>
      <c r="I64" s="5"/>
      <c r="J64" s="5"/>
    </row>
    <row r="65" spans="2:10" x14ac:dyDescent="0.25">
      <c r="B65" s="8" t="str">
        <f>IFERROR(VLOOKUP(C65,'Item List'!B:D,3,0),"")</f>
        <v/>
      </c>
      <c r="C65" s="4"/>
      <c r="D65" s="10" t="str">
        <f>IFERROR(VLOOKUP(C65,'Item List'!B:C,2,0),"")</f>
        <v/>
      </c>
      <c r="E65" s="7"/>
      <c r="F65" s="22" t="str">
        <f>IFERROR(IF(E65&gt;0,IF(VLOOKUP(C65,'Item List'!B:F,6,0)&gt;0,VLOOKUP(C65,'Item List'!B:F,6,0),G65/E65),"-"),0)</f>
        <v>-</v>
      </c>
      <c r="G65" s="22" t="str">
        <f t="shared" si="2"/>
        <v/>
      </c>
      <c r="H65" s="5"/>
      <c r="I65" s="5"/>
      <c r="J65" s="5"/>
    </row>
    <row r="66" spans="2:10" x14ac:dyDescent="0.25">
      <c r="B66" s="8" t="str">
        <f>IFERROR(VLOOKUP(C66,'Item List'!B:D,3,0),"")</f>
        <v/>
      </c>
      <c r="C66" s="4"/>
      <c r="D66" s="10" t="str">
        <f>IFERROR(VLOOKUP(C66,'Item List'!B:C,2,0),"")</f>
        <v/>
      </c>
      <c r="E66" s="7"/>
      <c r="F66" s="22" t="str">
        <f>IFERROR(IF(E66&gt;0,IF(VLOOKUP(C66,'Item List'!B:F,6,0)&gt;0,VLOOKUP(C66,'Item List'!B:F,6,0),G66/E66),"-"),0)</f>
        <v>-</v>
      </c>
      <c r="G66" s="22" t="str">
        <f t="shared" si="2"/>
        <v/>
      </c>
      <c r="H66" s="5"/>
      <c r="I66" s="5"/>
      <c r="J66" s="5"/>
    </row>
    <row r="67" spans="2:10" x14ac:dyDescent="0.25">
      <c r="B67" s="8" t="str">
        <f>IFERROR(VLOOKUP(C67,'Item List'!B:D,3,0),"")</f>
        <v/>
      </c>
      <c r="C67" s="4"/>
      <c r="D67" s="10" t="str">
        <f>IFERROR(VLOOKUP(C67,'Item List'!B:C,2,0),"")</f>
        <v/>
      </c>
      <c r="E67" s="7"/>
      <c r="F67" s="22" t="str">
        <f>IFERROR(IF(E67&gt;0,IF(VLOOKUP(C67,'Item List'!B:F,6,0)&gt;0,VLOOKUP(C67,'Item List'!B:F,6,0),G67/E67),"-"),0)</f>
        <v>-</v>
      </c>
      <c r="G67" s="22" t="str">
        <f t="shared" si="2"/>
        <v/>
      </c>
      <c r="H67" s="5"/>
      <c r="I67" s="5"/>
      <c r="J67" s="5"/>
    </row>
    <row r="68" spans="2:10" x14ac:dyDescent="0.25">
      <c r="B68" s="8" t="str">
        <f>IFERROR(VLOOKUP(C68,'Item List'!B:D,3,0),"")</f>
        <v/>
      </c>
      <c r="C68" s="4"/>
      <c r="D68" s="10" t="str">
        <f>IFERROR(VLOOKUP(C68,'Item List'!B:C,2,0),"")</f>
        <v/>
      </c>
      <c r="E68" s="7"/>
      <c r="F68" s="22" t="str">
        <f>IFERROR(IF(E68&gt;0,IF(VLOOKUP(C68,'Item List'!B:F,6,0)&gt;0,VLOOKUP(C68,'Item List'!B:F,6,0),G68/E68),"-"),0)</f>
        <v>-</v>
      </c>
      <c r="G68" s="22" t="str">
        <f t="shared" si="2"/>
        <v/>
      </c>
      <c r="H68" s="5"/>
      <c r="I68" s="5"/>
      <c r="J68" s="5"/>
    </row>
    <row r="69" spans="2:10" x14ac:dyDescent="0.25">
      <c r="B69" s="8" t="str">
        <f>IFERROR(VLOOKUP(C69,'Item List'!B:D,3,0),"")</f>
        <v/>
      </c>
      <c r="C69" s="4"/>
      <c r="D69" s="10" t="str">
        <f>IFERROR(VLOOKUP(C69,'Item List'!B:C,2,0),"")</f>
        <v/>
      </c>
      <c r="E69" s="7"/>
      <c r="F69" s="22" t="str">
        <f>IFERROR(IF(E69&gt;0,IF(VLOOKUP(C69,'Item List'!B:F,6,0)&gt;0,VLOOKUP(C69,'Item List'!B:F,6,0),G69/E69),"-"),0)</f>
        <v>-</v>
      </c>
      <c r="G69" s="22" t="str">
        <f t="shared" si="2"/>
        <v/>
      </c>
      <c r="H69" s="5"/>
      <c r="I69" s="5"/>
      <c r="J69" s="5"/>
    </row>
    <row r="70" spans="2:10" x14ac:dyDescent="0.25">
      <c r="B70" s="8" t="str">
        <f>IFERROR(VLOOKUP(C70,'Item List'!B:D,3,0),"")</f>
        <v/>
      </c>
      <c r="C70" s="4"/>
      <c r="D70" s="10" t="str">
        <f>IFERROR(VLOOKUP(C70,'Item List'!B:C,2,0),"")</f>
        <v/>
      </c>
      <c r="E70" s="7"/>
      <c r="F70" s="22" t="str">
        <f>IFERROR(IF(E70&gt;0,IF(VLOOKUP(C70,'Item List'!B:F,6,0)&gt;0,VLOOKUP(C70,'Item List'!B:F,6,0),G70/E70),"-"),0)</f>
        <v>-</v>
      </c>
      <c r="G70" s="22" t="str">
        <f t="shared" si="2"/>
        <v/>
      </c>
      <c r="H70" s="5"/>
      <c r="I70" s="5"/>
      <c r="J70" s="5"/>
    </row>
    <row r="71" spans="2:10" x14ac:dyDescent="0.25">
      <c r="B71" s="8" t="str">
        <f>IFERROR(VLOOKUP(C71,'Item List'!B:D,3,0),"")</f>
        <v/>
      </c>
      <c r="C71" s="4"/>
      <c r="D71" s="10" t="str">
        <f>IFERROR(VLOOKUP(C71,'Item List'!B:C,2,0),"")</f>
        <v/>
      </c>
      <c r="E71" s="7"/>
      <c r="F71" s="22" t="str">
        <f>IFERROR(IF(E71&gt;0,IF(VLOOKUP(C71,'Item List'!B:F,6,0)&gt;0,VLOOKUP(C71,'Item List'!B:F,6,0),G71/E71),"-"),0)</f>
        <v>-</v>
      </c>
      <c r="G71" s="22" t="str">
        <f t="shared" si="2"/>
        <v/>
      </c>
      <c r="H71" s="5"/>
      <c r="I71" s="5"/>
      <c r="J71" s="5"/>
    </row>
    <row r="72" spans="2:10" x14ac:dyDescent="0.25">
      <c r="B72" s="8" t="str">
        <f>IFERROR(VLOOKUP(C72,'Item List'!B:D,3,0),"")</f>
        <v/>
      </c>
      <c r="C72" s="4"/>
      <c r="D72" s="10" t="str">
        <f>IFERROR(VLOOKUP(C72,'Item List'!B:C,2,0),"")</f>
        <v/>
      </c>
      <c r="E72" s="7"/>
      <c r="F72" s="22" t="str">
        <f>IFERROR(IF(E72&gt;0,IF(VLOOKUP(C72,'Item List'!B:F,6,0)&gt;0,VLOOKUP(C72,'Item List'!B:F,6,0),G72/E72),"-"),0)</f>
        <v>-</v>
      </c>
      <c r="G72" s="22" t="str">
        <f t="shared" ref="G72:G105" si="3">IFERROR(F72*E72,"")</f>
        <v/>
      </c>
      <c r="H72" s="5"/>
      <c r="I72" s="5"/>
      <c r="J72" s="5"/>
    </row>
    <row r="73" spans="2:10" x14ac:dyDescent="0.25">
      <c r="B73" s="8" t="str">
        <f>IFERROR(VLOOKUP(C73,'Item List'!B:D,3,0),"")</f>
        <v/>
      </c>
      <c r="C73" s="4"/>
      <c r="D73" s="10" t="str">
        <f>IFERROR(VLOOKUP(C73,'Item List'!B:C,2,0),"")</f>
        <v/>
      </c>
      <c r="E73" s="7"/>
      <c r="F73" s="22" t="str">
        <f>IFERROR(IF(E73&gt;0,IF(VLOOKUP(C73,'Item List'!B:F,6,0)&gt;0,VLOOKUP(C73,'Item List'!B:F,6,0),G73/E73),"-"),0)</f>
        <v>-</v>
      </c>
      <c r="G73" s="22" t="str">
        <f t="shared" si="3"/>
        <v/>
      </c>
      <c r="H73" s="5"/>
      <c r="I73" s="5"/>
      <c r="J73" s="5"/>
    </row>
    <row r="74" spans="2:10" x14ac:dyDescent="0.25">
      <c r="B74" s="8" t="str">
        <f>IFERROR(VLOOKUP(C74,'Item List'!B:D,3,0),"")</f>
        <v/>
      </c>
      <c r="C74" s="4"/>
      <c r="D74" s="11"/>
      <c r="E74" s="7"/>
      <c r="F74" s="22" t="str">
        <f>IFERROR(IF(E74&gt;0,IF(VLOOKUP(C74,'Item List'!B:F,6,0)&gt;0,VLOOKUP(C74,'Item List'!B:F,6,0),G74/E74),"-"),0)</f>
        <v>-</v>
      </c>
      <c r="G74" s="22" t="str">
        <f t="shared" si="3"/>
        <v/>
      </c>
      <c r="H74" s="5"/>
      <c r="I74" s="5"/>
      <c r="J74" s="5"/>
    </row>
    <row r="75" spans="2:10" x14ac:dyDescent="0.25">
      <c r="B75" s="8" t="str">
        <f>IFERROR(VLOOKUP(C75,'Item List'!B:D,3,0),"")</f>
        <v/>
      </c>
      <c r="C75" s="4"/>
      <c r="D75" s="11"/>
      <c r="E75" s="7"/>
      <c r="F75" s="22" t="str">
        <f>IFERROR(IF(E75&gt;0,IF(VLOOKUP(C75,'Item List'!B:F,6,0)&gt;0,VLOOKUP(C75,'Item List'!B:F,6,0),G75/E75),"-"),0)</f>
        <v>-</v>
      </c>
      <c r="G75" s="22" t="str">
        <f t="shared" si="3"/>
        <v/>
      </c>
      <c r="H75" s="5"/>
      <c r="I75" s="5"/>
      <c r="J75" s="5"/>
    </row>
    <row r="76" spans="2:10" x14ac:dyDescent="0.25">
      <c r="B76" s="8" t="str">
        <f>IFERROR(VLOOKUP(C76,'Item List'!B:D,3,0),"")</f>
        <v/>
      </c>
      <c r="C76" s="4"/>
      <c r="D76" s="11"/>
      <c r="E76" s="7"/>
      <c r="F76" s="22" t="str">
        <f>IFERROR(IF(E76&gt;0,IF(VLOOKUP(C76,'Item List'!B:F,6,0)&gt;0,VLOOKUP(C76,'Item List'!B:F,6,0),G76/E76),"-"),0)</f>
        <v>-</v>
      </c>
      <c r="G76" s="22" t="str">
        <f t="shared" si="3"/>
        <v/>
      </c>
      <c r="H76" s="5"/>
      <c r="I76" s="5"/>
      <c r="J76" s="5"/>
    </row>
    <row r="77" spans="2:10" x14ac:dyDescent="0.25">
      <c r="B77" s="8" t="str">
        <f>IFERROR(VLOOKUP(C77,'Item List'!B:D,3,0),"")</f>
        <v/>
      </c>
      <c r="C77" s="4"/>
      <c r="D77" s="11"/>
      <c r="E77" s="7"/>
      <c r="F77" s="22" t="str">
        <f>IFERROR(IF(E77&gt;0,IF(VLOOKUP(C77,'Item List'!B:F,6,0)&gt;0,VLOOKUP(C77,'Item List'!B:F,6,0),G77/E77),"-"),0)</f>
        <v>-</v>
      </c>
      <c r="G77" s="22" t="str">
        <f t="shared" si="3"/>
        <v/>
      </c>
      <c r="H77" s="5"/>
      <c r="I77" s="5"/>
      <c r="J77" s="5"/>
    </row>
    <row r="78" spans="2:10" x14ac:dyDescent="0.25">
      <c r="B78" s="8" t="str">
        <f>IFERROR(VLOOKUP(C78,'Item List'!B:D,3,0),"")</f>
        <v/>
      </c>
      <c r="C78" s="4"/>
      <c r="D78" s="11"/>
      <c r="E78" s="7"/>
      <c r="F78" s="22" t="str">
        <f>IFERROR(IF(E78&gt;0,IF(VLOOKUP(C78,'Item List'!B:F,6,0)&gt;0,VLOOKUP(C78,'Item List'!B:F,6,0),G78/E78),"-"),0)</f>
        <v>-</v>
      </c>
      <c r="G78" s="22" t="str">
        <f t="shared" si="3"/>
        <v/>
      </c>
      <c r="H78" s="5"/>
      <c r="I78" s="5"/>
      <c r="J78" s="5"/>
    </row>
    <row r="79" spans="2:10" x14ac:dyDescent="0.25">
      <c r="B79" s="8" t="str">
        <f>IFERROR(VLOOKUP(C79,'Item List'!B:D,3,0),"")</f>
        <v/>
      </c>
      <c r="C79" s="4"/>
      <c r="D79" s="11"/>
      <c r="E79" s="7"/>
      <c r="F79" s="22" t="str">
        <f>IFERROR(IF(E79&gt;0,IF(VLOOKUP(C79,'Item List'!B:F,6,0)&gt;0,VLOOKUP(C79,'Item List'!B:F,6,0),G79/E79),"-"),0)</f>
        <v>-</v>
      </c>
      <c r="G79" s="22" t="str">
        <f t="shared" si="3"/>
        <v/>
      </c>
      <c r="H79" s="5"/>
      <c r="I79" s="5"/>
      <c r="J79" s="5"/>
    </row>
    <row r="80" spans="2:10" x14ac:dyDescent="0.25">
      <c r="B80" s="8" t="str">
        <f>IFERROR(VLOOKUP(C80,'Item List'!B:D,3,0),"")</f>
        <v/>
      </c>
      <c r="C80" s="4"/>
      <c r="D80" s="11"/>
      <c r="E80" s="7"/>
      <c r="F80" s="22" t="str">
        <f>IFERROR(IF(E80&gt;0,IF(VLOOKUP(C80,'Item List'!B:F,6,0)&gt;0,VLOOKUP(C80,'Item List'!B:F,6,0),G80/E80),"-"),0)</f>
        <v>-</v>
      </c>
      <c r="G80" s="22" t="str">
        <f t="shared" si="3"/>
        <v/>
      </c>
      <c r="H80" s="5"/>
      <c r="I80" s="5"/>
      <c r="J80" s="5"/>
    </row>
    <row r="81" spans="2:10" x14ac:dyDescent="0.25">
      <c r="B81" s="8" t="str">
        <f>IFERROR(VLOOKUP(C81,'Item List'!B:D,3,0),"")</f>
        <v/>
      </c>
      <c r="C81" s="4"/>
      <c r="D81" s="11"/>
      <c r="E81" s="7"/>
      <c r="F81" s="22" t="str">
        <f>IFERROR(IF(E81&gt;0,IF(VLOOKUP(C81,'Item List'!B:F,6,0)&gt;0,VLOOKUP(C81,'Item List'!B:F,6,0),G81/E81),"-"),0)</f>
        <v>-</v>
      </c>
      <c r="G81" s="22" t="str">
        <f t="shared" si="3"/>
        <v/>
      </c>
      <c r="H81" s="5"/>
      <c r="I81" s="5"/>
      <c r="J81" s="5"/>
    </row>
    <row r="82" spans="2:10" x14ac:dyDescent="0.25">
      <c r="B82" s="8" t="str">
        <f>IFERROR(VLOOKUP(C82,'Item List'!B:D,3,0),"")</f>
        <v/>
      </c>
      <c r="C82" s="4"/>
      <c r="D82" s="11"/>
      <c r="E82" s="7"/>
      <c r="F82" s="22" t="str">
        <f>IFERROR(IF(E82&gt;0,IF(VLOOKUP(C82,'Item List'!B:F,6,0)&gt;0,VLOOKUP(C82,'Item List'!B:F,6,0),G82/E82),"-"),0)</f>
        <v>-</v>
      </c>
      <c r="G82" s="22" t="str">
        <f t="shared" si="3"/>
        <v/>
      </c>
      <c r="H82" s="5"/>
      <c r="I82" s="5"/>
      <c r="J82" s="5"/>
    </row>
    <row r="83" spans="2:10" x14ac:dyDescent="0.25">
      <c r="B83" s="8" t="str">
        <f>IFERROR(VLOOKUP(C83,'Item List'!B:D,3,0),"")</f>
        <v/>
      </c>
      <c r="C83" s="4"/>
      <c r="D83" s="10"/>
      <c r="E83" s="7"/>
      <c r="F83" s="22" t="str">
        <f>IFERROR(IF(E83&gt;0,IF(VLOOKUP(C83,'Item List'!B:F,6,0)&gt;0,VLOOKUP(C83,'Item List'!B:F,6,0),G83/E83),"-"),0)</f>
        <v>-</v>
      </c>
      <c r="G83" s="22" t="str">
        <f t="shared" si="3"/>
        <v/>
      </c>
      <c r="H83" s="5"/>
      <c r="I83" s="5"/>
      <c r="J83" s="5"/>
    </row>
    <row r="84" spans="2:10" x14ac:dyDescent="0.25">
      <c r="B84" s="8" t="str">
        <f>IFERROR(VLOOKUP(C84,'Item List'!B:D,3,0),"")</f>
        <v/>
      </c>
      <c r="C84" s="4"/>
      <c r="D84" s="11"/>
      <c r="E84" s="7"/>
      <c r="F84" s="22" t="str">
        <f>IFERROR(IF(E84&gt;0,IF(VLOOKUP(C84,'Item List'!B:F,6,0)&gt;0,VLOOKUP(C84,'Item List'!B:F,6,0),G84/E84),"-"),0)</f>
        <v>-</v>
      </c>
      <c r="G84" s="22" t="str">
        <f t="shared" si="3"/>
        <v/>
      </c>
      <c r="H84" s="5"/>
      <c r="I84" s="5"/>
      <c r="J84" s="5"/>
    </row>
    <row r="85" spans="2:10" x14ac:dyDescent="0.25">
      <c r="B85" s="8" t="str">
        <f>IFERROR(VLOOKUP(C85,'Item List'!B:D,3,0),"")</f>
        <v/>
      </c>
      <c r="C85" s="4"/>
      <c r="D85" s="11"/>
      <c r="E85" s="7"/>
      <c r="F85" s="22" t="str">
        <f>IFERROR(IF(E85&gt;0,IF(VLOOKUP(C85,'Item List'!B:F,6,0)&gt;0,VLOOKUP(C85,'Item List'!B:F,6,0),G85/E85),"-"),0)</f>
        <v>-</v>
      </c>
      <c r="G85" s="22" t="str">
        <f t="shared" si="3"/>
        <v/>
      </c>
      <c r="H85" s="5"/>
      <c r="I85" s="5"/>
      <c r="J85" s="5"/>
    </row>
    <row r="86" spans="2:10" x14ac:dyDescent="0.25">
      <c r="B86" s="8" t="str">
        <f>IFERROR(VLOOKUP(C86,'Item List'!B:D,3,0),"")</f>
        <v/>
      </c>
      <c r="C86" s="4"/>
      <c r="D86" s="11"/>
      <c r="E86" s="7"/>
      <c r="F86" s="22" t="str">
        <f>IFERROR(IF(E86&gt;0,IF(VLOOKUP(C86,'Item List'!B:F,6,0)&gt;0,VLOOKUP(C86,'Item List'!B:F,6,0),G86/E86),"-"),0)</f>
        <v>-</v>
      </c>
      <c r="G86" s="22" t="str">
        <f t="shared" si="3"/>
        <v/>
      </c>
      <c r="H86" s="5"/>
      <c r="I86" s="5"/>
      <c r="J86" s="5"/>
    </row>
    <row r="87" spans="2:10" x14ac:dyDescent="0.25">
      <c r="B87" s="8" t="str">
        <f>IFERROR(VLOOKUP(C87,'Item List'!B:D,3,0),"")</f>
        <v/>
      </c>
      <c r="C87" s="4"/>
      <c r="D87" s="11"/>
      <c r="E87" s="7"/>
      <c r="F87" s="22" t="str">
        <f>IFERROR(IF(E87&gt;0,IF(VLOOKUP(C87,'Item List'!B:F,6,0)&gt;0,VLOOKUP(C87,'Item List'!B:F,6,0),G87/E87),"-"),0)</f>
        <v>-</v>
      </c>
      <c r="G87" s="22" t="str">
        <f t="shared" si="3"/>
        <v/>
      </c>
      <c r="H87" s="5"/>
      <c r="I87" s="5"/>
      <c r="J87" s="5"/>
    </row>
    <row r="88" spans="2:10" x14ac:dyDescent="0.25">
      <c r="B88" s="8" t="str">
        <f>IFERROR(VLOOKUP(C88,'Item List'!B:D,3,0),"")</f>
        <v/>
      </c>
      <c r="C88" s="4"/>
      <c r="D88" s="11"/>
      <c r="E88" s="7"/>
      <c r="F88" s="22" t="str">
        <f>IFERROR(IF(E88&gt;0,IF(VLOOKUP(C88,'Item List'!B:F,6,0)&gt;0,VLOOKUP(C88,'Item List'!B:F,6,0),G88/E88),"-"),0)</f>
        <v>-</v>
      </c>
      <c r="G88" s="22" t="str">
        <f t="shared" si="3"/>
        <v/>
      </c>
      <c r="H88" s="5"/>
      <c r="I88" s="5"/>
      <c r="J88" s="5"/>
    </row>
    <row r="89" spans="2:10" x14ac:dyDescent="0.25">
      <c r="B89" s="8" t="str">
        <f>IFERROR(VLOOKUP(C89,'Item List'!B:D,3,0),"")</f>
        <v/>
      </c>
      <c r="C89" s="4"/>
      <c r="D89" s="11"/>
      <c r="E89" s="7"/>
      <c r="F89" s="22" t="str">
        <f>IFERROR(IF(E89&gt;0,IF(VLOOKUP(C89,'Item List'!B:F,6,0)&gt;0,VLOOKUP(C89,'Item List'!B:F,6,0),G89/E89),"-"),0)</f>
        <v>-</v>
      </c>
      <c r="G89" s="22" t="str">
        <f t="shared" si="3"/>
        <v/>
      </c>
      <c r="H89" s="5"/>
      <c r="I89" s="5"/>
      <c r="J89" s="5"/>
    </row>
    <row r="90" spans="2:10" x14ac:dyDescent="0.25">
      <c r="B90" s="8" t="str">
        <f>IFERROR(VLOOKUP(C90,'Item List'!B:D,3,0),"")</f>
        <v/>
      </c>
      <c r="C90" s="4"/>
      <c r="D90" s="11"/>
      <c r="E90" s="7"/>
      <c r="F90" s="22" t="str">
        <f>IFERROR(IF(E90&gt;0,IF(VLOOKUP(C90,'Item List'!B:F,6,0)&gt;0,VLOOKUP(C90,'Item List'!B:F,6,0),G90/E90),"-"),0)</f>
        <v>-</v>
      </c>
      <c r="G90" s="22" t="str">
        <f t="shared" si="3"/>
        <v/>
      </c>
      <c r="H90" s="5"/>
      <c r="I90" s="5"/>
      <c r="J90" s="5"/>
    </row>
    <row r="91" spans="2:10" x14ac:dyDescent="0.25">
      <c r="B91" s="8" t="str">
        <f>IFERROR(VLOOKUP(C91,'Item List'!B:D,3,0),"")</f>
        <v/>
      </c>
      <c r="C91" s="4"/>
      <c r="D91" s="11"/>
      <c r="E91" s="7"/>
      <c r="F91" s="22" t="str">
        <f>IFERROR(IF(E91&gt;0,IF(VLOOKUP(C91,'Item List'!B:F,6,0)&gt;0,VLOOKUP(C91,'Item List'!B:F,6,0),G91/E91),"-"),0)</f>
        <v>-</v>
      </c>
      <c r="G91" s="22" t="str">
        <f t="shared" si="3"/>
        <v/>
      </c>
      <c r="H91" s="5"/>
      <c r="I91" s="5"/>
      <c r="J91" s="5"/>
    </row>
    <row r="92" spans="2:10" x14ac:dyDescent="0.25">
      <c r="B92" s="8" t="str">
        <f>IFERROR(VLOOKUP(C92,'Item List'!B:D,3,0),"")</f>
        <v/>
      </c>
      <c r="C92" s="4"/>
      <c r="D92" s="11"/>
      <c r="E92" s="7"/>
      <c r="F92" s="22" t="str">
        <f>IFERROR(IF(E92&gt;0,IF(VLOOKUP(C92,'Item List'!B:F,6,0)&gt;0,VLOOKUP(C92,'Item List'!B:F,6,0),G92/E92),"-"),0)</f>
        <v>-</v>
      </c>
      <c r="G92" s="22" t="str">
        <f t="shared" si="3"/>
        <v/>
      </c>
      <c r="H92" s="5"/>
      <c r="I92" s="5"/>
      <c r="J92" s="5"/>
    </row>
    <row r="93" spans="2:10" x14ac:dyDescent="0.25">
      <c r="B93" s="8" t="str">
        <f>IFERROR(VLOOKUP(C93,'Item List'!B:D,3,0),"")</f>
        <v/>
      </c>
      <c r="C93" s="4"/>
      <c r="D93" s="10"/>
      <c r="E93" s="7"/>
      <c r="F93" s="22" t="str">
        <f>IFERROR(IF(E93&gt;0,IF(VLOOKUP(C93,'Item List'!B:F,6,0)&gt;0,VLOOKUP(C93,'Item List'!B:F,6,0),G93/E93),"-"),0)</f>
        <v>-</v>
      </c>
      <c r="G93" s="22" t="str">
        <f t="shared" si="3"/>
        <v/>
      </c>
      <c r="H93" s="5"/>
      <c r="I93" s="5"/>
      <c r="J93" s="5"/>
    </row>
    <row r="94" spans="2:10" x14ac:dyDescent="0.25">
      <c r="B94" s="8" t="str">
        <f>IFERROR(VLOOKUP(C94,'Item List'!B:D,3,0),"")</f>
        <v/>
      </c>
      <c r="C94" s="4"/>
      <c r="F94" s="22" t="str">
        <f>IFERROR(IF(E94&gt;0,IF(VLOOKUP(C94,'Item List'!B:F,6,0)&gt;0,VLOOKUP(C94,'Item List'!B:F,6,0),G94/E94),"-"),0)</f>
        <v>-</v>
      </c>
      <c r="G94" s="22" t="str">
        <f t="shared" si="3"/>
        <v/>
      </c>
    </row>
    <row r="95" spans="2:10" x14ac:dyDescent="0.25">
      <c r="B95" s="8" t="str">
        <f>IFERROR(VLOOKUP(C95,'Item List'!B:D,3,0),"")</f>
        <v/>
      </c>
      <c r="C95" s="4"/>
      <c r="F95" s="22" t="str">
        <f>IFERROR(IF(E95&gt;0,IF(VLOOKUP(C95,'Item List'!B:F,6,0)&gt;0,VLOOKUP(C95,'Item List'!B:F,6,0),G95/E95),"-"),0)</f>
        <v>-</v>
      </c>
      <c r="G95" s="22" t="str">
        <f t="shared" si="3"/>
        <v/>
      </c>
    </row>
    <row r="96" spans="2:10" x14ac:dyDescent="0.25">
      <c r="B96" s="8" t="str">
        <f>IFERROR(VLOOKUP(C96,'Item List'!B:D,3,0),"")</f>
        <v/>
      </c>
      <c r="C96" s="4"/>
      <c r="F96" s="22" t="str">
        <f>IFERROR(IF(E96&gt;0,IF(VLOOKUP(C96,'Item List'!B:F,6,0)&gt;0,VLOOKUP(C96,'Item List'!B:F,6,0),G96/E96),"-"),0)</f>
        <v>-</v>
      </c>
      <c r="G96" s="22" t="str">
        <f t="shared" si="3"/>
        <v/>
      </c>
    </row>
    <row r="97" spans="2:7" x14ac:dyDescent="0.25">
      <c r="B97" s="8" t="str">
        <f>IFERROR(VLOOKUP(C97,'Item List'!B:D,3,0),"")</f>
        <v/>
      </c>
      <c r="C97" s="4"/>
      <c r="F97" s="22" t="str">
        <f>IFERROR(IF(E97&gt;0,IF(VLOOKUP(C97,'Item List'!B:F,6,0)&gt;0,VLOOKUP(C97,'Item List'!B:F,6,0),G97/E97),"-"),0)</f>
        <v>-</v>
      </c>
      <c r="G97" s="22" t="str">
        <f t="shared" si="3"/>
        <v/>
      </c>
    </row>
    <row r="98" spans="2:7" x14ac:dyDescent="0.25">
      <c r="B98" s="8" t="str">
        <f>IFERROR(VLOOKUP(C98,'Item List'!B:D,3,0),"")</f>
        <v/>
      </c>
      <c r="C98" s="4"/>
      <c r="F98" s="22" t="str">
        <f>IFERROR(IF(E98&gt;0,IF(VLOOKUP(C98,'Item List'!B:F,6,0)&gt;0,VLOOKUP(C98,'Item List'!B:F,6,0),G98/E98),"-"),0)</f>
        <v>-</v>
      </c>
      <c r="G98" s="22" t="str">
        <f t="shared" si="3"/>
        <v/>
      </c>
    </row>
    <row r="99" spans="2:7" x14ac:dyDescent="0.25">
      <c r="B99" s="8" t="str">
        <f>IFERROR(VLOOKUP(C99,'Item List'!B:D,3,0),"")</f>
        <v/>
      </c>
      <c r="C99" s="4"/>
      <c r="F99" s="22" t="str">
        <f>IFERROR(IF(E99&gt;0,IF(VLOOKUP(C99,'Item List'!B:F,6,0)&gt;0,VLOOKUP(C99,'Item List'!B:F,6,0),G99/E99),"-"),0)</f>
        <v>-</v>
      </c>
      <c r="G99" s="22" t="str">
        <f t="shared" si="3"/>
        <v/>
      </c>
    </row>
    <row r="100" spans="2:7" x14ac:dyDescent="0.25">
      <c r="B100" s="8" t="str">
        <f>IFERROR(VLOOKUP(C100,'Item List'!B:D,3,0),"")</f>
        <v/>
      </c>
      <c r="C100" s="4"/>
      <c r="F100" s="22" t="str">
        <f>IFERROR(IF(E100&gt;0,IF(VLOOKUP(C100,'Item List'!B:F,6,0)&gt;0,VLOOKUP(C100,'Item List'!B:F,6,0),G100/E100),"-"),0)</f>
        <v>-</v>
      </c>
      <c r="G100" s="22" t="str">
        <f t="shared" si="3"/>
        <v/>
      </c>
    </row>
    <row r="101" spans="2:7" x14ac:dyDescent="0.25">
      <c r="B101" s="8" t="str">
        <f>IFERROR(VLOOKUP(C101,'Item List'!B:D,3,0),"")</f>
        <v/>
      </c>
      <c r="C101" s="4"/>
      <c r="F101" s="22" t="str">
        <f>IFERROR(IF(E101&gt;0,IF(VLOOKUP(C101,'Item List'!B:F,6,0)&gt;0,VLOOKUP(C101,'Item List'!B:F,6,0),G101/E101),"-"),0)</f>
        <v>-</v>
      </c>
      <c r="G101" s="22" t="str">
        <f t="shared" si="3"/>
        <v/>
      </c>
    </row>
    <row r="102" spans="2:7" x14ac:dyDescent="0.25">
      <c r="B102" s="8" t="str">
        <f>IFERROR(VLOOKUP(C102,'Item List'!B:D,3,0),"")</f>
        <v/>
      </c>
      <c r="C102" s="4"/>
      <c r="F102" s="22" t="str">
        <f>IFERROR(IF(E102&gt;0,IF(VLOOKUP(C102,'Item List'!B:F,6,0)&gt;0,VLOOKUP(C102,'Item List'!B:F,6,0),G102/E102),"-"),0)</f>
        <v>-</v>
      </c>
      <c r="G102" s="22" t="str">
        <f t="shared" si="3"/>
        <v/>
      </c>
    </row>
    <row r="103" spans="2:7" x14ac:dyDescent="0.25">
      <c r="B103" s="8" t="str">
        <f>IFERROR(VLOOKUP(C103,'Item List'!B:D,3,0),"")</f>
        <v/>
      </c>
      <c r="C103" s="4"/>
      <c r="F103" s="22" t="str">
        <f>IFERROR(IF(E103&gt;0,IF(VLOOKUP(C103,'Item List'!B:F,6,0)&gt;0,VLOOKUP(C103,'Item List'!B:F,6,0),G103/E103),"-"),0)</f>
        <v>-</v>
      </c>
      <c r="G103" s="22" t="str">
        <f t="shared" si="3"/>
        <v/>
      </c>
    </row>
    <row r="104" spans="2:7" x14ac:dyDescent="0.25">
      <c r="B104" s="8" t="str">
        <f>IFERROR(VLOOKUP(C104,'Item List'!B:D,3,0),"")</f>
        <v/>
      </c>
      <c r="C104" s="4"/>
      <c r="F104" s="22" t="str">
        <f>IFERROR(IF(E104&gt;0,IF(VLOOKUP(C104,'Item List'!B:F,6,0)&gt;0,VLOOKUP(C104,'Item List'!B:F,6,0),G104/E104),"-"),0)</f>
        <v>-</v>
      </c>
      <c r="G104" s="22" t="str">
        <f t="shared" si="3"/>
        <v/>
      </c>
    </row>
    <row r="105" spans="2:7" x14ac:dyDescent="0.25">
      <c r="B105" s="8" t="str">
        <f>IFERROR(VLOOKUP(C105,'Item List'!B:D,3,0),"")</f>
        <v/>
      </c>
      <c r="C105" s="4"/>
      <c r="F105" s="22" t="str">
        <f>IFERROR(IF(E105&gt;0,IF(VLOOKUP(C105,'Item List'!B:F,6,0)&gt;0,VLOOKUP(C105,'Item List'!B:F,6,0),G105/E105),"-"),0)</f>
        <v>-</v>
      </c>
      <c r="G105" s="22" t="str">
        <f t="shared" si="3"/>
        <v/>
      </c>
    </row>
  </sheetData>
  <sheetProtection selectLockedCells="1"/>
  <autoFilter ref="A1:J105"/>
  <conditionalFormatting sqref="F101:I105">
    <cfRule type="duplicateValues" dxfId="0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'Item List'!$B$2:$B$173</xm:f>
          </x14:formula1>
          <xm:sqref>C3:C105</xm:sqref>
        </x14:dataValidation>
        <x14:dataValidation type="list" allowBlank="1" showInputMessage="1" showErrorMessage="1">
          <x14:formula1>
            <xm:f>'Item List'!$B$2:$B$146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showGridLines="0" tabSelected="1" workbookViewId="0">
      <pane ySplit="1" topLeftCell="A41" activePane="bottomLeft" state="frozen"/>
      <selection pane="bottomLeft" activeCell="C54" sqref="C54"/>
    </sheetView>
  </sheetViews>
  <sheetFormatPr defaultColWidth="8.5703125" defaultRowHeight="15" x14ac:dyDescent="0.25"/>
  <cols>
    <col min="1" max="1" width="10.42578125" style="3" bestFit="1" customWidth="1"/>
    <col min="2" max="2" width="24" style="49" bestFit="1" customWidth="1"/>
    <col min="3" max="3" width="26.7109375" style="2" bestFit="1" customWidth="1"/>
    <col min="4" max="4" width="9.7109375" style="48" bestFit="1" customWidth="1"/>
    <col min="5" max="5" width="10.5703125" style="48" bestFit="1" customWidth="1"/>
    <col min="6" max="6" width="14.28515625" style="39" bestFit="1" customWidth="1"/>
    <col min="7" max="7" width="11.7109375" style="46" bestFit="1" customWidth="1"/>
    <col min="8" max="8" width="11.140625" style="23" bestFit="1" customWidth="1"/>
    <col min="9" max="9" width="20.85546875" style="2" bestFit="1" customWidth="1"/>
    <col min="10" max="10" width="28" style="2" bestFit="1" customWidth="1"/>
    <col min="11" max="11" width="14.28515625" style="2" customWidth="1"/>
    <col min="12" max="12" width="20.42578125" style="9" customWidth="1"/>
    <col min="13" max="16384" width="8.5703125" style="9"/>
  </cols>
  <sheetData>
    <row r="1" spans="1:12" s="59" customFormat="1" ht="25.5" x14ac:dyDescent="0.25">
      <c r="A1" s="60" t="s">
        <v>0</v>
      </c>
      <c r="B1" s="54" t="s">
        <v>1</v>
      </c>
      <c r="C1" s="53" t="s">
        <v>173</v>
      </c>
      <c r="D1" s="54" t="s">
        <v>10</v>
      </c>
      <c r="E1" s="54" t="s">
        <v>260</v>
      </c>
      <c r="F1" s="55" t="s">
        <v>3</v>
      </c>
      <c r="G1" s="56" t="s">
        <v>4</v>
      </c>
      <c r="H1" s="57" t="s">
        <v>268</v>
      </c>
      <c r="I1" s="52" t="s">
        <v>205</v>
      </c>
      <c r="J1" s="52" t="s">
        <v>210</v>
      </c>
      <c r="K1" s="52" t="s">
        <v>5</v>
      </c>
      <c r="L1" s="58" t="s">
        <v>267</v>
      </c>
    </row>
    <row r="2" spans="1:12" x14ac:dyDescent="0.25">
      <c r="A2" s="34">
        <v>45886</v>
      </c>
      <c r="B2" s="47" t="str">
        <f>IFERROR(VLOOKUP(C2,'Item List'!B:E,3,0),"")</f>
        <v>Flours and Grains</v>
      </c>
      <c r="C2" s="35" t="s">
        <v>228</v>
      </c>
      <c r="D2" s="47" t="str">
        <f>IFERROR(VLOOKUP(C2,'Item List'!B:C,2,0),"")</f>
        <v>kg</v>
      </c>
      <c r="E2" s="47">
        <f>IFERROR(VLOOKUP(C2,'Item List'!B:F,5,0),"-")</f>
        <v>0</v>
      </c>
      <c r="F2" s="38">
        <v>2</v>
      </c>
      <c r="G2" s="44">
        <v>90</v>
      </c>
      <c r="H2" s="36">
        <f>IFERROR(G2/F2,"-")</f>
        <v>45</v>
      </c>
      <c r="I2" s="37" t="s">
        <v>252</v>
      </c>
      <c r="J2" s="37" t="s">
        <v>258</v>
      </c>
      <c r="K2" s="37">
        <v>90</v>
      </c>
    </row>
    <row r="3" spans="1:12" x14ac:dyDescent="0.25">
      <c r="A3" s="34">
        <v>45886</v>
      </c>
      <c r="B3" s="47" t="str">
        <f>IFERROR(VLOOKUP(C3,'Item List'!B:E,3,0),"")</f>
        <v>Flours and Grains</v>
      </c>
      <c r="C3" s="35" t="s">
        <v>233</v>
      </c>
      <c r="D3" s="47" t="str">
        <f>IFERROR(VLOOKUP(C3,'Item List'!B:C,2,0),"")</f>
        <v>kg</v>
      </c>
      <c r="E3" s="47">
        <f>IFERROR(VLOOKUP(C3,'Item List'!B:F,5,0),"-")</f>
        <v>0</v>
      </c>
      <c r="F3" s="38">
        <v>2</v>
      </c>
      <c r="G3" s="45">
        <v>300</v>
      </c>
      <c r="H3" s="36">
        <f>IFERROR(G3/F3,"-")</f>
        <v>150</v>
      </c>
      <c r="I3" s="37" t="s">
        <v>252</v>
      </c>
      <c r="J3" s="37" t="s">
        <v>258</v>
      </c>
      <c r="K3" s="37">
        <v>300</v>
      </c>
    </row>
    <row r="4" spans="1:12" x14ac:dyDescent="0.25">
      <c r="A4" s="34">
        <v>45886</v>
      </c>
      <c r="B4" s="47" t="str">
        <f>IFERROR(VLOOKUP(C4,'Item List'!B:E,3,0),"")</f>
        <v>Vegetables</v>
      </c>
      <c r="C4" s="35" t="s">
        <v>105</v>
      </c>
      <c r="D4" s="47" t="str">
        <f>IFERROR(VLOOKUP(C4,'Item List'!B:C,2,0),"")</f>
        <v>kg</v>
      </c>
      <c r="E4" s="47">
        <f>IFERROR(VLOOKUP(C4,'Item List'!B:F,5,0),"-")</f>
        <v>160</v>
      </c>
      <c r="F4" s="38">
        <v>0.5</v>
      </c>
      <c r="G4" s="45">
        <v>25</v>
      </c>
      <c r="H4" s="36">
        <f>IFERROR(G4/F4,"-")</f>
        <v>50</v>
      </c>
      <c r="I4" s="37" t="s">
        <v>252</v>
      </c>
      <c r="J4" s="37" t="s">
        <v>259</v>
      </c>
      <c r="K4" s="37"/>
    </row>
    <row r="5" spans="1:12" x14ac:dyDescent="0.25">
      <c r="A5" s="34">
        <v>45886</v>
      </c>
      <c r="B5" s="47" t="str">
        <f>IFERROR(VLOOKUP(C5,'Item List'!B:E,3,0),"")</f>
        <v>Vegetables</v>
      </c>
      <c r="C5" s="35" t="s">
        <v>164</v>
      </c>
      <c r="D5" s="47" t="str">
        <f>IFERROR(VLOOKUP(C5,'Item List'!B:C,2,0),"")</f>
        <v>kg</v>
      </c>
      <c r="E5" s="47">
        <f>IFERROR(VLOOKUP(C5,'Item List'!B:F,5,0),"-")</f>
        <v>0</v>
      </c>
      <c r="F5" s="38">
        <v>0.5</v>
      </c>
      <c r="G5" s="45">
        <v>25</v>
      </c>
      <c r="H5" s="36">
        <f>IFERROR(G5/F5,"-")</f>
        <v>50</v>
      </c>
      <c r="I5" s="37" t="s">
        <v>252</v>
      </c>
      <c r="J5" s="37" t="s">
        <v>259</v>
      </c>
      <c r="K5" s="37"/>
    </row>
    <row r="6" spans="1:12" x14ac:dyDescent="0.25">
      <c r="A6" s="34">
        <v>45886</v>
      </c>
      <c r="B6" s="47" t="str">
        <f>IFERROR(VLOOKUP(C6,'Item List'!B:E,3,0),"")</f>
        <v>Vegetables</v>
      </c>
      <c r="C6" s="35" t="s">
        <v>201</v>
      </c>
      <c r="D6" s="47" t="str">
        <f>IFERROR(VLOOKUP(C6,'Item List'!B:C,2,0),"")</f>
        <v>kg</v>
      </c>
      <c r="E6" s="47">
        <f>IFERROR(VLOOKUP(C6,'Item List'!B:F,5,0),"-")</f>
        <v>60</v>
      </c>
      <c r="F6" s="38">
        <v>0.5</v>
      </c>
      <c r="G6" s="45">
        <v>20</v>
      </c>
      <c r="H6" s="36">
        <f>IFERROR(G6/F6,"-")</f>
        <v>40</v>
      </c>
      <c r="I6" s="37" t="s">
        <v>252</v>
      </c>
      <c r="J6" s="37" t="s">
        <v>259</v>
      </c>
      <c r="K6" s="37"/>
    </row>
    <row r="7" spans="1:12" x14ac:dyDescent="0.25">
      <c r="A7" s="34">
        <v>45886</v>
      </c>
      <c r="B7" s="47" t="str">
        <f>IFERROR(VLOOKUP(C7,'Item List'!B:E,3,0),"")</f>
        <v>Vegetables</v>
      </c>
      <c r="C7" s="35" t="s">
        <v>240</v>
      </c>
      <c r="D7" s="47" t="str">
        <f>IFERROR(VLOOKUP(C7,'Item List'!B:C,2,0),"")</f>
        <v>kg</v>
      </c>
      <c r="E7" s="47">
        <f>IFERROR(VLOOKUP(C7,'Item List'!B:F,5,0),"-")</f>
        <v>0</v>
      </c>
      <c r="F7" s="38">
        <v>0.25</v>
      </c>
      <c r="G7" s="45">
        <v>30</v>
      </c>
      <c r="H7" s="36">
        <f t="shared" ref="H7:H22" si="0">IFERROR(G7/F7,"-")</f>
        <v>120</v>
      </c>
      <c r="I7" s="37" t="s">
        <v>252</v>
      </c>
      <c r="J7" s="37" t="s">
        <v>259</v>
      </c>
      <c r="K7" s="37"/>
    </row>
    <row r="8" spans="1:12" x14ac:dyDescent="0.25">
      <c r="A8" s="34">
        <v>45886</v>
      </c>
      <c r="B8" s="47" t="str">
        <f>IFERROR(VLOOKUP(C8,'Item List'!B:E,3,0),"")</f>
        <v>Vegetables</v>
      </c>
      <c r="C8" s="35" t="s">
        <v>241</v>
      </c>
      <c r="D8" s="47" t="str">
        <f>IFERROR(VLOOKUP(C8,'Item List'!B:C,2,0),"")</f>
        <v>kg</v>
      </c>
      <c r="E8" s="47">
        <f>IFERROR(VLOOKUP(C8,'Item List'!B:F,5,0),"-")</f>
        <v>0</v>
      </c>
      <c r="F8" s="38">
        <v>0.5</v>
      </c>
      <c r="G8" s="45">
        <v>25</v>
      </c>
      <c r="H8" s="36">
        <f t="shared" si="0"/>
        <v>50</v>
      </c>
      <c r="I8" s="37" t="s">
        <v>252</v>
      </c>
      <c r="J8" s="37" t="s">
        <v>259</v>
      </c>
      <c r="K8" s="37">
        <v>125</v>
      </c>
    </row>
    <row r="9" spans="1:12" x14ac:dyDescent="0.25">
      <c r="A9" s="34">
        <v>45886</v>
      </c>
      <c r="B9" s="47" t="str">
        <f>IFERROR(VLOOKUP(C9,'Item List'!B:E,3,0),"")</f>
        <v>Vegetables</v>
      </c>
      <c r="C9" s="35" t="s">
        <v>162</v>
      </c>
      <c r="D9" s="47" t="str">
        <f>IFERROR(VLOOKUP(C9,'Item List'!B:C,2,0),"")</f>
        <v>kg</v>
      </c>
      <c r="E9" s="47">
        <f>IFERROR(VLOOKUP(C9,'Item List'!B:F,5,0),"-")</f>
        <v>0</v>
      </c>
      <c r="F9" s="38">
        <v>2</v>
      </c>
      <c r="G9" s="45">
        <v>120</v>
      </c>
      <c r="H9" s="36">
        <f t="shared" si="0"/>
        <v>60</v>
      </c>
      <c r="I9" s="37" t="s">
        <v>252</v>
      </c>
      <c r="J9" s="37" t="s">
        <v>259</v>
      </c>
      <c r="K9" s="37">
        <v>120</v>
      </c>
    </row>
    <row r="10" spans="1:12" x14ac:dyDescent="0.25">
      <c r="A10" s="34">
        <v>45886</v>
      </c>
      <c r="B10" s="47" t="str">
        <f>IFERROR(VLOOKUP(C10,'Item List'!B:E,3,0),"")</f>
        <v>Vegetables</v>
      </c>
      <c r="C10" s="35" t="s">
        <v>16</v>
      </c>
      <c r="D10" s="47" t="str">
        <f>IFERROR(VLOOKUP(C10,'Item List'!B:C,2,0),"")</f>
        <v>kg</v>
      </c>
      <c r="E10" s="47">
        <f>IFERROR(VLOOKUP(C10,'Item List'!B:F,5,0),"-")</f>
        <v>0</v>
      </c>
      <c r="F10" s="38">
        <v>2</v>
      </c>
      <c r="G10" s="45">
        <v>60</v>
      </c>
      <c r="H10" s="36">
        <f t="shared" si="0"/>
        <v>30</v>
      </c>
      <c r="I10" s="37" t="s">
        <v>252</v>
      </c>
      <c r="J10" s="37" t="s">
        <v>259</v>
      </c>
      <c r="K10" s="37"/>
    </row>
    <row r="11" spans="1:12" x14ac:dyDescent="0.25">
      <c r="A11" s="34">
        <v>45886</v>
      </c>
      <c r="B11" s="47" t="str">
        <f>IFERROR(VLOOKUP(C11,'Item List'!B:E,3,0),"")</f>
        <v>Vegetables</v>
      </c>
      <c r="C11" s="35" t="s">
        <v>19</v>
      </c>
      <c r="D11" s="47" t="str">
        <f>IFERROR(VLOOKUP(C11,'Item List'!B:C,2,0),"")</f>
        <v>kg</v>
      </c>
      <c r="E11" s="47">
        <f>IFERROR(VLOOKUP(C11,'Item List'!B:F,5,0),"-")</f>
        <v>150</v>
      </c>
      <c r="F11" s="38">
        <v>0.56999999999999995</v>
      </c>
      <c r="G11" s="45">
        <v>105</v>
      </c>
      <c r="H11" s="36">
        <f t="shared" si="0"/>
        <v>184.21052631578948</v>
      </c>
      <c r="I11" s="37" t="s">
        <v>252</v>
      </c>
      <c r="J11" s="37" t="s">
        <v>259</v>
      </c>
      <c r="K11" s="37"/>
    </row>
    <row r="12" spans="1:12" x14ac:dyDescent="0.25">
      <c r="A12" s="34">
        <v>45886</v>
      </c>
      <c r="B12" s="47" t="str">
        <f>IFERROR(VLOOKUP(C12,'Item List'!B:E,3,0),"")</f>
        <v>Vegetables</v>
      </c>
      <c r="C12" s="35" t="s">
        <v>200</v>
      </c>
      <c r="D12" s="47" t="str">
        <f>IFERROR(VLOOKUP(C12,'Item List'!B:C,2,0),"")</f>
        <v>piece</v>
      </c>
      <c r="E12" s="47">
        <f>IFERROR(VLOOKUP(C12,'Item List'!B:F,5,0),"-")</f>
        <v>0</v>
      </c>
      <c r="F12" s="38">
        <v>12</v>
      </c>
      <c r="G12" s="45">
        <v>55</v>
      </c>
      <c r="H12" s="36">
        <f t="shared" si="0"/>
        <v>4.583333333333333</v>
      </c>
      <c r="I12" s="37" t="s">
        <v>252</v>
      </c>
      <c r="J12" s="37" t="s">
        <v>259</v>
      </c>
      <c r="K12" s="37">
        <v>220</v>
      </c>
    </row>
    <row r="13" spans="1:12" x14ac:dyDescent="0.25">
      <c r="A13" s="34">
        <v>45886</v>
      </c>
      <c r="B13" s="47" t="str">
        <f>IFERROR(VLOOKUP(C13,'Item List'!B:E,3,0),"")</f>
        <v>Serving Supplies</v>
      </c>
      <c r="C13" s="35" t="s">
        <v>242</v>
      </c>
      <c r="D13" s="47" t="str">
        <f>IFERROR(VLOOKUP(C13,'Item List'!B:C,2,0),"")</f>
        <v>pack</v>
      </c>
      <c r="E13" s="47">
        <f>IFERROR(VLOOKUP(C13,'Item List'!B:F,5,0),"-")</f>
        <v>0</v>
      </c>
      <c r="F13" s="38">
        <v>10</v>
      </c>
      <c r="G13" s="45">
        <v>130</v>
      </c>
      <c r="H13" s="36">
        <f t="shared" si="0"/>
        <v>13</v>
      </c>
      <c r="I13" s="37" t="s">
        <v>252</v>
      </c>
      <c r="J13" s="37" t="s">
        <v>257</v>
      </c>
      <c r="K13" s="37"/>
    </row>
    <row r="14" spans="1:12" x14ac:dyDescent="0.25">
      <c r="A14" s="34">
        <v>45886</v>
      </c>
      <c r="B14" s="47" t="str">
        <f>IFERROR(VLOOKUP(C14,'Item List'!B:E,3,0),"")</f>
        <v>Serving Supplies</v>
      </c>
      <c r="C14" s="35" t="s">
        <v>79</v>
      </c>
      <c r="D14" s="47" t="str">
        <f>IFERROR(VLOOKUP(C14,'Item List'!B:C,2,0),"")</f>
        <v>piece</v>
      </c>
      <c r="E14" s="47">
        <f>IFERROR(VLOOKUP(C14,'Item List'!B:F,5,0),"-")</f>
        <v>0</v>
      </c>
      <c r="F14" s="38">
        <v>10</v>
      </c>
      <c r="G14" s="45">
        <v>140</v>
      </c>
      <c r="H14" s="36">
        <f t="shared" ref="H14" si="1">IFERROR(G14/F14,"-")</f>
        <v>14</v>
      </c>
      <c r="I14" s="37" t="s">
        <v>252</v>
      </c>
      <c r="J14" s="37" t="s">
        <v>257</v>
      </c>
      <c r="K14" s="37"/>
    </row>
    <row r="15" spans="1:12" x14ac:dyDescent="0.25">
      <c r="A15" s="34">
        <v>45886</v>
      </c>
      <c r="B15" s="47" t="str">
        <f>IFERROR(VLOOKUP(C15,'Item List'!B:E,3,0),"")</f>
        <v>Serving Supplies</v>
      </c>
      <c r="C15" s="35" t="s">
        <v>256</v>
      </c>
      <c r="D15" s="47" t="str">
        <f>IFERROR(VLOOKUP(C15,'Item List'!B:C,2,0),"")</f>
        <v>pack</v>
      </c>
      <c r="E15" s="47">
        <f>IFERROR(VLOOKUP(C15,'Item List'!B:F,5,0),"-")</f>
        <v>0</v>
      </c>
      <c r="F15" s="38">
        <v>1</v>
      </c>
      <c r="G15" s="45">
        <v>60</v>
      </c>
      <c r="H15" s="36">
        <f t="shared" si="0"/>
        <v>60</v>
      </c>
      <c r="I15" s="37" t="s">
        <v>252</v>
      </c>
      <c r="J15" s="37" t="s">
        <v>257</v>
      </c>
      <c r="K15" s="37">
        <v>330</v>
      </c>
    </row>
    <row r="16" spans="1:12" x14ac:dyDescent="0.25">
      <c r="A16" s="34">
        <v>45886</v>
      </c>
      <c r="B16" s="47" t="str">
        <f>IFERROR(VLOOKUP(C16,'Item List'!B:E,3,0),"")</f>
        <v>Flours and Grains</v>
      </c>
      <c r="C16" s="35" t="s">
        <v>11</v>
      </c>
      <c r="D16" s="47" t="str">
        <f>IFERROR(VLOOKUP(C16,'Item List'!B:C,2,0),"")</f>
        <v>kg</v>
      </c>
      <c r="E16" s="47">
        <f>IFERROR(VLOOKUP(C16,'Item List'!B:F,5,0),"-")</f>
        <v>0</v>
      </c>
      <c r="F16" s="38">
        <v>15</v>
      </c>
      <c r="G16" s="45">
        <v>510</v>
      </c>
      <c r="H16" s="36">
        <f t="shared" si="0"/>
        <v>34</v>
      </c>
      <c r="I16" s="37" t="s">
        <v>252</v>
      </c>
      <c r="J16" s="37" t="s">
        <v>253</v>
      </c>
      <c r="K16" s="37"/>
    </row>
    <row r="17" spans="1:11" x14ac:dyDescent="0.25">
      <c r="A17" s="34">
        <v>45886</v>
      </c>
      <c r="B17" s="47" t="str">
        <f>IFERROR(VLOOKUP(C17,'Item List'!B:E,3,0),"")</f>
        <v>Oils</v>
      </c>
      <c r="C17" s="35" t="s">
        <v>222</v>
      </c>
      <c r="D17" s="47" t="str">
        <f>IFERROR(VLOOKUP(C17,'Item List'!B:C,2,0),"")</f>
        <v>liter</v>
      </c>
      <c r="E17" s="47">
        <f>IFERROR(VLOOKUP(C17,'Item List'!B:F,5,0),"-")</f>
        <v>0</v>
      </c>
      <c r="F17" s="38">
        <v>10</v>
      </c>
      <c r="G17" s="45">
        <v>1110</v>
      </c>
      <c r="H17" s="36">
        <f t="shared" si="0"/>
        <v>111</v>
      </c>
      <c r="I17" s="37" t="s">
        <v>252</v>
      </c>
      <c r="J17" s="37" t="s">
        <v>253</v>
      </c>
      <c r="K17" s="37"/>
    </row>
    <row r="18" spans="1:11" x14ac:dyDescent="0.25">
      <c r="A18" s="34">
        <v>45886</v>
      </c>
      <c r="B18" s="47" t="str">
        <f>IFERROR(VLOOKUP(C18,'Item List'!B:E,3,0),"")</f>
        <v>Flours and Grains</v>
      </c>
      <c r="C18" s="35" t="s">
        <v>13</v>
      </c>
      <c r="D18" s="47" t="str">
        <f>IFERROR(VLOOKUP(C18,'Item List'!B:C,2,0),"")</f>
        <v>kg</v>
      </c>
      <c r="E18" s="47">
        <f>IFERROR(VLOOKUP(C18,'Item List'!B:F,5,0),"-")</f>
        <v>0</v>
      </c>
      <c r="F18" s="38">
        <v>6</v>
      </c>
      <c r="G18" s="45">
        <v>576</v>
      </c>
      <c r="H18" s="36">
        <f t="shared" si="0"/>
        <v>96</v>
      </c>
      <c r="I18" s="37" t="s">
        <v>252</v>
      </c>
      <c r="J18" s="37" t="s">
        <v>253</v>
      </c>
      <c r="K18" s="37"/>
    </row>
    <row r="19" spans="1:11" x14ac:dyDescent="0.25">
      <c r="A19" s="34">
        <v>45886</v>
      </c>
      <c r="B19" s="47" t="str">
        <f>IFERROR(VLOOKUP(C19,'Item List'!B:E,3,0),"")</f>
        <v>Vegetables</v>
      </c>
      <c r="C19" s="35" t="s">
        <v>15</v>
      </c>
      <c r="D19" s="47" t="str">
        <f>IFERROR(VLOOKUP(C19,'Item List'!B:C,2,0),"")</f>
        <v>kg</v>
      </c>
      <c r="E19" s="47">
        <f>IFERROR(VLOOKUP(C19,'Item List'!B:F,5,0),"-")</f>
        <v>0</v>
      </c>
      <c r="F19" s="38">
        <v>15</v>
      </c>
      <c r="G19" s="45">
        <v>270</v>
      </c>
      <c r="H19" s="36">
        <f t="shared" si="0"/>
        <v>18</v>
      </c>
      <c r="I19" s="37" t="s">
        <v>252</v>
      </c>
      <c r="J19" s="37" t="s">
        <v>253</v>
      </c>
      <c r="K19" s="37"/>
    </row>
    <row r="20" spans="1:11" x14ac:dyDescent="0.25">
      <c r="A20" s="34">
        <v>45886</v>
      </c>
      <c r="B20" s="47" t="str">
        <f>IFERROR(VLOOKUP(C20,'Item List'!B:E,3,0),"")</f>
        <v>Ready-to-Cook Items</v>
      </c>
      <c r="C20" s="35" t="s">
        <v>221</v>
      </c>
      <c r="D20" s="47" t="str">
        <f>IFERROR(VLOOKUP(C20,'Item List'!B:C,2,0),"")</f>
        <v>kg</v>
      </c>
      <c r="E20" s="47">
        <f>IFERROR(VLOOKUP(C20,'Item List'!B:F,5,0),"-")</f>
        <v>86</v>
      </c>
      <c r="F20" s="38">
        <v>2</v>
      </c>
      <c r="G20" s="45">
        <v>180</v>
      </c>
      <c r="H20" s="36">
        <f t="shared" si="0"/>
        <v>90</v>
      </c>
      <c r="I20" s="37" t="s">
        <v>252</v>
      </c>
      <c r="J20" s="37" t="s">
        <v>253</v>
      </c>
      <c r="K20" s="37"/>
    </row>
    <row r="21" spans="1:11" x14ac:dyDescent="0.25">
      <c r="A21" s="34">
        <v>45886</v>
      </c>
      <c r="B21" s="47" t="str">
        <f>IFERROR(VLOOKUP(C21,'Item List'!B:E,3,0),"")</f>
        <v>Spices and Masalas</v>
      </c>
      <c r="C21" s="35" t="s">
        <v>245</v>
      </c>
      <c r="D21" s="47" t="str">
        <f>IFERROR(VLOOKUP(C21,'Item List'!B:C,2,0),"")</f>
        <v>g</v>
      </c>
      <c r="E21" s="47">
        <f>IFERROR(VLOOKUP(C21,'Item List'!B:F,5,0),"-")</f>
        <v>0</v>
      </c>
      <c r="F21" s="38">
        <v>0.2</v>
      </c>
      <c r="G21" s="45">
        <v>66</v>
      </c>
      <c r="H21" s="36">
        <f t="shared" si="0"/>
        <v>330</v>
      </c>
      <c r="I21" s="37" t="s">
        <v>252</v>
      </c>
      <c r="J21" s="37" t="s">
        <v>253</v>
      </c>
      <c r="K21" s="37"/>
    </row>
    <row r="22" spans="1:11" x14ac:dyDescent="0.25">
      <c r="A22" s="34">
        <v>45886</v>
      </c>
      <c r="B22" s="47" t="str">
        <f>IFERROR(VLOOKUP(C22,'Item List'!B:E,3,0),"")</f>
        <v>Serving Supplies</v>
      </c>
      <c r="C22" s="35" t="s">
        <v>80</v>
      </c>
      <c r="D22" s="47" t="str">
        <f>IFERROR(VLOOKUP(C22,'Item List'!B:C,2,0),"")</f>
        <v>piece</v>
      </c>
      <c r="E22" s="47">
        <f>IFERROR(VLOOKUP(C22,'Item List'!B:F,5,0),"-")</f>
        <v>0</v>
      </c>
      <c r="F22" s="38">
        <v>13</v>
      </c>
      <c r="G22" s="45">
        <v>741</v>
      </c>
      <c r="H22" s="36">
        <f t="shared" si="0"/>
        <v>57</v>
      </c>
      <c r="I22" s="37" t="s">
        <v>252</v>
      </c>
      <c r="J22" s="37" t="s">
        <v>253</v>
      </c>
      <c r="K22" s="37"/>
    </row>
    <row r="23" spans="1:11" x14ac:dyDescent="0.25">
      <c r="A23" s="34">
        <v>45886</v>
      </c>
      <c r="B23" s="47" t="str">
        <f>IFERROR(VLOOKUP(C23,'Item List'!B:E,3,0),"")</f>
        <v>Ready-to-Cook Items</v>
      </c>
      <c r="C23" s="35" t="s">
        <v>196</v>
      </c>
      <c r="D23" s="47" t="str">
        <f>IFERROR(VLOOKUP(C23,'Item List'!B:C,2,0),"")</f>
        <v>pack</v>
      </c>
      <c r="E23" s="47">
        <f>IFERROR(VLOOKUP(C23,'Item List'!B:F,5,0),"-")</f>
        <v>120</v>
      </c>
      <c r="F23" s="38">
        <v>10</v>
      </c>
      <c r="G23" s="45">
        <v>800</v>
      </c>
      <c r="H23" s="36">
        <f t="shared" ref="H23:H28" si="2">IFERROR(G23/F23,"-")</f>
        <v>80</v>
      </c>
      <c r="I23" s="37" t="s">
        <v>252</v>
      </c>
      <c r="J23" s="37" t="s">
        <v>253</v>
      </c>
      <c r="K23" s="37"/>
    </row>
    <row r="24" spans="1:11" x14ac:dyDescent="0.25">
      <c r="A24" s="34">
        <v>45886</v>
      </c>
      <c r="B24" s="47" t="str">
        <f>IFERROR(VLOOKUP(C24,'Item List'!B:E,3,0),"")</f>
        <v>Spices and Masalas</v>
      </c>
      <c r="C24" s="2" t="s">
        <v>248</v>
      </c>
      <c r="D24" s="47" t="str">
        <f>IFERROR(VLOOKUP(C24,'Item List'!B:C,2,0),"")</f>
        <v>g/pack</v>
      </c>
      <c r="E24" s="47">
        <f>IFERROR(VLOOKUP(C24,'Item List'!B:F,5,0),"-")</f>
        <v>0</v>
      </c>
      <c r="F24" s="38">
        <v>0.1</v>
      </c>
      <c r="G24" s="45">
        <v>65</v>
      </c>
      <c r="H24" s="36">
        <f t="shared" si="2"/>
        <v>650</v>
      </c>
      <c r="I24" s="37" t="s">
        <v>252</v>
      </c>
      <c r="J24" s="37" t="s">
        <v>253</v>
      </c>
      <c r="K24" s="37"/>
    </row>
    <row r="25" spans="1:11" x14ac:dyDescent="0.25">
      <c r="A25" s="34">
        <v>45886</v>
      </c>
      <c r="B25" s="47" t="str">
        <f>IFERROR(VLOOKUP(C25,'Item List'!B:E,3,0),"")</f>
        <v>Spices and Masalas</v>
      </c>
      <c r="C25" s="35" t="s">
        <v>249</v>
      </c>
      <c r="D25" s="47" t="str">
        <f>IFERROR(VLOOKUP(C25,'Item List'!B:C,2,0),"")</f>
        <v>g/pack</v>
      </c>
      <c r="E25" s="47">
        <f>IFERROR(VLOOKUP(C25,'Item List'!B:F,5,0),"-")</f>
        <v>0</v>
      </c>
      <c r="F25" s="38">
        <v>0.1</v>
      </c>
      <c r="G25" s="45">
        <v>18</v>
      </c>
      <c r="H25" s="36">
        <f t="shared" si="2"/>
        <v>180</v>
      </c>
      <c r="I25" s="37" t="s">
        <v>252</v>
      </c>
      <c r="J25" s="37" t="s">
        <v>253</v>
      </c>
      <c r="K25" s="37"/>
    </row>
    <row r="26" spans="1:11" x14ac:dyDescent="0.25">
      <c r="A26" s="34">
        <v>45886</v>
      </c>
      <c r="B26" s="47" t="str">
        <f>IFERROR(VLOOKUP(C26,'Item List'!B:E,3,0),"")</f>
        <v>Spices and Masalas</v>
      </c>
      <c r="C26" s="35" t="s">
        <v>250</v>
      </c>
      <c r="D26" s="47" t="str">
        <f>IFERROR(VLOOKUP(C26,'Item List'!B:C,2,0),"")</f>
        <v>g/pack</v>
      </c>
      <c r="E26" s="47">
        <f>IFERROR(VLOOKUP(C26,'Item List'!B:F,5,0),"-")</f>
        <v>0</v>
      </c>
      <c r="F26" s="38">
        <v>0.1</v>
      </c>
      <c r="G26" s="45">
        <v>85</v>
      </c>
      <c r="H26" s="36">
        <f t="shared" si="2"/>
        <v>850</v>
      </c>
      <c r="I26" s="37" t="s">
        <v>252</v>
      </c>
      <c r="J26" s="37" t="s">
        <v>253</v>
      </c>
      <c r="K26" s="37"/>
    </row>
    <row r="27" spans="1:11" x14ac:dyDescent="0.25">
      <c r="A27" s="34">
        <v>45886</v>
      </c>
      <c r="B27" s="47" t="str">
        <f>IFERROR(VLOOKUP(C27,'Item List'!B:E,3,0),"")</f>
        <v>Spices and Masalas</v>
      </c>
      <c r="C27" s="35" t="s">
        <v>251</v>
      </c>
      <c r="D27" s="47" t="str">
        <f>IFERROR(VLOOKUP(C27,'Item List'!B:C,2,0),"")</f>
        <v>g/pack</v>
      </c>
      <c r="E27" s="47">
        <f>IFERROR(VLOOKUP(C27,'Item List'!B:F,5,0),"-")</f>
        <v>0</v>
      </c>
      <c r="F27" s="38">
        <v>0.1</v>
      </c>
      <c r="G27" s="45">
        <v>83</v>
      </c>
      <c r="H27" s="36">
        <f t="shared" si="2"/>
        <v>830</v>
      </c>
      <c r="I27" s="37" t="s">
        <v>252</v>
      </c>
      <c r="J27" s="37" t="s">
        <v>253</v>
      </c>
      <c r="K27" s="37">
        <v>4504</v>
      </c>
    </row>
    <row r="28" spans="1:11" x14ac:dyDescent="0.25">
      <c r="A28" s="34">
        <v>45886</v>
      </c>
      <c r="B28" s="47" t="str">
        <f>IFERROR(VLOOKUP(C28,'Item List'!B:E,3,0),"")</f>
        <v>Smoking</v>
      </c>
      <c r="C28" s="35" t="s">
        <v>178</v>
      </c>
      <c r="D28" s="47" t="str">
        <f>IFERROR(VLOOKUP(C28,'Item List'!B:C,2,0),"")</f>
        <v>pack</v>
      </c>
      <c r="E28" s="47">
        <f>IFERROR(VLOOKUP(C28,'Item List'!B:F,5,0),"-")</f>
        <v>86</v>
      </c>
      <c r="F28" s="38">
        <v>6</v>
      </c>
      <c r="G28" s="45">
        <v>516</v>
      </c>
      <c r="H28" s="36">
        <f t="shared" si="2"/>
        <v>86</v>
      </c>
      <c r="I28" s="37" t="s">
        <v>254</v>
      </c>
      <c r="J28" s="37" t="s">
        <v>212</v>
      </c>
      <c r="K28" s="37"/>
    </row>
    <row r="29" spans="1:11" x14ac:dyDescent="0.25">
      <c r="A29" s="34">
        <v>45886</v>
      </c>
      <c r="B29" s="47" t="str">
        <f>IFERROR(VLOOKUP(C29,'Item List'!B:E,3,0),"")</f>
        <v>Smoking</v>
      </c>
      <c r="C29" s="35" t="s">
        <v>179</v>
      </c>
      <c r="D29" s="47" t="str">
        <f>IFERROR(VLOOKUP(C29,'Item List'!B:C,2,0),"")</f>
        <v>pack</v>
      </c>
      <c r="E29" s="47">
        <f>IFERROR(VLOOKUP(C29,'Item List'!B:F,5,0),"-")</f>
        <v>86</v>
      </c>
      <c r="F29" s="38">
        <v>2</v>
      </c>
      <c r="G29" s="45">
        <v>156</v>
      </c>
      <c r="H29" s="36">
        <f>IFERROR(G29/F29,"-")</f>
        <v>78</v>
      </c>
      <c r="I29" s="37" t="s">
        <v>254</v>
      </c>
      <c r="J29" s="37" t="s">
        <v>212</v>
      </c>
      <c r="K29" s="37"/>
    </row>
    <row r="30" spans="1:11" x14ac:dyDescent="0.25">
      <c r="A30" s="34">
        <v>45886</v>
      </c>
      <c r="B30" s="47" t="str">
        <f>IFERROR(VLOOKUP(C30,'Item List'!B:E,3,0),"")</f>
        <v>Smoking</v>
      </c>
      <c r="C30" s="35" t="s">
        <v>192</v>
      </c>
      <c r="D30" s="47" t="str">
        <f>IFERROR(VLOOKUP(C30,'Item List'!B:C,2,0),"")</f>
        <v>pack</v>
      </c>
      <c r="E30" s="47">
        <f>IFERROR(VLOOKUP(C30,'Item List'!B:F,5,0),"-")</f>
        <v>156</v>
      </c>
      <c r="F30" s="38">
        <v>1</v>
      </c>
      <c r="G30" s="45">
        <v>156</v>
      </c>
      <c r="H30" s="36">
        <f t="shared" ref="H30:H93" si="3">IFERROR(G30/F30,"-")</f>
        <v>156</v>
      </c>
      <c r="I30" s="37" t="s">
        <v>254</v>
      </c>
      <c r="J30" s="37" t="s">
        <v>212</v>
      </c>
      <c r="K30" s="37"/>
    </row>
    <row r="31" spans="1:11" x14ac:dyDescent="0.25">
      <c r="A31" s="34">
        <v>45886</v>
      </c>
      <c r="B31" s="47" t="str">
        <f>IFERROR(VLOOKUP(C31,'Item List'!B:E,3,0),"")</f>
        <v>Smoking</v>
      </c>
      <c r="C31" s="35" t="s">
        <v>238</v>
      </c>
      <c r="D31" s="47" t="str">
        <f>IFERROR(VLOOKUP(C31,'Item List'!B:C,2,0),"")</f>
        <v>pack</v>
      </c>
      <c r="E31" s="47">
        <f>IFERROR(VLOOKUP(C31,'Item List'!B:F,5,0),"-")</f>
        <v>156</v>
      </c>
      <c r="F31" s="38">
        <v>1</v>
      </c>
      <c r="G31" s="45">
        <v>156</v>
      </c>
      <c r="H31" s="36">
        <f t="shared" si="3"/>
        <v>156</v>
      </c>
      <c r="I31" s="37" t="s">
        <v>254</v>
      </c>
      <c r="J31" s="37" t="s">
        <v>212</v>
      </c>
      <c r="K31" s="37"/>
    </row>
    <row r="32" spans="1:11" x14ac:dyDescent="0.25">
      <c r="A32" s="34">
        <v>45886</v>
      </c>
      <c r="B32" s="47" t="str">
        <f>IFERROR(VLOOKUP(C32,'Item List'!B:E,3,0),"")</f>
        <v>Smoking</v>
      </c>
      <c r="C32" s="35" t="s">
        <v>182</v>
      </c>
      <c r="D32" s="47" t="str">
        <f>IFERROR(VLOOKUP(C32,'Item List'!B:C,2,0),"")</f>
        <v>pack</v>
      </c>
      <c r="E32" s="47">
        <f>IFERROR(VLOOKUP(C32,'Item List'!B:F,5,0),"-")</f>
        <v>156</v>
      </c>
      <c r="F32" s="38">
        <v>1</v>
      </c>
      <c r="G32" s="45">
        <v>156</v>
      </c>
      <c r="H32" s="36">
        <f t="shared" si="3"/>
        <v>156</v>
      </c>
      <c r="I32" s="37" t="s">
        <v>254</v>
      </c>
      <c r="J32" s="37" t="s">
        <v>212</v>
      </c>
      <c r="K32" s="37"/>
    </row>
    <row r="33" spans="1:12" x14ac:dyDescent="0.25">
      <c r="A33" s="34">
        <v>45886</v>
      </c>
      <c r="B33" s="47" t="str">
        <f>IFERROR(VLOOKUP(C33,'Item List'!B:E,3,0),"")</f>
        <v>Smoking</v>
      </c>
      <c r="C33" s="35" t="s">
        <v>235</v>
      </c>
      <c r="D33" s="47" t="str">
        <f>IFERROR(VLOOKUP(C33,'Item List'!B:C,2,0),"")</f>
        <v>pack</v>
      </c>
      <c r="E33" s="47">
        <f>IFERROR(VLOOKUP(C33,'Item List'!B:F,5,0),"-")</f>
        <v>156</v>
      </c>
      <c r="F33" s="38">
        <v>2</v>
      </c>
      <c r="G33" s="45">
        <v>156</v>
      </c>
      <c r="H33" s="36">
        <f t="shared" si="3"/>
        <v>78</v>
      </c>
      <c r="I33" s="37" t="s">
        <v>254</v>
      </c>
      <c r="J33" s="37" t="s">
        <v>212</v>
      </c>
      <c r="K33" s="37"/>
    </row>
    <row r="34" spans="1:12" x14ac:dyDescent="0.25">
      <c r="A34" s="34">
        <v>45886</v>
      </c>
      <c r="B34" s="47" t="str">
        <f>IFERROR(VLOOKUP(C34,'Item List'!B:E,3,0),"")</f>
        <v>Smoking</v>
      </c>
      <c r="C34" s="35" t="s">
        <v>185</v>
      </c>
      <c r="D34" s="47" t="str">
        <f>IFERROR(VLOOKUP(C34,'Item List'!B:C,2,0),"")</f>
        <v>pack</v>
      </c>
      <c r="E34" s="47">
        <f>IFERROR(VLOOKUP(C34,'Item List'!B:F,5,0),"-")</f>
        <v>135</v>
      </c>
      <c r="F34" s="38">
        <v>1</v>
      </c>
      <c r="G34" s="45">
        <v>135</v>
      </c>
      <c r="H34" s="36">
        <f t="shared" si="3"/>
        <v>135</v>
      </c>
      <c r="I34" s="37" t="s">
        <v>254</v>
      </c>
      <c r="J34" s="37" t="s">
        <v>212</v>
      </c>
      <c r="K34" s="37">
        <v>1430</v>
      </c>
      <c r="L34" s="43" t="s">
        <v>255</v>
      </c>
    </row>
    <row r="35" spans="1:12" x14ac:dyDescent="0.25">
      <c r="A35" s="34">
        <v>45887</v>
      </c>
      <c r="B35" s="47" t="str">
        <f>IFERROR(VLOOKUP(C35,'Item List'!B:E,3,0),"")</f>
        <v>Utilities</v>
      </c>
      <c r="C35" s="35" t="s">
        <v>262</v>
      </c>
      <c r="D35" s="47" t="str">
        <f>IFERROR(VLOOKUP(C35,'Item List'!B:C,2,0),"")</f>
        <v>piece</v>
      </c>
      <c r="E35" s="47">
        <f>IFERROR(VLOOKUP(C35,'Item List'!B:F,5,0),"-")</f>
        <v>15</v>
      </c>
      <c r="F35" s="38">
        <v>2</v>
      </c>
      <c r="G35" s="45">
        <v>30</v>
      </c>
      <c r="H35" s="36">
        <f t="shared" si="3"/>
        <v>15</v>
      </c>
      <c r="I35" s="37" t="s">
        <v>252</v>
      </c>
      <c r="J35" s="37" t="s">
        <v>269</v>
      </c>
      <c r="K35" s="37">
        <v>30</v>
      </c>
      <c r="L35" s="43"/>
    </row>
    <row r="36" spans="1:12" x14ac:dyDescent="0.25">
      <c r="A36" s="34">
        <v>45887</v>
      </c>
      <c r="B36" s="47" t="str">
        <f>IFERROR(VLOOKUP(C36,'Item List'!B:E,3,0),"")</f>
        <v>Smoking</v>
      </c>
      <c r="C36" s="35" t="s">
        <v>181</v>
      </c>
      <c r="D36" s="47" t="str">
        <f>IFERROR(VLOOKUP(C36,'Item List'!B:C,2,0),"")</f>
        <v>pack</v>
      </c>
      <c r="E36" s="47">
        <f>IFERROR(VLOOKUP(C36,'Item List'!B:F,5,0),"-")</f>
        <v>75</v>
      </c>
      <c r="F36" s="38">
        <v>4</v>
      </c>
      <c r="G36" s="45">
        <f>E36*F36</f>
        <v>300</v>
      </c>
      <c r="H36" s="36">
        <f t="shared" si="3"/>
        <v>75</v>
      </c>
      <c r="I36" s="37" t="s">
        <v>252</v>
      </c>
      <c r="J36" s="37" t="s">
        <v>212</v>
      </c>
      <c r="K36" s="37"/>
    </row>
    <row r="37" spans="1:12" x14ac:dyDescent="0.25">
      <c r="A37" s="34">
        <v>45887</v>
      </c>
      <c r="B37" s="47" t="str">
        <f>IFERROR(VLOOKUP(C37,'Item List'!B:E,3,0),"")</f>
        <v>Smoking</v>
      </c>
      <c r="C37" s="35" t="s">
        <v>178</v>
      </c>
      <c r="D37" s="47" t="str">
        <f>IFERROR(VLOOKUP(C37,'Item List'!B:C,2,0),"")</f>
        <v>pack</v>
      </c>
      <c r="E37" s="47">
        <f>IFERROR(VLOOKUP(C37,'Item List'!B:F,5,0),"-")</f>
        <v>86</v>
      </c>
      <c r="F37" s="38">
        <v>4</v>
      </c>
      <c r="G37" s="45">
        <f>F37*E37</f>
        <v>344</v>
      </c>
      <c r="H37" s="36">
        <f>IFERROR(G37/F37,"-")</f>
        <v>86</v>
      </c>
      <c r="I37" s="37" t="s">
        <v>252</v>
      </c>
      <c r="J37" s="37" t="s">
        <v>212</v>
      </c>
      <c r="K37" s="37">
        <v>644</v>
      </c>
    </row>
    <row r="38" spans="1:12" x14ac:dyDescent="0.25">
      <c r="A38" s="34">
        <v>45887</v>
      </c>
      <c r="B38" s="47" t="str">
        <f>IFERROR(VLOOKUP(C38,'Item List'!B:E,3,0),"")</f>
        <v>Dairy Products</v>
      </c>
      <c r="C38" s="35" t="s">
        <v>8</v>
      </c>
      <c r="D38" s="47" t="str">
        <f>IFERROR(VLOOKUP(C38,'Item List'!B:C,2,0),"")</f>
        <v>liter</v>
      </c>
      <c r="E38" s="47">
        <f>IFERROR(VLOOKUP(C38,'Item List'!B:F,5,0),"-")</f>
        <v>60</v>
      </c>
      <c r="F38" s="38">
        <v>4</v>
      </c>
      <c r="G38" s="45">
        <f>F38*E38</f>
        <v>240</v>
      </c>
      <c r="H38" s="36">
        <f t="shared" si="3"/>
        <v>60</v>
      </c>
      <c r="I38" s="37" t="s">
        <v>252</v>
      </c>
      <c r="J38" s="37" t="s">
        <v>261</v>
      </c>
      <c r="K38" s="37"/>
    </row>
    <row r="39" spans="1:12" x14ac:dyDescent="0.25">
      <c r="A39" s="34">
        <v>45887</v>
      </c>
      <c r="B39" s="47" t="str">
        <f>IFERROR(VLOOKUP(C39,'Item List'!B:E,3,0),"")</f>
        <v>Sandwich - Cooking Items</v>
      </c>
      <c r="C39" s="35" t="s">
        <v>207</v>
      </c>
      <c r="D39" s="47" t="str">
        <f>IFERROR(VLOOKUP(C39,'Item List'!B:C,2,0),"")</f>
        <v>loaf/pack</v>
      </c>
      <c r="E39" s="47">
        <f>IFERROR(VLOOKUP(C39,'Item List'!B:F,5,0),"-")</f>
        <v>55</v>
      </c>
      <c r="F39" s="38">
        <v>1</v>
      </c>
      <c r="G39" s="45">
        <f t="shared" ref="G39" si="4">F39*E39</f>
        <v>55</v>
      </c>
      <c r="H39" s="36">
        <f t="shared" si="3"/>
        <v>55</v>
      </c>
      <c r="I39" s="37" t="s">
        <v>252</v>
      </c>
      <c r="J39" s="37" t="s">
        <v>261</v>
      </c>
      <c r="K39" s="37">
        <v>295</v>
      </c>
    </row>
    <row r="40" spans="1:12" x14ac:dyDescent="0.25">
      <c r="A40" s="34">
        <v>45887</v>
      </c>
      <c r="B40" s="47" t="str">
        <f>IFERROR(VLOOKUP(C40,'Item List'!B:E,3,0),"")</f>
        <v>Smoking</v>
      </c>
      <c r="C40" s="35" t="s">
        <v>179</v>
      </c>
      <c r="D40" s="47" t="str">
        <f>IFERROR(VLOOKUP(C40,'Item List'!B:C,2,0),"")</f>
        <v>pack</v>
      </c>
      <c r="E40" s="47">
        <f>IFERROR(VLOOKUP(C40,'Item List'!B:F,5,0),"-")</f>
        <v>86</v>
      </c>
      <c r="F40" s="38">
        <v>2</v>
      </c>
      <c r="G40" s="45">
        <v>172</v>
      </c>
      <c r="H40" s="36">
        <f t="shared" si="3"/>
        <v>86</v>
      </c>
      <c r="I40" s="37" t="s">
        <v>254</v>
      </c>
      <c r="J40" s="37" t="s">
        <v>212</v>
      </c>
      <c r="K40" s="37"/>
    </row>
    <row r="41" spans="1:12" x14ac:dyDescent="0.25">
      <c r="A41" s="34">
        <v>45887</v>
      </c>
      <c r="B41" s="47" t="str">
        <f>IFERROR(VLOOKUP(C41,'Item List'!B:E,3,0),"")</f>
        <v>Smoking</v>
      </c>
      <c r="C41" s="35" t="s">
        <v>192</v>
      </c>
      <c r="D41" s="47" t="str">
        <f>IFERROR(VLOOKUP(C41,'Item List'!B:C,2,0),"")</f>
        <v>pack</v>
      </c>
      <c r="E41" s="47">
        <f>IFERROR(VLOOKUP(C41,'Item List'!B:F,5,0),"-")</f>
        <v>156</v>
      </c>
      <c r="F41" s="38">
        <v>1</v>
      </c>
      <c r="G41" s="45">
        <v>156</v>
      </c>
      <c r="H41" s="36">
        <f t="shared" si="3"/>
        <v>156</v>
      </c>
      <c r="I41" s="37" t="s">
        <v>254</v>
      </c>
      <c r="J41" s="37" t="s">
        <v>212</v>
      </c>
      <c r="K41" s="37"/>
    </row>
    <row r="42" spans="1:12" x14ac:dyDescent="0.25">
      <c r="A42" s="34">
        <v>45887</v>
      </c>
      <c r="B42" s="47" t="str">
        <f>IFERROR(VLOOKUP(C42,'Item List'!B:E,3,0),"")</f>
        <v>Smoking</v>
      </c>
      <c r="C42" s="35" t="s">
        <v>181</v>
      </c>
      <c r="D42" s="47" t="str">
        <f>IFERROR(VLOOKUP(C42,'Item List'!B:C,2,0),"")</f>
        <v>pack</v>
      </c>
      <c r="E42" s="47">
        <f>IFERROR(VLOOKUP(C42,'Item List'!B:F,5,0),"-")</f>
        <v>75</v>
      </c>
      <c r="F42" s="38">
        <v>1</v>
      </c>
      <c r="G42" s="45">
        <v>75</v>
      </c>
      <c r="H42" s="36">
        <f t="shared" si="3"/>
        <v>75</v>
      </c>
      <c r="I42" s="37" t="s">
        <v>254</v>
      </c>
      <c r="J42" s="37" t="s">
        <v>212</v>
      </c>
      <c r="K42" s="37"/>
    </row>
    <row r="43" spans="1:12" x14ac:dyDescent="0.25">
      <c r="A43" s="34">
        <v>45887</v>
      </c>
      <c r="B43" s="47" t="str">
        <f>IFERROR(VLOOKUP(C43,'Item List'!B:E,3,0),"")</f>
        <v>Smoking</v>
      </c>
      <c r="C43" s="35" t="s">
        <v>178</v>
      </c>
      <c r="D43" s="47" t="str">
        <f>IFERROR(VLOOKUP(C43,'Item List'!B:C,2,0),"")</f>
        <v>pack</v>
      </c>
      <c r="E43" s="47">
        <f>IFERROR(VLOOKUP(C43,'Item List'!B:F,5,0),"-")</f>
        <v>86</v>
      </c>
      <c r="F43" s="38">
        <v>1</v>
      </c>
      <c r="G43" s="45">
        <v>86</v>
      </c>
      <c r="H43" s="36">
        <f t="shared" si="3"/>
        <v>86</v>
      </c>
      <c r="I43" s="37" t="s">
        <v>254</v>
      </c>
      <c r="J43" s="37" t="s">
        <v>212</v>
      </c>
      <c r="K43" s="37"/>
    </row>
    <row r="44" spans="1:12" x14ac:dyDescent="0.25">
      <c r="A44" s="34">
        <v>45887</v>
      </c>
      <c r="B44" s="47" t="str">
        <f>IFERROR(VLOOKUP(C44,'Item List'!B:E,3,0),"")</f>
        <v>Utilities</v>
      </c>
      <c r="C44" s="35" t="s">
        <v>262</v>
      </c>
      <c r="D44" s="47" t="str">
        <f>IFERROR(VLOOKUP(C44,'Item List'!B:C,2,0),"")</f>
        <v>piece</v>
      </c>
      <c r="E44" s="47">
        <f>IFERROR(VLOOKUP(C44,'Item List'!B:F,5,0),"-")</f>
        <v>15</v>
      </c>
      <c r="F44" s="38">
        <v>2</v>
      </c>
      <c r="G44" s="45">
        <v>30</v>
      </c>
      <c r="H44" s="36">
        <f t="shared" si="3"/>
        <v>15</v>
      </c>
      <c r="I44" s="37" t="s">
        <v>254</v>
      </c>
      <c r="J44" s="37" t="s">
        <v>212</v>
      </c>
      <c r="K44" s="37">
        <v>519</v>
      </c>
    </row>
    <row r="45" spans="1:12" x14ac:dyDescent="0.25">
      <c r="A45" s="34">
        <v>45887</v>
      </c>
      <c r="B45" s="47" t="str">
        <f>IFERROR(VLOOKUP(C45,'Item List'!B:E,3,0),"")</f>
        <v>Dairy Products</v>
      </c>
      <c r="C45" s="35" t="s">
        <v>8</v>
      </c>
      <c r="D45" s="47" t="str">
        <f>IFERROR(VLOOKUP(C45,'Item List'!B:C,2,0),"")</f>
        <v>liter</v>
      </c>
      <c r="E45" s="47">
        <f>IFERROR(VLOOKUP(C45,'Item List'!B:F,5,0),"-")</f>
        <v>60</v>
      </c>
      <c r="F45" s="38">
        <v>5</v>
      </c>
      <c r="G45" s="45">
        <v>300</v>
      </c>
      <c r="H45" s="36">
        <f t="shared" si="3"/>
        <v>60</v>
      </c>
      <c r="I45" s="37" t="s">
        <v>252</v>
      </c>
      <c r="J45" s="37" t="s">
        <v>261</v>
      </c>
      <c r="K45" s="37">
        <v>200</v>
      </c>
      <c r="L45" s="37" t="s">
        <v>266</v>
      </c>
    </row>
    <row r="46" spans="1:12" x14ac:dyDescent="0.25">
      <c r="A46" s="34">
        <v>45887</v>
      </c>
      <c r="B46" s="47" t="str">
        <f>IFERROR(VLOOKUP(C46,'Item List'!B:E,3,0),"")</f>
        <v>Utilities</v>
      </c>
      <c r="C46" s="35" t="s">
        <v>265</v>
      </c>
      <c r="D46" s="47" t="str">
        <f>IFERROR(VLOOKUP(C46,'Item List'!B:C,2,0),"")</f>
        <v>cylinder</v>
      </c>
      <c r="E46" s="47">
        <f>IFERROR(VLOOKUP(C46,'Item List'!B:F,5,0),"-")</f>
        <v>1600</v>
      </c>
      <c r="F46" s="38">
        <v>2</v>
      </c>
      <c r="G46" s="45">
        <v>3200</v>
      </c>
      <c r="H46" s="36">
        <f t="shared" si="3"/>
        <v>1600</v>
      </c>
      <c r="I46" s="37" t="s">
        <v>252</v>
      </c>
      <c r="J46" s="37" t="s">
        <v>270</v>
      </c>
      <c r="K46" s="37">
        <v>3200</v>
      </c>
    </row>
    <row r="47" spans="1:12" x14ac:dyDescent="0.25">
      <c r="A47" s="34">
        <v>45887</v>
      </c>
      <c r="B47" s="47" t="str">
        <f>IFERROR(VLOOKUP(C47,'Item List'!B:E,3,0),"")</f>
        <v>Smoking</v>
      </c>
      <c r="C47" s="35" t="s">
        <v>182</v>
      </c>
      <c r="D47" s="47" t="str">
        <f>IFERROR(VLOOKUP(C47,'Item List'!B:C,2,0),"")</f>
        <v>pack</v>
      </c>
      <c r="E47" s="47">
        <f>IFERROR(VLOOKUP(C47,'Item List'!B:F,5,0),"-")</f>
        <v>156</v>
      </c>
      <c r="F47" s="38">
        <v>2</v>
      </c>
      <c r="G47" s="45">
        <f t="shared" ref="G47:G50" si="5">F47*E47</f>
        <v>312</v>
      </c>
      <c r="H47" s="36">
        <f t="shared" si="3"/>
        <v>156</v>
      </c>
      <c r="I47" s="37" t="s">
        <v>254</v>
      </c>
      <c r="J47" s="37" t="s">
        <v>212</v>
      </c>
      <c r="K47" s="37"/>
    </row>
    <row r="48" spans="1:12" x14ac:dyDescent="0.25">
      <c r="A48" s="34">
        <v>45887</v>
      </c>
      <c r="B48" s="47" t="str">
        <f>IFERROR(VLOOKUP(C48,'Item List'!B:E,3,0),"")</f>
        <v>Smoking</v>
      </c>
      <c r="C48" s="35" t="s">
        <v>178</v>
      </c>
      <c r="D48" s="47" t="str">
        <f>IFERROR(VLOOKUP(C48,'Item List'!B:C,2,0),"")</f>
        <v>pack</v>
      </c>
      <c r="E48" s="47">
        <f>IFERROR(VLOOKUP(C48,'Item List'!B:F,5,0),"-")</f>
        <v>86</v>
      </c>
      <c r="F48" s="38">
        <v>1</v>
      </c>
      <c r="G48" s="45">
        <f t="shared" si="5"/>
        <v>86</v>
      </c>
      <c r="H48" s="36">
        <f t="shared" si="3"/>
        <v>86</v>
      </c>
      <c r="I48" s="37" t="s">
        <v>254</v>
      </c>
      <c r="J48" s="37" t="s">
        <v>212</v>
      </c>
      <c r="K48" s="37"/>
    </row>
    <row r="49" spans="1:11" x14ac:dyDescent="0.25">
      <c r="A49" s="34">
        <v>45887</v>
      </c>
      <c r="B49" s="47" t="str">
        <f>IFERROR(VLOOKUP(C49,'Item List'!B:E,3,0),"")</f>
        <v>Smoking</v>
      </c>
      <c r="C49" s="35" t="s">
        <v>192</v>
      </c>
      <c r="D49" s="47" t="str">
        <f>IFERROR(VLOOKUP(C49,'Item List'!B:C,2,0),"")</f>
        <v>pack</v>
      </c>
      <c r="E49" s="47">
        <f>IFERROR(VLOOKUP(C49,'Item List'!B:F,5,0),"-")</f>
        <v>156</v>
      </c>
      <c r="F49" s="38">
        <v>1</v>
      </c>
      <c r="G49" s="45">
        <f t="shared" si="5"/>
        <v>156</v>
      </c>
      <c r="H49" s="36">
        <f t="shared" si="3"/>
        <v>156</v>
      </c>
      <c r="I49" s="37" t="s">
        <v>254</v>
      </c>
      <c r="J49" s="37" t="s">
        <v>212</v>
      </c>
      <c r="K49" s="37"/>
    </row>
    <row r="50" spans="1:11" x14ac:dyDescent="0.25">
      <c r="A50" s="34">
        <v>45887</v>
      </c>
      <c r="B50" s="47" t="str">
        <f>IFERROR(VLOOKUP(C50,'Item List'!B:E,3,0),"")</f>
        <v>Smoking</v>
      </c>
      <c r="C50" s="35" t="s">
        <v>235</v>
      </c>
      <c r="D50" s="47" t="str">
        <f>IFERROR(VLOOKUP(C50,'Item List'!B:C,2,0),"")</f>
        <v>pack</v>
      </c>
      <c r="E50" s="47">
        <f>IFERROR(VLOOKUP(C50,'Item List'!B:F,5,0),"-")</f>
        <v>156</v>
      </c>
      <c r="F50" s="38">
        <v>1</v>
      </c>
      <c r="G50" s="45">
        <f t="shared" si="5"/>
        <v>156</v>
      </c>
      <c r="H50" s="36">
        <f t="shared" si="3"/>
        <v>156</v>
      </c>
      <c r="I50" s="37" t="s">
        <v>254</v>
      </c>
      <c r="J50" s="37" t="s">
        <v>212</v>
      </c>
      <c r="K50" s="37">
        <v>710</v>
      </c>
    </row>
    <row r="51" spans="1:11" x14ac:dyDescent="0.25">
      <c r="A51" s="34"/>
      <c r="B51" s="47" t="str">
        <f>IFERROR(VLOOKUP(C51,'Item List'!B:E,3,0),"")</f>
        <v/>
      </c>
      <c r="C51" s="35"/>
      <c r="D51" s="47" t="str">
        <f>IFERROR(VLOOKUP(C51,'Item List'!B:C,2,0),"")</f>
        <v/>
      </c>
      <c r="E51" s="47" t="str">
        <f>IFERROR(VLOOKUP(C51,'Item List'!B:F,5,0),"-")</f>
        <v>-</v>
      </c>
      <c r="F51" s="38"/>
      <c r="G51" s="45"/>
      <c r="H51" s="36" t="str">
        <f t="shared" si="3"/>
        <v>-</v>
      </c>
      <c r="I51" s="37"/>
      <c r="J51" s="37"/>
      <c r="K51" s="37"/>
    </row>
    <row r="52" spans="1:11" x14ac:dyDescent="0.25">
      <c r="A52" s="34"/>
      <c r="B52" s="47" t="str">
        <f>IFERROR(VLOOKUP(C52,'Item List'!B:E,3,0),"")</f>
        <v/>
      </c>
      <c r="C52" s="35"/>
      <c r="D52" s="47" t="str">
        <f>IFERROR(VLOOKUP(C52,'Item List'!B:C,2,0),"")</f>
        <v/>
      </c>
      <c r="E52" s="47" t="str">
        <f>IFERROR(VLOOKUP(C52,'Item List'!B:F,5,0),"-")</f>
        <v>-</v>
      </c>
      <c r="F52" s="38"/>
      <c r="G52" s="45"/>
      <c r="H52" s="36" t="str">
        <f t="shared" si="3"/>
        <v>-</v>
      </c>
      <c r="I52" s="37"/>
      <c r="J52" s="37"/>
      <c r="K52" s="37"/>
    </row>
    <row r="53" spans="1:11" x14ac:dyDescent="0.25">
      <c r="A53" s="34"/>
      <c r="B53" s="47" t="str">
        <f>IFERROR(VLOOKUP(C53,'Item List'!B:E,3,0),"")</f>
        <v/>
      </c>
      <c r="C53" s="35"/>
      <c r="D53" s="47" t="str">
        <f>IFERROR(VLOOKUP(C53,'Item List'!B:C,2,0),"")</f>
        <v/>
      </c>
      <c r="E53" s="47" t="str">
        <f>IFERROR(VLOOKUP(C53,'Item List'!B:F,5,0),"-")</f>
        <v>-</v>
      </c>
      <c r="F53" s="38"/>
      <c r="G53" s="45"/>
      <c r="H53" s="36" t="str">
        <f t="shared" si="3"/>
        <v>-</v>
      </c>
      <c r="I53" s="37"/>
      <c r="J53" s="37"/>
      <c r="K53" s="37"/>
    </row>
    <row r="54" spans="1:11" x14ac:dyDescent="0.25">
      <c r="A54" s="34"/>
      <c r="B54" s="47" t="str">
        <f>IFERROR(VLOOKUP(C54,'Item List'!B:E,3,0),"")</f>
        <v/>
      </c>
      <c r="C54" s="35"/>
      <c r="D54" s="47" t="str">
        <f>IFERROR(VLOOKUP(C54,'Item List'!B:C,2,0),"")</f>
        <v/>
      </c>
      <c r="E54" s="47" t="str">
        <f>IFERROR(VLOOKUP(C54,'Item List'!B:F,5,0),"-")</f>
        <v>-</v>
      </c>
      <c r="F54" s="38"/>
      <c r="G54" s="45"/>
      <c r="H54" s="36" t="str">
        <f t="shared" si="3"/>
        <v>-</v>
      </c>
      <c r="I54" s="37"/>
      <c r="J54" s="37"/>
      <c r="K54" s="37"/>
    </row>
    <row r="55" spans="1:11" x14ac:dyDescent="0.25">
      <c r="A55" s="34"/>
      <c r="B55" s="47" t="str">
        <f>IFERROR(VLOOKUP(C55,'Item List'!B:E,3,0),"")</f>
        <v/>
      </c>
      <c r="C55" s="35"/>
      <c r="D55" s="47" t="str">
        <f>IFERROR(VLOOKUP(C55,'Item List'!B:C,2,0),"")</f>
        <v/>
      </c>
      <c r="E55" s="47" t="str">
        <f>IFERROR(VLOOKUP(C55,'Item List'!B:F,5,0),"-")</f>
        <v>-</v>
      </c>
      <c r="F55" s="38"/>
      <c r="G55" s="45"/>
      <c r="H55" s="36" t="str">
        <f t="shared" si="3"/>
        <v>-</v>
      </c>
      <c r="I55" s="37"/>
      <c r="J55" s="37"/>
      <c r="K55" s="37"/>
    </row>
    <row r="56" spans="1:11" x14ac:dyDescent="0.25">
      <c r="A56" s="34"/>
      <c r="B56" s="47" t="str">
        <f>IFERROR(VLOOKUP(C56,'Item List'!B:E,3,0),"")</f>
        <v/>
      </c>
      <c r="C56" s="35"/>
      <c r="D56" s="47" t="str">
        <f>IFERROR(VLOOKUP(C56,'Item List'!B:C,2,0),"")</f>
        <v/>
      </c>
      <c r="E56" s="47" t="str">
        <f>IFERROR(VLOOKUP(C56,'Item List'!B:F,5,0),"-")</f>
        <v>-</v>
      </c>
      <c r="F56" s="38"/>
      <c r="G56" s="45"/>
      <c r="H56" s="36" t="str">
        <f t="shared" si="3"/>
        <v>-</v>
      </c>
      <c r="I56" s="37"/>
      <c r="J56" s="37"/>
      <c r="K56" s="37"/>
    </row>
    <row r="57" spans="1:11" x14ac:dyDescent="0.25">
      <c r="A57" s="34"/>
      <c r="B57" s="47" t="str">
        <f>IFERROR(VLOOKUP(C57,'Item List'!B:E,3,0),"")</f>
        <v/>
      </c>
      <c r="C57" s="35"/>
      <c r="D57" s="47" t="str">
        <f>IFERROR(VLOOKUP(C57,'Item List'!B:C,2,0),"")</f>
        <v/>
      </c>
      <c r="E57" s="47" t="str">
        <f>IFERROR(VLOOKUP(C57,'Item List'!B:F,5,0),"-")</f>
        <v>-</v>
      </c>
      <c r="F57" s="38"/>
      <c r="G57" s="45"/>
      <c r="H57" s="36" t="str">
        <f t="shared" si="3"/>
        <v>-</v>
      </c>
      <c r="I57" s="37"/>
      <c r="J57" s="37"/>
      <c r="K57" s="37"/>
    </row>
    <row r="58" spans="1:11" x14ac:dyDescent="0.25">
      <c r="A58" s="34"/>
      <c r="B58" s="47" t="str">
        <f>IFERROR(VLOOKUP(C58,'Item List'!B:E,3,0),"")</f>
        <v/>
      </c>
      <c r="C58" s="35"/>
      <c r="D58" s="47" t="str">
        <f>IFERROR(VLOOKUP(C58,'Item List'!B:C,2,0),"")</f>
        <v/>
      </c>
      <c r="E58" s="47" t="str">
        <f>IFERROR(VLOOKUP(C58,'Item List'!B:F,5,0),"-")</f>
        <v>-</v>
      </c>
      <c r="F58" s="38"/>
      <c r="G58" s="45"/>
      <c r="H58" s="36" t="str">
        <f t="shared" si="3"/>
        <v>-</v>
      </c>
      <c r="I58" s="37"/>
      <c r="J58" s="37"/>
      <c r="K58" s="37"/>
    </row>
    <row r="59" spans="1:11" x14ac:dyDescent="0.25">
      <c r="A59" s="34"/>
      <c r="B59" s="47" t="str">
        <f>IFERROR(VLOOKUP(C59,'Item List'!B:E,3,0),"")</f>
        <v/>
      </c>
      <c r="C59" s="35"/>
      <c r="D59" s="47" t="str">
        <f>IFERROR(VLOOKUP(C59,'Item List'!B:C,2,0),"")</f>
        <v/>
      </c>
      <c r="E59" s="47" t="str">
        <f>IFERROR(VLOOKUP(C59,'Item List'!B:F,5,0),"-")</f>
        <v>-</v>
      </c>
      <c r="F59" s="38"/>
      <c r="G59" s="45"/>
      <c r="H59" s="36" t="str">
        <f t="shared" si="3"/>
        <v>-</v>
      </c>
      <c r="I59" s="37"/>
      <c r="J59" s="37"/>
      <c r="K59" s="37"/>
    </row>
    <row r="60" spans="1:11" x14ac:dyDescent="0.25">
      <c r="A60" s="34"/>
      <c r="B60" s="47" t="str">
        <f>IFERROR(VLOOKUP(C60,'Item List'!B:E,3,0),"")</f>
        <v/>
      </c>
      <c r="C60" s="35"/>
      <c r="D60" s="47" t="str">
        <f>IFERROR(VLOOKUP(C60,'Item List'!B:C,2,0),"")</f>
        <v/>
      </c>
      <c r="E60" s="47" t="str">
        <f>IFERROR(VLOOKUP(C60,'Item List'!B:F,5,0),"-")</f>
        <v>-</v>
      </c>
      <c r="F60" s="38"/>
      <c r="G60" s="45"/>
      <c r="H60" s="36" t="str">
        <f t="shared" si="3"/>
        <v>-</v>
      </c>
      <c r="I60" s="37"/>
      <c r="J60" s="37"/>
      <c r="K60" s="37"/>
    </row>
    <row r="61" spans="1:11" x14ac:dyDescent="0.25">
      <c r="A61" s="34"/>
      <c r="B61" s="47" t="str">
        <f>IFERROR(VLOOKUP(C61,'Item List'!B:E,3,0),"")</f>
        <v/>
      </c>
      <c r="C61" s="35"/>
      <c r="D61" s="47" t="str">
        <f>IFERROR(VLOOKUP(C61,'Item List'!B:C,2,0),"")</f>
        <v/>
      </c>
      <c r="E61" s="47" t="str">
        <f>IFERROR(VLOOKUP(C61,'Item List'!B:F,5,0),"-")</f>
        <v>-</v>
      </c>
      <c r="F61" s="38"/>
      <c r="G61" s="45"/>
      <c r="H61" s="36" t="str">
        <f t="shared" si="3"/>
        <v>-</v>
      </c>
      <c r="I61" s="37"/>
      <c r="J61" s="37"/>
      <c r="K61" s="37"/>
    </row>
    <row r="62" spans="1:11" x14ac:dyDescent="0.25">
      <c r="A62" s="34"/>
      <c r="B62" s="47" t="str">
        <f>IFERROR(VLOOKUP(C62,'Item List'!B:E,3,0),"")</f>
        <v/>
      </c>
      <c r="C62" s="35"/>
      <c r="D62" s="47" t="str">
        <f>IFERROR(VLOOKUP(C62,'Item List'!B:C,2,0),"")</f>
        <v/>
      </c>
      <c r="E62" s="47" t="str">
        <f>IFERROR(VLOOKUP(C62,'Item List'!B:F,5,0),"-")</f>
        <v>-</v>
      </c>
      <c r="F62" s="38"/>
      <c r="G62" s="45"/>
      <c r="H62" s="36" t="str">
        <f t="shared" si="3"/>
        <v>-</v>
      </c>
      <c r="I62" s="37"/>
      <c r="J62" s="37"/>
      <c r="K62" s="37"/>
    </row>
    <row r="63" spans="1:11" x14ac:dyDescent="0.25">
      <c r="A63" s="34"/>
      <c r="B63" s="47" t="str">
        <f>IFERROR(VLOOKUP(C63,'Item List'!B:E,3,0),"")</f>
        <v/>
      </c>
      <c r="C63" s="35"/>
      <c r="D63" s="47" t="str">
        <f>IFERROR(VLOOKUP(C63,'Item List'!B:C,2,0),"")</f>
        <v/>
      </c>
      <c r="E63" s="47" t="str">
        <f>IFERROR(VLOOKUP(C63,'Item List'!B:F,5,0),"-")</f>
        <v>-</v>
      </c>
      <c r="F63" s="38"/>
      <c r="G63" s="45"/>
      <c r="H63" s="36" t="str">
        <f t="shared" si="3"/>
        <v>-</v>
      </c>
      <c r="I63" s="37"/>
      <c r="J63" s="37"/>
      <c r="K63" s="37"/>
    </row>
    <row r="64" spans="1:11" x14ac:dyDescent="0.25">
      <c r="A64" s="34"/>
      <c r="B64" s="47" t="str">
        <f>IFERROR(VLOOKUP(C64,'Item List'!B:E,3,0),"")</f>
        <v/>
      </c>
      <c r="C64" s="35"/>
      <c r="D64" s="47" t="str">
        <f>IFERROR(VLOOKUP(C64,'Item List'!B:C,2,0),"")</f>
        <v/>
      </c>
      <c r="E64" s="47" t="str">
        <f>IFERROR(VLOOKUP(C64,'Item List'!B:F,5,0),"-")</f>
        <v>-</v>
      </c>
      <c r="F64" s="38"/>
      <c r="G64" s="45"/>
      <c r="H64" s="36" t="str">
        <f t="shared" si="3"/>
        <v>-</v>
      </c>
      <c r="I64" s="37"/>
      <c r="J64" s="37"/>
      <c r="K64" s="37"/>
    </row>
    <row r="65" spans="1:11" x14ac:dyDescent="0.25">
      <c r="A65" s="34"/>
      <c r="B65" s="47" t="str">
        <f>IFERROR(VLOOKUP(C65,'Item List'!B:E,3,0),"")</f>
        <v/>
      </c>
      <c r="C65" s="35"/>
      <c r="D65" s="47" t="str">
        <f>IFERROR(VLOOKUP(C65,'Item List'!B:C,2,0),"")</f>
        <v/>
      </c>
      <c r="E65" s="47" t="str">
        <f>IFERROR(VLOOKUP(C65,'Item List'!B:F,5,0),"-")</f>
        <v>-</v>
      </c>
      <c r="F65" s="38"/>
      <c r="G65" s="45"/>
      <c r="H65" s="36" t="str">
        <f t="shared" si="3"/>
        <v>-</v>
      </c>
      <c r="I65" s="37"/>
      <c r="J65" s="37"/>
      <c r="K65" s="37"/>
    </row>
    <row r="66" spans="1:11" x14ac:dyDescent="0.25">
      <c r="A66" s="34"/>
      <c r="B66" s="47" t="str">
        <f>IFERROR(VLOOKUP(C66,'Item List'!B:E,3,0),"")</f>
        <v/>
      </c>
      <c r="C66" s="35"/>
      <c r="D66" s="47" t="str">
        <f>IFERROR(VLOOKUP(C66,'Item List'!B:C,2,0),"")</f>
        <v/>
      </c>
      <c r="E66" s="47" t="str">
        <f>IFERROR(VLOOKUP(C66,'Item List'!B:F,5,0),"-")</f>
        <v>-</v>
      </c>
      <c r="F66" s="38"/>
      <c r="G66" s="45"/>
      <c r="H66" s="36" t="str">
        <f t="shared" si="3"/>
        <v>-</v>
      </c>
      <c r="I66" s="37"/>
      <c r="J66" s="37"/>
      <c r="K66" s="37"/>
    </row>
    <row r="67" spans="1:11" x14ac:dyDescent="0.25">
      <c r="A67" s="34"/>
      <c r="B67" s="47" t="str">
        <f>IFERROR(VLOOKUP(C67,'Item List'!B:E,3,0),"")</f>
        <v/>
      </c>
      <c r="C67" s="35"/>
      <c r="D67" s="47" t="str">
        <f>IFERROR(VLOOKUP(C67,'Item List'!B:C,2,0),"")</f>
        <v/>
      </c>
      <c r="E67" s="47" t="str">
        <f>IFERROR(VLOOKUP(C67,'Item List'!B:F,5,0),"-")</f>
        <v>-</v>
      </c>
      <c r="F67" s="38"/>
      <c r="G67" s="45"/>
      <c r="H67" s="36" t="str">
        <f t="shared" si="3"/>
        <v>-</v>
      </c>
      <c r="I67" s="37"/>
      <c r="J67" s="37"/>
      <c r="K67" s="37"/>
    </row>
    <row r="68" spans="1:11" x14ac:dyDescent="0.25">
      <c r="A68" s="34"/>
      <c r="B68" s="47" t="str">
        <f>IFERROR(VLOOKUP(C68,'Item List'!B:E,3,0),"")</f>
        <v/>
      </c>
      <c r="C68" s="35"/>
      <c r="D68" s="47" t="str">
        <f>IFERROR(VLOOKUP(C68,'Item List'!B:C,2,0),"")</f>
        <v/>
      </c>
      <c r="E68" s="47" t="str">
        <f>IFERROR(VLOOKUP(C68,'Item List'!B:F,5,0),"-")</f>
        <v>-</v>
      </c>
      <c r="F68" s="38"/>
      <c r="G68" s="45"/>
      <c r="H68" s="36" t="str">
        <f t="shared" si="3"/>
        <v>-</v>
      </c>
      <c r="I68" s="37"/>
      <c r="J68" s="37"/>
      <c r="K68" s="37"/>
    </row>
    <row r="69" spans="1:11" x14ac:dyDescent="0.25">
      <c r="A69" s="34"/>
      <c r="B69" s="47" t="str">
        <f>IFERROR(VLOOKUP(C69,'Item List'!B:E,3,0),"")</f>
        <v/>
      </c>
      <c r="C69" s="35"/>
      <c r="D69" s="47" t="str">
        <f>IFERROR(VLOOKUP(C69,'Item List'!B:C,2,0),"")</f>
        <v/>
      </c>
      <c r="E69" s="47" t="str">
        <f>IFERROR(VLOOKUP(C69,'Item List'!B:F,5,0),"-")</f>
        <v>-</v>
      </c>
      <c r="F69" s="38"/>
      <c r="G69" s="45"/>
      <c r="H69" s="36" t="str">
        <f t="shared" si="3"/>
        <v>-</v>
      </c>
      <c r="I69" s="37"/>
      <c r="J69" s="37"/>
      <c r="K69" s="37"/>
    </row>
    <row r="70" spans="1:11" x14ac:dyDescent="0.25">
      <c r="A70" s="34"/>
      <c r="B70" s="47" t="str">
        <f>IFERROR(VLOOKUP(C70,'Item List'!B:E,3,0),"")</f>
        <v/>
      </c>
      <c r="C70" s="35"/>
      <c r="D70" s="47" t="str">
        <f>IFERROR(VLOOKUP(C70,'Item List'!B:C,2,0),"")</f>
        <v/>
      </c>
      <c r="E70" s="47" t="str">
        <f>IFERROR(VLOOKUP(C70,'Item List'!B:F,5,0),"-")</f>
        <v>-</v>
      </c>
      <c r="F70" s="38"/>
      <c r="G70" s="45"/>
      <c r="H70" s="36" t="str">
        <f t="shared" si="3"/>
        <v>-</v>
      </c>
      <c r="I70" s="37"/>
      <c r="J70" s="37"/>
      <c r="K70" s="37"/>
    </row>
    <row r="71" spans="1:11" x14ac:dyDescent="0.25">
      <c r="A71" s="34"/>
      <c r="B71" s="47" t="str">
        <f>IFERROR(VLOOKUP(C71,'Item List'!B:E,3,0),"")</f>
        <v/>
      </c>
      <c r="C71" s="35"/>
      <c r="D71" s="47" t="str">
        <f>IFERROR(VLOOKUP(C71,'Item List'!B:C,2,0),"")</f>
        <v/>
      </c>
      <c r="E71" s="47" t="str">
        <f>IFERROR(VLOOKUP(C71,'Item List'!B:F,5,0),"-")</f>
        <v>-</v>
      </c>
      <c r="F71" s="38"/>
      <c r="G71" s="45"/>
      <c r="H71" s="36" t="str">
        <f t="shared" si="3"/>
        <v>-</v>
      </c>
      <c r="I71" s="37"/>
      <c r="J71" s="37"/>
      <c r="K71" s="37"/>
    </row>
    <row r="72" spans="1:11" x14ac:dyDescent="0.25">
      <c r="A72" s="34"/>
      <c r="B72" s="47" t="str">
        <f>IFERROR(VLOOKUP(C72,'Item List'!B:E,3,0),"")</f>
        <v/>
      </c>
      <c r="C72" s="35"/>
      <c r="D72" s="47" t="str">
        <f>IFERROR(VLOOKUP(C72,'Item List'!B:C,2,0),"")</f>
        <v/>
      </c>
      <c r="E72" s="47" t="str">
        <f>IFERROR(VLOOKUP(C72,'Item List'!B:F,5,0),"-")</f>
        <v>-</v>
      </c>
      <c r="F72" s="38"/>
      <c r="G72" s="45"/>
      <c r="H72" s="36" t="str">
        <f t="shared" si="3"/>
        <v>-</v>
      </c>
      <c r="I72" s="37"/>
      <c r="J72" s="37"/>
      <c r="K72" s="37"/>
    </row>
    <row r="73" spans="1:11" x14ac:dyDescent="0.25">
      <c r="A73" s="34"/>
      <c r="B73" s="47" t="str">
        <f>IFERROR(VLOOKUP(C73,'Item List'!B:E,3,0),"")</f>
        <v/>
      </c>
      <c r="C73" s="35"/>
      <c r="D73" s="47" t="str">
        <f>IFERROR(VLOOKUP(C73,'Item List'!B:C,2,0),"")</f>
        <v/>
      </c>
      <c r="E73" s="47" t="str">
        <f>IFERROR(VLOOKUP(C73,'Item List'!B:F,5,0),"-")</f>
        <v>-</v>
      </c>
      <c r="F73" s="38"/>
      <c r="G73" s="45"/>
      <c r="H73" s="36" t="str">
        <f t="shared" si="3"/>
        <v>-</v>
      </c>
      <c r="I73" s="37"/>
      <c r="J73" s="37"/>
      <c r="K73" s="37"/>
    </row>
    <row r="74" spans="1:11" x14ac:dyDescent="0.25">
      <c r="A74" s="34"/>
      <c r="B74" s="47" t="str">
        <f>IFERROR(VLOOKUP(C74,'Item List'!B:E,3,0),"")</f>
        <v/>
      </c>
      <c r="C74" s="35"/>
      <c r="D74" s="47" t="str">
        <f>IFERROR(VLOOKUP(C74,'Item List'!B:C,2,0),"")</f>
        <v/>
      </c>
      <c r="E74" s="47" t="str">
        <f>IFERROR(VLOOKUP(C74,'Item List'!B:F,5,0),"-")</f>
        <v>-</v>
      </c>
      <c r="F74" s="38"/>
      <c r="G74" s="45"/>
      <c r="H74" s="36" t="str">
        <f t="shared" si="3"/>
        <v>-</v>
      </c>
      <c r="I74" s="37"/>
      <c r="J74" s="37"/>
      <c r="K74" s="37"/>
    </row>
    <row r="75" spans="1:11" x14ac:dyDescent="0.25">
      <c r="A75" s="34"/>
      <c r="B75" s="47" t="str">
        <f>IFERROR(VLOOKUP(C75,'Item List'!B:E,3,0),"")</f>
        <v/>
      </c>
      <c r="C75" s="35"/>
      <c r="D75" s="47" t="str">
        <f>IFERROR(VLOOKUP(C75,'Item List'!B:C,2,0),"")</f>
        <v/>
      </c>
      <c r="E75" s="47" t="str">
        <f>IFERROR(VLOOKUP(C75,'Item List'!B:F,5,0),"-")</f>
        <v>-</v>
      </c>
      <c r="F75" s="38"/>
      <c r="G75" s="45"/>
      <c r="H75" s="36" t="str">
        <f t="shared" si="3"/>
        <v>-</v>
      </c>
      <c r="I75" s="37"/>
      <c r="J75" s="37"/>
      <c r="K75" s="37"/>
    </row>
    <row r="76" spans="1:11" x14ac:dyDescent="0.25">
      <c r="A76" s="34"/>
      <c r="B76" s="47" t="str">
        <f>IFERROR(VLOOKUP(C76,'Item List'!B:E,3,0),"")</f>
        <v/>
      </c>
      <c r="C76" s="35"/>
      <c r="D76" s="47" t="str">
        <f>IFERROR(VLOOKUP(C76,'Item List'!B:C,2,0),"")</f>
        <v/>
      </c>
      <c r="E76" s="47" t="str">
        <f>IFERROR(VLOOKUP(C76,'Item List'!B:F,5,0),"-")</f>
        <v>-</v>
      </c>
      <c r="F76" s="38"/>
      <c r="G76" s="45"/>
      <c r="H76" s="36" t="str">
        <f t="shared" si="3"/>
        <v>-</v>
      </c>
      <c r="I76" s="37"/>
      <c r="J76" s="37"/>
      <c r="K76" s="37"/>
    </row>
    <row r="77" spans="1:11" x14ac:dyDescent="0.25">
      <c r="A77" s="34"/>
      <c r="B77" s="47" t="str">
        <f>IFERROR(VLOOKUP(C77,'Item List'!B:E,3,0),"")</f>
        <v/>
      </c>
      <c r="C77" s="35"/>
      <c r="D77" s="47" t="str">
        <f>IFERROR(VLOOKUP(C77,'Item List'!B:C,2,0),"")</f>
        <v/>
      </c>
      <c r="E77" s="47" t="str">
        <f>IFERROR(VLOOKUP(C77,'Item List'!B:F,5,0),"-")</f>
        <v>-</v>
      </c>
      <c r="F77" s="38"/>
      <c r="G77" s="45"/>
      <c r="H77" s="36" t="str">
        <f t="shared" si="3"/>
        <v>-</v>
      </c>
      <c r="I77" s="37"/>
      <c r="J77" s="37"/>
      <c r="K77" s="37"/>
    </row>
    <row r="78" spans="1:11" x14ac:dyDescent="0.25">
      <c r="A78" s="34"/>
      <c r="B78" s="47" t="str">
        <f>IFERROR(VLOOKUP(C78,'Item List'!B:E,3,0),"")</f>
        <v/>
      </c>
      <c r="C78" s="35"/>
      <c r="D78" s="47" t="str">
        <f>IFERROR(VLOOKUP(C78,'Item List'!B:C,2,0),"")</f>
        <v/>
      </c>
      <c r="E78" s="47" t="str">
        <f>IFERROR(VLOOKUP(C78,'Item List'!B:F,5,0),"-")</f>
        <v>-</v>
      </c>
      <c r="F78" s="38"/>
      <c r="G78" s="45"/>
      <c r="H78" s="36" t="str">
        <f t="shared" si="3"/>
        <v>-</v>
      </c>
      <c r="I78" s="37"/>
      <c r="J78" s="37"/>
      <c r="K78" s="37"/>
    </row>
    <row r="79" spans="1:11" x14ac:dyDescent="0.25">
      <c r="A79" s="34"/>
      <c r="B79" s="47" t="str">
        <f>IFERROR(VLOOKUP(C79,'Item List'!B:E,3,0),"")</f>
        <v/>
      </c>
      <c r="C79" s="35"/>
      <c r="D79" s="47" t="str">
        <f>IFERROR(VLOOKUP(C79,'Item List'!B:C,2,0),"")</f>
        <v/>
      </c>
      <c r="E79" s="47" t="str">
        <f>IFERROR(VLOOKUP(C79,'Item List'!B:F,5,0),"-")</f>
        <v>-</v>
      </c>
      <c r="F79" s="38"/>
      <c r="G79" s="45"/>
      <c r="H79" s="36" t="str">
        <f t="shared" si="3"/>
        <v>-</v>
      </c>
      <c r="I79" s="37"/>
      <c r="J79" s="37"/>
      <c r="K79" s="37"/>
    </row>
    <row r="80" spans="1:11" x14ac:dyDescent="0.25">
      <c r="A80" s="34"/>
      <c r="B80" s="47" t="str">
        <f>IFERROR(VLOOKUP(C80,'Item List'!B:E,3,0),"")</f>
        <v/>
      </c>
      <c r="C80" s="35"/>
      <c r="D80" s="47" t="str">
        <f>IFERROR(VLOOKUP(C80,'Item List'!B:C,2,0),"")</f>
        <v/>
      </c>
      <c r="E80" s="47" t="str">
        <f>IFERROR(VLOOKUP(C80,'Item List'!B:F,5,0),"-")</f>
        <v>-</v>
      </c>
      <c r="F80" s="38"/>
      <c r="G80" s="45"/>
      <c r="H80" s="36" t="str">
        <f t="shared" si="3"/>
        <v>-</v>
      </c>
      <c r="I80" s="37"/>
      <c r="J80" s="37"/>
      <c r="K80" s="37"/>
    </row>
    <row r="81" spans="1:11" x14ac:dyDescent="0.25">
      <c r="A81" s="34"/>
      <c r="B81" s="47" t="str">
        <f>IFERROR(VLOOKUP(C81,'Item List'!B:E,3,0),"")</f>
        <v/>
      </c>
      <c r="C81" s="35"/>
      <c r="D81" s="47" t="str">
        <f>IFERROR(VLOOKUP(C81,'Item List'!B:C,2,0),"")</f>
        <v/>
      </c>
      <c r="E81" s="47" t="str">
        <f>IFERROR(VLOOKUP(C81,'Item List'!B:F,5,0),"-")</f>
        <v>-</v>
      </c>
      <c r="F81" s="38"/>
      <c r="G81" s="45"/>
      <c r="H81" s="36" t="str">
        <f t="shared" si="3"/>
        <v>-</v>
      </c>
      <c r="I81" s="37"/>
      <c r="J81" s="37"/>
      <c r="K81" s="37"/>
    </row>
    <row r="82" spans="1:11" x14ac:dyDescent="0.25">
      <c r="A82" s="34"/>
      <c r="B82" s="47" t="str">
        <f>IFERROR(VLOOKUP(C82,'Item List'!B:E,3,0),"")</f>
        <v/>
      </c>
      <c r="C82" s="35"/>
      <c r="D82" s="47" t="str">
        <f>IFERROR(VLOOKUP(C82,'Item List'!B:C,2,0),"")</f>
        <v/>
      </c>
      <c r="E82" s="47" t="str">
        <f>IFERROR(VLOOKUP(C82,'Item List'!B:F,5,0),"-")</f>
        <v>-</v>
      </c>
      <c r="F82" s="38"/>
      <c r="G82" s="45"/>
      <c r="H82" s="36" t="str">
        <f t="shared" si="3"/>
        <v>-</v>
      </c>
      <c r="I82" s="37"/>
      <c r="J82" s="37"/>
      <c r="K82" s="37"/>
    </row>
    <row r="83" spans="1:11" x14ac:dyDescent="0.25">
      <c r="A83" s="34"/>
      <c r="B83" s="47" t="str">
        <f>IFERROR(VLOOKUP(C83,'Item List'!B:E,3,0),"")</f>
        <v/>
      </c>
      <c r="C83" s="35"/>
      <c r="D83" s="47" t="str">
        <f>IFERROR(VLOOKUP(C83,'Item List'!B:C,2,0),"")</f>
        <v/>
      </c>
      <c r="E83" s="47" t="str">
        <f>IFERROR(VLOOKUP(C83,'Item List'!B:F,5,0),"-")</f>
        <v>-</v>
      </c>
      <c r="F83" s="38"/>
      <c r="G83" s="45"/>
      <c r="H83" s="36" t="str">
        <f t="shared" si="3"/>
        <v>-</v>
      </c>
      <c r="I83" s="37"/>
      <c r="J83" s="37"/>
      <c r="K83" s="37"/>
    </row>
    <row r="84" spans="1:11" x14ac:dyDescent="0.25">
      <c r="A84" s="34"/>
      <c r="B84" s="47" t="str">
        <f>IFERROR(VLOOKUP(C84,'Item List'!B:E,3,0),"")</f>
        <v/>
      </c>
      <c r="C84" s="35"/>
      <c r="D84" s="47" t="str">
        <f>IFERROR(VLOOKUP(C84,'Item List'!B:C,2,0),"")</f>
        <v/>
      </c>
      <c r="E84" s="47" t="str">
        <f>IFERROR(VLOOKUP(C84,'Item List'!B:F,5,0),"-")</f>
        <v>-</v>
      </c>
      <c r="F84" s="38"/>
      <c r="G84" s="45"/>
      <c r="H84" s="36" t="str">
        <f t="shared" si="3"/>
        <v>-</v>
      </c>
      <c r="I84" s="37"/>
      <c r="J84" s="37"/>
      <c r="K84" s="37"/>
    </row>
    <row r="85" spans="1:11" x14ac:dyDescent="0.25">
      <c r="A85" s="34"/>
      <c r="B85" s="47" t="str">
        <f>IFERROR(VLOOKUP(C85,'Item List'!B:E,3,0),"")</f>
        <v/>
      </c>
      <c r="C85" s="35"/>
      <c r="D85" s="47" t="str">
        <f>IFERROR(VLOOKUP(C85,'Item List'!B:C,2,0),"")</f>
        <v/>
      </c>
      <c r="E85" s="47" t="str">
        <f>IFERROR(VLOOKUP(C85,'Item List'!B:F,5,0),"-")</f>
        <v>-</v>
      </c>
      <c r="F85" s="38"/>
      <c r="G85" s="45"/>
      <c r="H85" s="36" t="str">
        <f t="shared" si="3"/>
        <v>-</v>
      </c>
      <c r="I85" s="37"/>
      <c r="J85" s="37"/>
      <c r="K85" s="37"/>
    </row>
    <row r="86" spans="1:11" x14ac:dyDescent="0.25">
      <c r="A86" s="34"/>
      <c r="B86" s="47" t="str">
        <f>IFERROR(VLOOKUP(C86,'Item List'!B:E,3,0),"")</f>
        <v/>
      </c>
      <c r="C86" s="35"/>
      <c r="D86" s="47" t="str">
        <f>IFERROR(VLOOKUP(C86,'Item List'!B:C,2,0),"")</f>
        <v/>
      </c>
      <c r="E86" s="47" t="str">
        <f>IFERROR(VLOOKUP(C86,'Item List'!B:F,5,0),"-")</f>
        <v>-</v>
      </c>
      <c r="F86" s="38"/>
      <c r="G86" s="45"/>
      <c r="H86" s="36" t="str">
        <f t="shared" si="3"/>
        <v>-</v>
      </c>
      <c r="I86" s="37"/>
      <c r="J86" s="37"/>
      <c r="K86" s="37"/>
    </row>
    <row r="87" spans="1:11" x14ac:dyDescent="0.25">
      <c r="A87" s="34"/>
      <c r="B87" s="47" t="str">
        <f>IFERROR(VLOOKUP(C87,'Item List'!B:E,3,0),"")</f>
        <v/>
      </c>
      <c r="C87" s="35"/>
      <c r="D87" s="47" t="str">
        <f>IFERROR(VLOOKUP(C87,'Item List'!B:C,2,0),"")</f>
        <v/>
      </c>
      <c r="E87" s="47" t="str">
        <f>IFERROR(VLOOKUP(C87,'Item List'!B:F,5,0),"-")</f>
        <v>-</v>
      </c>
      <c r="F87" s="38"/>
      <c r="G87" s="45"/>
      <c r="H87" s="36" t="str">
        <f t="shared" si="3"/>
        <v>-</v>
      </c>
      <c r="I87" s="37"/>
      <c r="J87" s="37"/>
      <c r="K87" s="37"/>
    </row>
    <row r="88" spans="1:11" x14ac:dyDescent="0.25">
      <c r="A88" s="34"/>
      <c r="B88" s="47" t="str">
        <f>IFERROR(VLOOKUP(C88,'Item List'!B:E,3,0),"")</f>
        <v/>
      </c>
      <c r="C88" s="35"/>
      <c r="D88" s="47" t="str">
        <f>IFERROR(VLOOKUP(C88,'Item List'!B:C,2,0),"")</f>
        <v/>
      </c>
      <c r="E88" s="47" t="str">
        <f>IFERROR(VLOOKUP(C88,'Item List'!B:F,5,0),"-")</f>
        <v>-</v>
      </c>
      <c r="F88" s="38"/>
      <c r="G88" s="45"/>
      <c r="H88" s="36" t="str">
        <f t="shared" si="3"/>
        <v>-</v>
      </c>
      <c r="I88" s="37"/>
      <c r="J88" s="37"/>
      <c r="K88" s="37"/>
    </row>
    <row r="89" spans="1:11" x14ac:dyDescent="0.25">
      <c r="A89" s="34"/>
      <c r="B89" s="47" t="str">
        <f>IFERROR(VLOOKUP(C89,'Item List'!B:E,3,0),"")</f>
        <v/>
      </c>
      <c r="C89" s="35"/>
      <c r="D89" s="47" t="str">
        <f>IFERROR(VLOOKUP(C89,'Item List'!B:C,2,0),"")</f>
        <v/>
      </c>
      <c r="E89" s="47" t="str">
        <f>IFERROR(VLOOKUP(C89,'Item List'!B:F,5,0),"-")</f>
        <v>-</v>
      </c>
      <c r="F89" s="38"/>
      <c r="G89" s="45"/>
      <c r="H89" s="36" t="str">
        <f t="shared" si="3"/>
        <v>-</v>
      </c>
      <c r="I89" s="37"/>
      <c r="J89" s="37"/>
      <c r="K89" s="37"/>
    </row>
    <row r="90" spans="1:11" x14ac:dyDescent="0.25">
      <c r="A90" s="34"/>
      <c r="B90" s="47" t="str">
        <f>IFERROR(VLOOKUP(C90,'Item List'!B:E,3,0),"")</f>
        <v/>
      </c>
      <c r="C90" s="35"/>
      <c r="D90" s="47" t="str">
        <f>IFERROR(VLOOKUP(C90,'Item List'!B:C,2,0),"")</f>
        <v/>
      </c>
      <c r="E90" s="47" t="str">
        <f>IFERROR(VLOOKUP(C90,'Item List'!B:F,5,0),"-")</f>
        <v>-</v>
      </c>
      <c r="F90" s="38"/>
      <c r="G90" s="45"/>
      <c r="H90" s="36" t="str">
        <f t="shared" si="3"/>
        <v>-</v>
      </c>
      <c r="I90" s="37"/>
      <c r="J90" s="37"/>
      <c r="K90" s="37"/>
    </row>
    <row r="91" spans="1:11" x14ac:dyDescent="0.25">
      <c r="A91" s="34"/>
      <c r="B91" s="47" t="str">
        <f>IFERROR(VLOOKUP(C91,'Item List'!B:E,3,0),"")</f>
        <v/>
      </c>
      <c r="C91" s="35"/>
      <c r="D91" s="47" t="str">
        <f>IFERROR(VLOOKUP(C91,'Item List'!B:C,2,0),"")</f>
        <v/>
      </c>
      <c r="E91" s="47" t="str">
        <f>IFERROR(VLOOKUP(C91,'Item List'!B:F,5,0),"-")</f>
        <v>-</v>
      </c>
      <c r="F91" s="38"/>
      <c r="G91" s="45"/>
      <c r="H91" s="36" t="str">
        <f t="shared" si="3"/>
        <v>-</v>
      </c>
      <c r="I91" s="37"/>
      <c r="J91" s="37"/>
      <c r="K91" s="37"/>
    </row>
    <row r="92" spans="1:11" x14ac:dyDescent="0.25">
      <c r="A92" s="34"/>
      <c r="B92" s="47" t="str">
        <f>IFERROR(VLOOKUP(C92,'Item List'!B:E,3,0),"")</f>
        <v/>
      </c>
      <c r="C92" s="35"/>
      <c r="D92" s="47" t="str">
        <f>IFERROR(VLOOKUP(C92,'Item List'!B:C,2,0),"")</f>
        <v/>
      </c>
      <c r="E92" s="47" t="str">
        <f>IFERROR(VLOOKUP(C92,'Item List'!B:F,5,0),"-")</f>
        <v>-</v>
      </c>
      <c r="F92" s="38"/>
      <c r="G92" s="45"/>
      <c r="H92" s="36" t="str">
        <f t="shared" si="3"/>
        <v>-</v>
      </c>
      <c r="I92" s="37"/>
      <c r="J92" s="37"/>
      <c r="K92" s="37"/>
    </row>
    <row r="93" spans="1:11" x14ac:dyDescent="0.25">
      <c r="A93" s="34"/>
      <c r="B93" s="47" t="str">
        <f>IFERROR(VLOOKUP(C93,'Item List'!B:E,3,0),"")</f>
        <v/>
      </c>
      <c r="C93" s="35"/>
      <c r="D93" s="47" t="str">
        <f>IFERROR(VLOOKUP(C93,'Item List'!B:C,2,0),"")</f>
        <v/>
      </c>
      <c r="E93" s="47" t="str">
        <f>IFERROR(VLOOKUP(C93,'Item List'!B:F,5,0),"-")</f>
        <v>-</v>
      </c>
      <c r="F93" s="38"/>
      <c r="G93" s="45"/>
      <c r="H93" s="36" t="str">
        <f t="shared" si="3"/>
        <v>-</v>
      </c>
      <c r="I93" s="37"/>
      <c r="J93" s="37"/>
      <c r="K93" s="37"/>
    </row>
    <row r="94" spans="1:11" x14ac:dyDescent="0.25">
      <c r="A94" s="34"/>
      <c r="B94" s="47" t="str">
        <f>IFERROR(VLOOKUP(C94,'Item List'!B:E,3,0),"")</f>
        <v/>
      </c>
      <c r="C94" s="35"/>
      <c r="D94" s="47" t="str">
        <f>IFERROR(VLOOKUP(C94,'Item List'!B:C,2,0),"")</f>
        <v/>
      </c>
      <c r="E94" s="47" t="str">
        <f>IFERROR(VLOOKUP(C94,'Item List'!B:F,5,0),"-")</f>
        <v>-</v>
      </c>
      <c r="F94" s="38"/>
      <c r="G94" s="45"/>
      <c r="H94" s="36" t="str">
        <f t="shared" ref="H94:H118" si="6">IFERROR(G94/F94,"-")</f>
        <v>-</v>
      </c>
      <c r="I94" s="37"/>
      <c r="J94" s="37"/>
      <c r="K94" s="37"/>
    </row>
    <row r="95" spans="1:11" x14ac:dyDescent="0.25">
      <c r="A95" s="34"/>
      <c r="B95" s="47" t="str">
        <f>IFERROR(VLOOKUP(C95,'Item List'!B:E,3,0),"")</f>
        <v/>
      </c>
      <c r="C95" s="35"/>
      <c r="D95" s="47" t="str">
        <f>IFERROR(VLOOKUP(C95,'Item List'!B:C,2,0),"")</f>
        <v/>
      </c>
      <c r="E95" s="47" t="str">
        <f>IFERROR(VLOOKUP(C95,'Item List'!B:F,5,0),"-")</f>
        <v>-</v>
      </c>
      <c r="F95" s="38"/>
      <c r="G95" s="45"/>
      <c r="H95" s="36" t="str">
        <f t="shared" si="6"/>
        <v>-</v>
      </c>
      <c r="I95" s="37"/>
      <c r="J95" s="37"/>
      <c r="K95" s="37"/>
    </row>
    <row r="96" spans="1:11" x14ac:dyDescent="0.25">
      <c r="A96" s="34"/>
      <c r="B96" s="47" t="str">
        <f>IFERROR(VLOOKUP(C96,'Item List'!B:E,3,0),"")</f>
        <v/>
      </c>
      <c r="C96" s="35"/>
      <c r="D96" s="47" t="str">
        <f>IFERROR(VLOOKUP(C96,'Item List'!B:C,2,0),"")</f>
        <v/>
      </c>
      <c r="E96" s="47" t="str">
        <f>IFERROR(VLOOKUP(C96,'Item List'!B:F,5,0),"-")</f>
        <v>-</v>
      </c>
      <c r="F96" s="38"/>
      <c r="G96" s="45"/>
      <c r="H96" s="36" t="str">
        <f t="shared" si="6"/>
        <v>-</v>
      </c>
      <c r="I96" s="37"/>
      <c r="J96" s="37"/>
      <c r="K96" s="37"/>
    </row>
    <row r="97" spans="1:11" x14ac:dyDescent="0.25">
      <c r="A97" s="34"/>
      <c r="B97" s="47" t="str">
        <f>IFERROR(VLOOKUP(C97,'Item List'!B:E,3,0),"")</f>
        <v/>
      </c>
      <c r="C97" s="35"/>
      <c r="D97" s="47" t="str">
        <f>IFERROR(VLOOKUP(C97,'Item List'!B:C,2,0),"")</f>
        <v/>
      </c>
      <c r="E97" s="47" t="str">
        <f>IFERROR(VLOOKUP(C97,'Item List'!B:F,5,0),"-")</f>
        <v>-</v>
      </c>
      <c r="F97" s="38"/>
      <c r="G97" s="45"/>
      <c r="H97" s="36" t="str">
        <f t="shared" si="6"/>
        <v>-</v>
      </c>
      <c r="I97" s="37"/>
      <c r="J97" s="37"/>
      <c r="K97" s="37"/>
    </row>
    <row r="98" spans="1:11" x14ac:dyDescent="0.25">
      <c r="A98" s="34"/>
      <c r="B98" s="47" t="str">
        <f>IFERROR(VLOOKUP(C98,'Item List'!B:E,3,0),"")</f>
        <v/>
      </c>
      <c r="C98" s="35"/>
      <c r="D98" s="47" t="str">
        <f>IFERROR(VLOOKUP(C98,'Item List'!B:C,2,0),"")</f>
        <v/>
      </c>
      <c r="E98" s="47" t="str">
        <f>IFERROR(VLOOKUP(C98,'Item List'!B:F,5,0),"-")</f>
        <v>-</v>
      </c>
      <c r="F98" s="38"/>
      <c r="G98" s="45"/>
      <c r="H98" s="36" t="str">
        <f t="shared" si="6"/>
        <v>-</v>
      </c>
      <c r="I98" s="37"/>
      <c r="J98" s="37"/>
      <c r="K98" s="37"/>
    </row>
    <row r="99" spans="1:11" x14ac:dyDescent="0.25">
      <c r="A99" s="34"/>
      <c r="B99" s="47" t="str">
        <f>IFERROR(VLOOKUP(C99,'Item List'!B:E,3,0),"")</f>
        <v/>
      </c>
      <c r="C99" s="35"/>
      <c r="D99" s="47" t="str">
        <f>IFERROR(VLOOKUP(C99,'Item List'!B:C,2,0),"")</f>
        <v/>
      </c>
      <c r="E99" s="47" t="str">
        <f>IFERROR(VLOOKUP(C99,'Item List'!B:F,5,0),"-")</f>
        <v>-</v>
      </c>
      <c r="F99" s="38"/>
      <c r="G99" s="45"/>
      <c r="H99" s="36" t="str">
        <f t="shared" si="6"/>
        <v>-</v>
      </c>
      <c r="I99" s="37"/>
      <c r="J99" s="37"/>
      <c r="K99" s="37"/>
    </row>
    <row r="100" spans="1:11" x14ac:dyDescent="0.25">
      <c r="A100" s="34"/>
      <c r="B100" s="47" t="str">
        <f>IFERROR(VLOOKUP(C100,'Item List'!B:E,3,0),"")</f>
        <v/>
      </c>
      <c r="C100" s="35"/>
      <c r="D100" s="47" t="str">
        <f>IFERROR(VLOOKUP(C100,'Item List'!B:C,2,0),"")</f>
        <v/>
      </c>
      <c r="E100" s="47" t="str">
        <f>IFERROR(VLOOKUP(C100,'Item List'!B:F,5,0),"-")</f>
        <v>-</v>
      </c>
      <c r="F100" s="38"/>
      <c r="G100" s="45"/>
      <c r="H100" s="36" t="str">
        <f t="shared" si="6"/>
        <v>-</v>
      </c>
      <c r="I100" s="37"/>
      <c r="J100" s="37"/>
      <c r="K100" s="37"/>
    </row>
    <row r="101" spans="1:11" x14ac:dyDescent="0.25">
      <c r="A101" s="34"/>
      <c r="B101" s="47" t="str">
        <f>IFERROR(VLOOKUP(C101,'Item List'!B:E,3,0),"")</f>
        <v/>
      </c>
      <c r="C101" s="35"/>
      <c r="D101" s="47" t="str">
        <f>IFERROR(VLOOKUP(C101,'Item List'!B:C,2,0),"")</f>
        <v/>
      </c>
      <c r="E101" s="47" t="str">
        <f>IFERROR(VLOOKUP(C101,'Item List'!B:F,5,0),"-")</f>
        <v>-</v>
      </c>
      <c r="F101" s="38"/>
      <c r="G101" s="45"/>
      <c r="H101" s="36" t="str">
        <f t="shared" si="6"/>
        <v>-</v>
      </c>
      <c r="I101" s="37"/>
      <c r="J101" s="37"/>
      <c r="K101" s="37"/>
    </row>
    <row r="102" spans="1:11" x14ac:dyDescent="0.25">
      <c r="A102" s="34"/>
      <c r="B102" s="47" t="str">
        <f>IFERROR(VLOOKUP(C102,'Item List'!B:E,3,0),"")</f>
        <v/>
      </c>
      <c r="C102" s="35"/>
      <c r="D102" s="47" t="str">
        <f>IFERROR(VLOOKUP(C102,'Item List'!B:C,2,0),"")</f>
        <v/>
      </c>
      <c r="E102" s="47" t="str">
        <f>IFERROR(VLOOKUP(C102,'Item List'!B:F,5,0),"-")</f>
        <v>-</v>
      </c>
      <c r="F102" s="38"/>
      <c r="G102" s="45"/>
      <c r="H102" s="36" t="str">
        <f t="shared" si="6"/>
        <v>-</v>
      </c>
      <c r="I102" s="37"/>
      <c r="J102" s="37"/>
      <c r="K102" s="37"/>
    </row>
    <row r="103" spans="1:11" x14ac:dyDescent="0.25">
      <c r="A103" s="34"/>
      <c r="B103" s="47" t="str">
        <f>IFERROR(VLOOKUP(C103,'Item List'!B:E,3,0),"")</f>
        <v/>
      </c>
      <c r="C103" s="35"/>
      <c r="D103" s="47" t="str">
        <f>IFERROR(VLOOKUP(C103,'Item List'!B:C,2,0),"")</f>
        <v/>
      </c>
      <c r="E103" s="47" t="str">
        <f>IFERROR(VLOOKUP(C103,'Item List'!B:F,5,0),"-")</f>
        <v>-</v>
      </c>
      <c r="F103" s="38"/>
      <c r="G103" s="45"/>
      <c r="H103" s="36" t="str">
        <f t="shared" si="6"/>
        <v>-</v>
      </c>
      <c r="I103" s="37"/>
      <c r="J103" s="37"/>
      <c r="K103" s="37"/>
    </row>
    <row r="104" spans="1:11" x14ac:dyDescent="0.25">
      <c r="A104" s="34"/>
      <c r="B104" s="47" t="str">
        <f>IFERROR(VLOOKUP(C104,'Item List'!B:E,3,0),"")</f>
        <v/>
      </c>
      <c r="C104" s="35"/>
      <c r="D104" s="47" t="str">
        <f>IFERROR(VLOOKUP(C104,'Item List'!B:C,2,0),"")</f>
        <v/>
      </c>
      <c r="E104" s="47" t="str">
        <f>IFERROR(VLOOKUP(C104,'Item List'!B:F,5,0),"-")</f>
        <v>-</v>
      </c>
      <c r="F104" s="38"/>
      <c r="G104" s="45"/>
      <c r="H104" s="36" t="str">
        <f t="shared" si="6"/>
        <v>-</v>
      </c>
      <c r="I104" s="37"/>
      <c r="J104" s="37"/>
      <c r="K104" s="37"/>
    </row>
    <row r="105" spans="1:11" x14ac:dyDescent="0.25">
      <c r="A105" s="34"/>
      <c r="B105" s="47" t="str">
        <f>IFERROR(VLOOKUP(C105,'Item List'!B:E,3,0),"")</f>
        <v/>
      </c>
      <c r="C105" s="35"/>
      <c r="D105" s="47" t="str">
        <f>IFERROR(VLOOKUP(C105,'Item List'!B:C,2,0),"")</f>
        <v/>
      </c>
      <c r="E105" s="47" t="str">
        <f>IFERROR(VLOOKUP(C105,'Item List'!B:F,5,0),"-")</f>
        <v>-</v>
      </c>
      <c r="F105" s="38"/>
      <c r="G105" s="45"/>
      <c r="H105" s="36" t="str">
        <f t="shared" si="6"/>
        <v>-</v>
      </c>
      <c r="I105" s="37"/>
      <c r="J105" s="37"/>
      <c r="K105" s="37"/>
    </row>
    <row r="106" spans="1:11" x14ac:dyDescent="0.25">
      <c r="A106" s="34"/>
      <c r="B106" s="47" t="str">
        <f>IFERROR(VLOOKUP(C106,'Item List'!B:E,3,0),"")</f>
        <v/>
      </c>
      <c r="C106" s="35"/>
      <c r="D106" s="47" t="str">
        <f>IFERROR(VLOOKUP(C106,'Item List'!B:C,2,0),"")</f>
        <v/>
      </c>
      <c r="E106" s="47" t="str">
        <f>IFERROR(VLOOKUP(C106,'Item List'!B:F,5,0),"-")</f>
        <v>-</v>
      </c>
      <c r="F106" s="38"/>
      <c r="G106" s="45"/>
      <c r="H106" s="36" t="str">
        <f t="shared" si="6"/>
        <v>-</v>
      </c>
      <c r="I106" s="37"/>
      <c r="J106" s="37"/>
      <c r="K106" s="37"/>
    </row>
    <row r="107" spans="1:11" x14ac:dyDescent="0.25">
      <c r="A107" s="34"/>
      <c r="B107" s="47" t="str">
        <f>IFERROR(VLOOKUP(C107,'Item List'!B:E,3,0),"")</f>
        <v/>
      </c>
      <c r="C107" s="35"/>
      <c r="D107" s="47" t="str">
        <f>IFERROR(VLOOKUP(C107,'Item List'!B:C,2,0),"")</f>
        <v/>
      </c>
      <c r="E107" s="47" t="str">
        <f>IFERROR(VLOOKUP(C107,'Item List'!B:F,5,0),"-")</f>
        <v>-</v>
      </c>
      <c r="F107" s="38"/>
      <c r="G107" s="45"/>
      <c r="H107" s="36" t="str">
        <f t="shared" si="6"/>
        <v>-</v>
      </c>
      <c r="I107" s="37"/>
      <c r="J107" s="37"/>
      <c r="K107" s="37"/>
    </row>
    <row r="108" spans="1:11" x14ac:dyDescent="0.25">
      <c r="A108" s="34"/>
      <c r="B108" s="47" t="str">
        <f>IFERROR(VLOOKUP(C108,'Item List'!B:E,3,0),"")</f>
        <v/>
      </c>
      <c r="C108" s="35"/>
      <c r="D108" s="47" t="str">
        <f>IFERROR(VLOOKUP(C108,'Item List'!B:C,2,0),"")</f>
        <v/>
      </c>
      <c r="E108" s="47" t="str">
        <f>IFERROR(VLOOKUP(C108,'Item List'!B:F,5,0),"-")</f>
        <v>-</v>
      </c>
      <c r="F108" s="38"/>
      <c r="G108" s="45"/>
      <c r="H108" s="36" t="str">
        <f t="shared" si="6"/>
        <v>-</v>
      </c>
      <c r="I108" s="37"/>
      <c r="J108" s="37"/>
      <c r="K108" s="37"/>
    </row>
    <row r="109" spans="1:11" x14ac:dyDescent="0.25">
      <c r="A109" s="34"/>
      <c r="B109" s="47" t="str">
        <f>IFERROR(VLOOKUP(C109,'Item List'!B:E,3,0),"")</f>
        <v/>
      </c>
      <c r="C109" s="35"/>
      <c r="D109" s="47" t="str">
        <f>IFERROR(VLOOKUP(C109,'Item List'!B:C,2,0),"")</f>
        <v/>
      </c>
      <c r="E109" s="47" t="str">
        <f>IFERROR(VLOOKUP(C109,'Item List'!B:F,5,0),"-")</f>
        <v>-</v>
      </c>
      <c r="F109" s="38"/>
      <c r="G109" s="45"/>
      <c r="H109" s="36" t="str">
        <f t="shared" si="6"/>
        <v>-</v>
      </c>
      <c r="I109" s="37"/>
      <c r="J109" s="37"/>
      <c r="K109" s="37"/>
    </row>
    <row r="110" spans="1:11" x14ac:dyDescent="0.25">
      <c r="A110" s="34"/>
      <c r="B110" s="47" t="str">
        <f>IFERROR(VLOOKUP(C110,'Item List'!B:E,3,0),"")</f>
        <v/>
      </c>
      <c r="C110" s="35"/>
      <c r="D110" s="47" t="str">
        <f>IFERROR(VLOOKUP(C110,'Item List'!B:C,2,0),"")</f>
        <v/>
      </c>
      <c r="E110" s="47" t="str">
        <f>IFERROR(VLOOKUP(C110,'Item List'!B:F,5,0),"-")</f>
        <v>-</v>
      </c>
      <c r="F110" s="38"/>
      <c r="G110" s="45"/>
      <c r="H110" s="36" t="str">
        <f t="shared" si="6"/>
        <v>-</v>
      </c>
      <c r="I110" s="37"/>
      <c r="J110" s="37"/>
      <c r="K110" s="37"/>
    </row>
    <row r="111" spans="1:11" x14ac:dyDescent="0.25">
      <c r="A111" s="34"/>
      <c r="B111" s="47" t="str">
        <f>IFERROR(VLOOKUP(C111,'Item List'!B:E,3,0),"")</f>
        <v/>
      </c>
      <c r="C111" s="35"/>
      <c r="D111" s="47" t="str">
        <f>IFERROR(VLOOKUP(C111,'Item List'!B:C,2,0),"")</f>
        <v/>
      </c>
      <c r="E111" s="47" t="str">
        <f>IFERROR(VLOOKUP(C111,'Item List'!B:F,5,0),"-")</f>
        <v>-</v>
      </c>
      <c r="F111" s="38"/>
      <c r="G111" s="45"/>
      <c r="H111" s="36" t="str">
        <f t="shared" si="6"/>
        <v>-</v>
      </c>
      <c r="I111" s="37"/>
      <c r="J111" s="37"/>
      <c r="K111" s="37"/>
    </row>
    <row r="112" spans="1:11" x14ac:dyDescent="0.25">
      <c r="A112" s="34"/>
      <c r="B112" s="47" t="str">
        <f>IFERROR(VLOOKUP(C112,'Item List'!B:E,3,0),"")</f>
        <v/>
      </c>
      <c r="C112" s="35"/>
      <c r="D112" s="47" t="str">
        <f>IFERROR(VLOOKUP(C112,'Item List'!B:C,2,0),"")</f>
        <v/>
      </c>
      <c r="E112" s="47" t="str">
        <f>IFERROR(VLOOKUP(C112,'Item List'!B:F,5,0),"-")</f>
        <v>-</v>
      </c>
      <c r="F112" s="38"/>
      <c r="G112" s="45"/>
      <c r="H112" s="36" t="str">
        <f t="shared" si="6"/>
        <v>-</v>
      </c>
      <c r="I112" s="37"/>
      <c r="J112" s="37"/>
      <c r="K112" s="37"/>
    </row>
    <row r="113" spans="1:11" x14ac:dyDescent="0.25">
      <c r="A113" s="34"/>
      <c r="B113" s="47" t="str">
        <f>IFERROR(VLOOKUP(C113,'Item List'!B:E,3,0),"")</f>
        <v/>
      </c>
      <c r="C113" s="35"/>
      <c r="D113" s="47" t="str">
        <f>IFERROR(VLOOKUP(C113,'Item List'!B:C,2,0),"")</f>
        <v/>
      </c>
      <c r="E113" s="47" t="str">
        <f>IFERROR(VLOOKUP(C113,'Item List'!B:F,5,0),"-")</f>
        <v>-</v>
      </c>
      <c r="F113" s="38"/>
      <c r="G113" s="45"/>
      <c r="H113" s="36" t="str">
        <f t="shared" si="6"/>
        <v>-</v>
      </c>
      <c r="I113" s="37"/>
      <c r="J113" s="37"/>
      <c r="K113" s="37"/>
    </row>
    <row r="114" spans="1:11" x14ac:dyDescent="0.25">
      <c r="A114" s="34"/>
      <c r="B114" s="47" t="str">
        <f>IFERROR(VLOOKUP(C114,'Item List'!B:E,3,0),"")</f>
        <v/>
      </c>
      <c r="C114" s="35"/>
      <c r="D114" s="47" t="str">
        <f>IFERROR(VLOOKUP(C114,'Item List'!B:C,2,0),"")</f>
        <v/>
      </c>
      <c r="E114" s="47" t="str">
        <f>IFERROR(VLOOKUP(C114,'Item List'!B:F,5,0),"-")</f>
        <v>-</v>
      </c>
      <c r="F114" s="38"/>
      <c r="G114" s="45"/>
      <c r="H114" s="36" t="str">
        <f t="shared" si="6"/>
        <v>-</v>
      </c>
      <c r="I114" s="37"/>
      <c r="J114" s="37"/>
      <c r="K114" s="37"/>
    </row>
    <row r="115" spans="1:11" x14ac:dyDescent="0.25">
      <c r="A115" s="34"/>
      <c r="B115" s="47" t="str">
        <f>IFERROR(VLOOKUP(C115,'Item List'!B:E,3,0),"")</f>
        <v/>
      </c>
      <c r="C115" s="35"/>
      <c r="D115" s="47" t="str">
        <f>IFERROR(VLOOKUP(C115,'Item List'!B:C,2,0),"")</f>
        <v/>
      </c>
      <c r="E115" s="47" t="str">
        <f>IFERROR(VLOOKUP(C115,'Item List'!B:F,5,0),"-")</f>
        <v>-</v>
      </c>
      <c r="F115" s="38"/>
      <c r="G115" s="45"/>
      <c r="H115" s="36" t="str">
        <f t="shared" si="6"/>
        <v>-</v>
      </c>
      <c r="I115" s="37"/>
      <c r="J115" s="37"/>
      <c r="K115" s="37"/>
    </row>
    <row r="116" spans="1:11" x14ac:dyDescent="0.25">
      <c r="A116" s="34"/>
      <c r="B116" s="47" t="str">
        <f>IFERROR(VLOOKUP(C116,'Item List'!B:E,3,0),"")</f>
        <v/>
      </c>
      <c r="C116" s="35"/>
      <c r="D116" s="47" t="str">
        <f>IFERROR(VLOOKUP(C116,'Item List'!B:C,2,0),"")</f>
        <v/>
      </c>
      <c r="E116" s="47" t="str">
        <f>IFERROR(VLOOKUP(C116,'Item List'!B:F,5,0),"-")</f>
        <v>-</v>
      </c>
      <c r="F116" s="38"/>
      <c r="G116" s="45"/>
      <c r="H116" s="36" t="str">
        <f t="shared" si="6"/>
        <v>-</v>
      </c>
      <c r="I116" s="37"/>
      <c r="J116" s="37"/>
      <c r="K116" s="37"/>
    </row>
    <row r="117" spans="1:11" x14ac:dyDescent="0.25">
      <c r="A117" s="34"/>
      <c r="B117" s="47" t="str">
        <f>IFERROR(VLOOKUP(C117,'Item List'!B:E,3,0),"")</f>
        <v/>
      </c>
      <c r="C117" s="35"/>
      <c r="D117" s="47" t="str">
        <f>IFERROR(VLOOKUP(C117,'Item List'!B:C,2,0),"")</f>
        <v/>
      </c>
      <c r="E117" s="47" t="str">
        <f>IFERROR(VLOOKUP(C117,'Item List'!B:F,5,0),"-")</f>
        <v>-</v>
      </c>
      <c r="F117" s="38"/>
      <c r="G117" s="45"/>
      <c r="H117" s="36" t="str">
        <f t="shared" si="6"/>
        <v>-</v>
      </c>
      <c r="I117" s="37"/>
      <c r="J117" s="37"/>
      <c r="K117" s="37"/>
    </row>
    <row r="118" spans="1:11" x14ac:dyDescent="0.25">
      <c r="A118" s="34"/>
      <c r="B118" s="47" t="str">
        <f>IFERROR(VLOOKUP(C118,'Item List'!B:E,3,0),"")</f>
        <v/>
      </c>
      <c r="C118" s="35"/>
      <c r="D118" s="47" t="str">
        <f>IFERROR(VLOOKUP(C118,'Item List'!B:C,2,0),"")</f>
        <v/>
      </c>
      <c r="E118" s="47" t="str">
        <f>IFERROR(VLOOKUP(C118,'Item List'!B:F,5,0),"-")</f>
        <v>-</v>
      </c>
      <c r="F118" s="38"/>
      <c r="G118" s="45"/>
      <c r="H118" s="36" t="str">
        <f t="shared" si="6"/>
        <v>-</v>
      </c>
      <c r="I118" s="37"/>
      <c r="J118" s="37"/>
      <c r="K118" s="37"/>
    </row>
  </sheetData>
  <sheetProtection selectLockedCells="1"/>
  <autoFilter ref="A1:L118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'Item List'!$B$2:$B$146</xm:f>
          </x14:formula1>
          <xm:sqref>C2</xm:sqref>
        </x14:dataValidation>
        <x14:dataValidation type="list" allowBlank="1" showInputMessage="1" showErrorMessage="1">
          <x14:formula1>
            <xm:f>'Item List'!$B$2:$B$173</xm:f>
          </x14:formula1>
          <xm:sqref>C3:C118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showGridLines="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D150" sqref="D150"/>
    </sheetView>
  </sheetViews>
  <sheetFormatPr defaultRowHeight="15" x14ac:dyDescent="0.25"/>
  <cols>
    <col min="1" max="1" width="8.42578125" style="26" bestFit="1" customWidth="1"/>
    <col min="2" max="2" width="39.7109375" customWidth="1"/>
    <col min="3" max="3" width="16.140625" bestFit="1" customWidth="1"/>
    <col min="4" max="4" width="24" bestFit="1" customWidth="1"/>
    <col min="5" max="5" width="30.5703125" customWidth="1"/>
    <col min="6" max="6" width="16.5703125" style="24" customWidth="1"/>
    <col min="7" max="7" width="41.5703125" customWidth="1"/>
  </cols>
  <sheetData>
    <row r="1" spans="1:7" s="29" customFormat="1" ht="22.5" customHeight="1" x14ac:dyDescent="0.25">
      <c r="A1" s="27" t="s">
        <v>193</v>
      </c>
      <c r="B1" s="27" t="s">
        <v>9</v>
      </c>
      <c r="C1" s="27" t="s">
        <v>10</v>
      </c>
      <c r="D1" s="27" t="s">
        <v>1</v>
      </c>
      <c r="E1" s="27" t="s">
        <v>73</v>
      </c>
      <c r="F1" s="28" t="s">
        <v>191</v>
      </c>
      <c r="G1" s="27" t="s">
        <v>188</v>
      </c>
    </row>
    <row r="2" spans="1:7" x14ac:dyDescent="0.25">
      <c r="A2" s="26">
        <v>1</v>
      </c>
      <c r="B2" t="s">
        <v>181</v>
      </c>
      <c r="C2" t="s">
        <v>47</v>
      </c>
      <c r="D2" t="s">
        <v>177</v>
      </c>
      <c r="E2" t="s">
        <v>271</v>
      </c>
      <c r="F2" s="24">
        <v>75</v>
      </c>
      <c r="G2" s="50"/>
    </row>
    <row r="3" spans="1:7" x14ac:dyDescent="0.25">
      <c r="A3" s="26">
        <f>A2+1</f>
        <v>2</v>
      </c>
      <c r="B3" t="s">
        <v>133</v>
      </c>
      <c r="C3" t="s">
        <v>65</v>
      </c>
      <c r="D3" t="s">
        <v>131</v>
      </c>
      <c r="E3" t="s">
        <v>132</v>
      </c>
      <c r="G3" s="50"/>
    </row>
    <row r="4" spans="1:7" x14ac:dyDescent="0.25">
      <c r="A4" s="26">
        <f>A3+1</f>
        <v>3</v>
      </c>
      <c r="B4" t="s">
        <v>28</v>
      </c>
      <c r="C4" t="s">
        <v>36</v>
      </c>
      <c r="D4" t="s">
        <v>37</v>
      </c>
      <c r="E4" t="s">
        <v>195</v>
      </c>
      <c r="G4" s="50"/>
    </row>
    <row r="5" spans="1:7" x14ac:dyDescent="0.25">
      <c r="A5" s="26">
        <f>A4+1</f>
        <v>4</v>
      </c>
      <c r="B5" t="s">
        <v>40</v>
      </c>
      <c r="C5" t="s">
        <v>36</v>
      </c>
      <c r="D5" t="s">
        <v>37</v>
      </c>
      <c r="E5" t="s">
        <v>195</v>
      </c>
      <c r="G5" s="50"/>
    </row>
    <row r="6" spans="1:7" x14ac:dyDescent="0.25">
      <c r="A6" s="26">
        <f>A5+1</f>
        <v>5</v>
      </c>
      <c r="B6" t="s">
        <v>143</v>
      </c>
      <c r="C6" t="s">
        <v>49</v>
      </c>
      <c r="D6" t="s">
        <v>82</v>
      </c>
      <c r="E6" t="s">
        <v>144</v>
      </c>
      <c r="G6" s="50"/>
    </row>
    <row r="7" spans="1:7" x14ac:dyDescent="0.25">
      <c r="A7" s="26">
        <f>A3+1</f>
        <v>3</v>
      </c>
      <c r="B7" t="s">
        <v>240</v>
      </c>
      <c r="C7" t="s">
        <v>31</v>
      </c>
      <c r="D7" t="s">
        <v>33</v>
      </c>
      <c r="E7" t="s">
        <v>195</v>
      </c>
      <c r="G7" s="50"/>
    </row>
    <row r="8" spans="1:7" x14ac:dyDescent="0.25">
      <c r="A8" s="26">
        <f>A4+1</f>
        <v>4</v>
      </c>
      <c r="B8" t="s">
        <v>164</v>
      </c>
      <c r="C8" t="s">
        <v>31</v>
      </c>
      <c r="D8" t="s">
        <v>33</v>
      </c>
      <c r="E8" t="s">
        <v>195</v>
      </c>
      <c r="G8" s="50"/>
    </row>
    <row r="9" spans="1:7" x14ac:dyDescent="0.25">
      <c r="A9" s="26">
        <f t="shared" ref="A9:A18" si="0">A8+1</f>
        <v>5</v>
      </c>
      <c r="B9" t="s">
        <v>13</v>
      </c>
      <c r="C9" t="s">
        <v>31</v>
      </c>
      <c r="D9" t="s">
        <v>32</v>
      </c>
      <c r="E9" t="s">
        <v>195</v>
      </c>
      <c r="G9" s="50"/>
    </row>
    <row r="10" spans="1:7" x14ac:dyDescent="0.25">
      <c r="A10" s="26">
        <f t="shared" si="0"/>
        <v>6</v>
      </c>
      <c r="B10" t="s">
        <v>80</v>
      </c>
      <c r="C10" t="s">
        <v>49</v>
      </c>
      <c r="D10" t="s">
        <v>52</v>
      </c>
      <c r="E10" t="s">
        <v>115</v>
      </c>
      <c r="G10" s="50"/>
    </row>
    <row r="11" spans="1:7" x14ac:dyDescent="0.25">
      <c r="A11" s="26">
        <f t="shared" si="0"/>
        <v>7</v>
      </c>
      <c r="B11" t="s">
        <v>185</v>
      </c>
      <c r="C11" t="s">
        <v>47</v>
      </c>
      <c r="D11" t="s">
        <v>177</v>
      </c>
      <c r="E11" t="s">
        <v>271</v>
      </c>
      <c r="F11" s="25">
        <v>135</v>
      </c>
      <c r="G11" s="50"/>
    </row>
    <row r="12" spans="1:7" x14ac:dyDescent="0.25">
      <c r="A12" s="26">
        <f t="shared" si="0"/>
        <v>8</v>
      </c>
      <c r="B12" t="s">
        <v>158</v>
      </c>
      <c r="C12" t="s">
        <v>49</v>
      </c>
      <c r="D12" t="s">
        <v>155</v>
      </c>
      <c r="E12" t="s">
        <v>156</v>
      </c>
      <c r="G12" s="50"/>
    </row>
    <row r="13" spans="1:7" x14ac:dyDescent="0.25">
      <c r="A13" s="26">
        <f t="shared" si="0"/>
        <v>9</v>
      </c>
      <c r="B13" t="s">
        <v>75</v>
      </c>
      <c r="C13" t="s">
        <v>49</v>
      </c>
      <c r="D13" t="s">
        <v>52</v>
      </c>
      <c r="E13" t="s">
        <v>115</v>
      </c>
      <c r="G13" s="50"/>
    </row>
    <row r="14" spans="1:7" x14ac:dyDescent="0.25">
      <c r="A14" s="26">
        <f t="shared" si="0"/>
        <v>10</v>
      </c>
      <c r="B14" t="s">
        <v>108</v>
      </c>
      <c r="C14" t="s">
        <v>47</v>
      </c>
      <c r="D14" t="s">
        <v>114</v>
      </c>
      <c r="E14" t="s">
        <v>114</v>
      </c>
      <c r="G14" s="50"/>
    </row>
    <row r="15" spans="1:7" x14ac:dyDescent="0.25">
      <c r="A15" s="26">
        <f t="shared" si="0"/>
        <v>11</v>
      </c>
      <c r="B15" t="s">
        <v>63</v>
      </c>
      <c r="C15" t="s">
        <v>49</v>
      </c>
      <c r="D15" t="s">
        <v>56</v>
      </c>
      <c r="E15" t="s">
        <v>116</v>
      </c>
      <c r="G15" s="50"/>
    </row>
    <row r="16" spans="1:7" x14ac:dyDescent="0.25">
      <c r="A16" s="26">
        <f t="shared" si="0"/>
        <v>12</v>
      </c>
      <c r="B16" t="s">
        <v>207</v>
      </c>
      <c r="C16" t="s">
        <v>102</v>
      </c>
      <c r="D16" t="s">
        <v>208</v>
      </c>
      <c r="E16" t="s">
        <v>209</v>
      </c>
      <c r="F16" s="24">
        <v>55</v>
      </c>
      <c r="G16" s="50"/>
    </row>
    <row r="17" spans="1:7" x14ac:dyDescent="0.25">
      <c r="A17" s="26">
        <f t="shared" si="0"/>
        <v>13</v>
      </c>
      <c r="B17" t="s">
        <v>165</v>
      </c>
      <c r="C17" t="s">
        <v>47</v>
      </c>
      <c r="D17" t="s">
        <v>166</v>
      </c>
      <c r="E17" t="s">
        <v>114</v>
      </c>
      <c r="G17" s="50"/>
    </row>
    <row r="18" spans="1:7" x14ac:dyDescent="0.25">
      <c r="A18" s="26">
        <f t="shared" si="0"/>
        <v>14</v>
      </c>
      <c r="B18" t="s">
        <v>21</v>
      </c>
      <c r="C18" t="s">
        <v>31</v>
      </c>
      <c r="D18" t="s">
        <v>35</v>
      </c>
      <c r="E18" t="s">
        <v>195</v>
      </c>
      <c r="G18" s="50"/>
    </row>
    <row r="19" spans="1:7" x14ac:dyDescent="0.25">
      <c r="A19" s="26">
        <f>A15+1</f>
        <v>12</v>
      </c>
      <c r="B19" t="s">
        <v>241</v>
      </c>
      <c r="C19" t="s">
        <v>31</v>
      </c>
      <c r="D19" t="s">
        <v>33</v>
      </c>
      <c r="E19" t="s">
        <v>195</v>
      </c>
      <c r="G19" s="50"/>
    </row>
    <row r="20" spans="1:7" x14ac:dyDescent="0.25">
      <c r="A20" s="26">
        <f t="shared" ref="A20:A47" si="1">A19+1</f>
        <v>13</v>
      </c>
      <c r="B20" t="s">
        <v>152</v>
      </c>
      <c r="C20" t="s">
        <v>49</v>
      </c>
      <c r="D20" t="s">
        <v>149</v>
      </c>
      <c r="E20" t="s">
        <v>150</v>
      </c>
      <c r="G20" s="50"/>
    </row>
    <row r="21" spans="1:7" x14ac:dyDescent="0.25">
      <c r="A21" s="26">
        <f t="shared" si="1"/>
        <v>14</v>
      </c>
      <c r="B21" t="s">
        <v>145</v>
      </c>
      <c r="C21" t="s">
        <v>47</v>
      </c>
      <c r="D21" t="s">
        <v>82</v>
      </c>
      <c r="E21" t="s">
        <v>144</v>
      </c>
      <c r="G21" s="50"/>
    </row>
    <row r="22" spans="1:7" x14ac:dyDescent="0.25">
      <c r="A22" s="26">
        <f t="shared" si="1"/>
        <v>15</v>
      </c>
      <c r="B22" t="s">
        <v>105</v>
      </c>
      <c r="C22" t="s">
        <v>31</v>
      </c>
      <c r="D22" t="s">
        <v>33</v>
      </c>
      <c r="E22" t="s">
        <v>114</v>
      </c>
      <c r="F22" s="24">
        <v>160</v>
      </c>
      <c r="G22" s="50"/>
    </row>
    <row r="23" spans="1:7" x14ac:dyDescent="0.25">
      <c r="A23" s="26">
        <f t="shared" si="1"/>
        <v>16</v>
      </c>
      <c r="B23" t="s">
        <v>51</v>
      </c>
      <c r="C23" t="s">
        <v>36</v>
      </c>
      <c r="D23" t="s">
        <v>37</v>
      </c>
      <c r="E23" t="s">
        <v>94</v>
      </c>
      <c r="G23" s="50"/>
    </row>
    <row r="24" spans="1:7" x14ac:dyDescent="0.25">
      <c r="A24" s="26">
        <f t="shared" si="1"/>
        <v>17</v>
      </c>
      <c r="B24" t="s">
        <v>201</v>
      </c>
      <c r="C24" t="s">
        <v>31</v>
      </c>
      <c r="D24" t="s">
        <v>33</v>
      </c>
      <c r="E24" t="s">
        <v>195</v>
      </c>
      <c r="F24" s="24">
        <v>60</v>
      </c>
      <c r="G24" s="50"/>
    </row>
    <row r="25" spans="1:7" x14ac:dyDescent="0.25">
      <c r="A25" s="26">
        <f t="shared" si="1"/>
        <v>18</v>
      </c>
      <c r="B25" t="s">
        <v>84</v>
      </c>
      <c r="C25" t="s">
        <v>81</v>
      </c>
      <c r="D25" t="s">
        <v>82</v>
      </c>
      <c r="E25" t="s">
        <v>118</v>
      </c>
      <c r="G25" s="50"/>
    </row>
    <row r="26" spans="1:7" x14ac:dyDescent="0.25">
      <c r="A26" s="26">
        <f t="shared" si="1"/>
        <v>19</v>
      </c>
      <c r="B26" t="s">
        <v>27</v>
      </c>
      <c r="C26" t="s">
        <v>36</v>
      </c>
      <c r="D26" t="s">
        <v>37</v>
      </c>
      <c r="E26" t="s">
        <v>195</v>
      </c>
      <c r="G26" s="50"/>
    </row>
    <row r="27" spans="1:7" x14ac:dyDescent="0.25">
      <c r="A27" s="26">
        <f t="shared" si="1"/>
        <v>20</v>
      </c>
      <c r="B27" t="s">
        <v>103</v>
      </c>
      <c r="C27" t="s">
        <v>104</v>
      </c>
      <c r="D27" t="s">
        <v>35</v>
      </c>
      <c r="E27" t="s">
        <v>114</v>
      </c>
      <c r="F27" s="24">
        <v>100</v>
      </c>
      <c r="G27" s="50"/>
    </row>
    <row r="28" spans="1:7" x14ac:dyDescent="0.25">
      <c r="A28" s="26">
        <f t="shared" si="1"/>
        <v>21</v>
      </c>
      <c r="B28" t="s">
        <v>182</v>
      </c>
      <c r="C28" t="s">
        <v>47</v>
      </c>
      <c r="D28" t="s">
        <v>177</v>
      </c>
      <c r="E28" t="s">
        <v>271</v>
      </c>
      <c r="F28" s="24">
        <v>156</v>
      </c>
      <c r="G28" s="50"/>
    </row>
    <row r="29" spans="1:7" x14ac:dyDescent="0.25">
      <c r="A29" s="26">
        <f t="shared" si="1"/>
        <v>22</v>
      </c>
      <c r="B29" t="s">
        <v>184</v>
      </c>
      <c r="C29" t="s">
        <v>47</v>
      </c>
      <c r="D29" t="s">
        <v>177</v>
      </c>
      <c r="E29" t="s">
        <v>271</v>
      </c>
      <c r="F29" s="24">
        <v>156</v>
      </c>
      <c r="G29" s="50"/>
    </row>
    <row r="30" spans="1:7" x14ac:dyDescent="0.25">
      <c r="A30" s="26">
        <f t="shared" si="1"/>
        <v>23</v>
      </c>
      <c r="B30" t="s">
        <v>85</v>
      </c>
      <c r="C30" t="s">
        <v>81</v>
      </c>
      <c r="D30" t="s">
        <v>82</v>
      </c>
      <c r="E30" t="s">
        <v>118</v>
      </c>
      <c r="G30" s="50"/>
    </row>
    <row r="31" spans="1:7" x14ac:dyDescent="0.25">
      <c r="A31" s="26">
        <f t="shared" si="1"/>
        <v>24</v>
      </c>
      <c r="B31" t="s">
        <v>66</v>
      </c>
      <c r="C31" t="s">
        <v>47</v>
      </c>
      <c r="D31" t="s">
        <v>56</v>
      </c>
      <c r="E31" t="s">
        <v>116</v>
      </c>
      <c r="G31" s="50"/>
    </row>
    <row r="32" spans="1:7" x14ac:dyDescent="0.25">
      <c r="A32" s="26">
        <f t="shared" si="1"/>
        <v>25</v>
      </c>
      <c r="B32" t="s">
        <v>57</v>
      </c>
      <c r="C32" t="s">
        <v>47</v>
      </c>
      <c r="D32" t="s">
        <v>56</v>
      </c>
      <c r="E32" t="s">
        <v>116</v>
      </c>
      <c r="G32" s="50"/>
    </row>
    <row r="33" spans="1:7" x14ac:dyDescent="0.25">
      <c r="A33" s="26">
        <f t="shared" si="1"/>
        <v>26</v>
      </c>
      <c r="B33" t="s">
        <v>92</v>
      </c>
      <c r="C33" t="s">
        <v>81</v>
      </c>
      <c r="D33" t="s">
        <v>82</v>
      </c>
      <c r="E33" t="s">
        <v>118</v>
      </c>
      <c r="G33" s="50"/>
    </row>
    <row r="34" spans="1:7" x14ac:dyDescent="0.25">
      <c r="A34" s="26">
        <f t="shared" si="1"/>
        <v>27</v>
      </c>
      <c r="B34" t="s">
        <v>223</v>
      </c>
      <c r="C34" t="s">
        <v>34</v>
      </c>
      <c r="D34" t="s">
        <v>43</v>
      </c>
      <c r="E34" t="s">
        <v>195</v>
      </c>
      <c r="G34" s="50"/>
    </row>
    <row r="35" spans="1:7" x14ac:dyDescent="0.25">
      <c r="A35" s="26">
        <f t="shared" si="1"/>
        <v>28</v>
      </c>
      <c r="B35" t="s">
        <v>222</v>
      </c>
      <c r="C35" t="s">
        <v>34</v>
      </c>
      <c r="D35" t="s">
        <v>43</v>
      </c>
      <c r="E35" t="s">
        <v>195</v>
      </c>
      <c r="G35" s="50"/>
    </row>
    <row r="36" spans="1:7" x14ac:dyDescent="0.25">
      <c r="A36" s="26">
        <f t="shared" si="1"/>
        <v>29</v>
      </c>
      <c r="B36" t="s">
        <v>126</v>
      </c>
      <c r="C36" t="s">
        <v>65</v>
      </c>
      <c r="D36" t="s">
        <v>120</v>
      </c>
      <c r="E36" t="s">
        <v>121</v>
      </c>
      <c r="G36" s="50"/>
    </row>
    <row r="37" spans="1:7" x14ac:dyDescent="0.25">
      <c r="A37" s="26">
        <f t="shared" si="1"/>
        <v>30</v>
      </c>
      <c r="B37" t="s">
        <v>19</v>
      </c>
      <c r="C37" t="s">
        <v>31</v>
      </c>
      <c r="D37" t="s">
        <v>33</v>
      </c>
      <c r="E37" t="s">
        <v>172</v>
      </c>
      <c r="F37" s="24">
        <v>150</v>
      </c>
      <c r="G37" s="50"/>
    </row>
    <row r="38" spans="1:7" x14ac:dyDescent="0.25">
      <c r="A38" s="26">
        <f t="shared" si="1"/>
        <v>31</v>
      </c>
      <c r="B38" t="s">
        <v>38</v>
      </c>
      <c r="C38" t="s">
        <v>36</v>
      </c>
      <c r="D38" t="s">
        <v>37</v>
      </c>
      <c r="E38" t="s">
        <v>195</v>
      </c>
      <c r="G38" s="50"/>
    </row>
    <row r="39" spans="1:7" x14ac:dyDescent="0.25">
      <c r="A39" s="26">
        <f t="shared" si="1"/>
        <v>32</v>
      </c>
      <c r="B39" t="s">
        <v>194</v>
      </c>
      <c r="C39" t="s">
        <v>31</v>
      </c>
      <c r="D39" t="s">
        <v>32</v>
      </c>
      <c r="E39" t="s">
        <v>195</v>
      </c>
      <c r="F39" s="24">
        <v>70</v>
      </c>
      <c r="G39" s="50"/>
    </row>
    <row r="40" spans="1:7" x14ac:dyDescent="0.25">
      <c r="A40" s="26">
        <f t="shared" si="1"/>
        <v>33</v>
      </c>
      <c r="B40" t="s">
        <v>39</v>
      </c>
      <c r="C40" t="s">
        <v>36</v>
      </c>
      <c r="D40" t="s">
        <v>37</v>
      </c>
      <c r="E40" t="s">
        <v>195</v>
      </c>
      <c r="G40" s="50"/>
    </row>
    <row r="41" spans="1:7" x14ac:dyDescent="0.25">
      <c r="A41" s="26">
        <f t="shared" si="1"/>
        <v>34</v>
      </c>
      <c r="B41" t="s">
        <v>20</v>
      </c>
      <c r="C41" t="s">
        <v>34</v>
      </c>
      <c r="D41" t="s">
        <v>35</v>
      </c>
      <c r="E41" t="s">
        <v>195</v>
      </c>
      <c r="G41" s="50"/>
    </row>
    <row r="42" spans="1:7" x14ac:dyDescent="0.25">
      <c r="A42" s="26">
        <f t="shared" si="1"/>
        <v>35</v>
      </c>
      <c r="B42" t="s">
        <v>76</v>
      </c>
      <c r="C42" t="s">
        <v>49</v>
      </c>
      <c r="D42" t="s">
        <v>52</v>
      </c>
      <c r="E42" t="s">
        <v>115</v>
      </c>
      <c r="G42" s="50"/>
    </row>
    <row r="43" spans="1:7" x14ac:dyDescent="0.25">
      <c r="A43" s="26">
        <f t="shared" si="1"/>
        <v>36</v>
      </c>
      <c r="B43" t="s">
        <v>228</v>
      </c>
      <c r="C43" t="s">
        <v>31</v>
      </c>
      <c r="D43" t="s">
        <v>32</v>
      </c>
      <c r="E43" t="s">
        <v>195</v>
      </c>
      <c r="G43" s="50"/>
    </row>
    <row r="44" spans="1:7" x14ac:dyDescent="0.25">
      <c r="A44" s="26">
        <f t="shared" si="1"/>
        <v>37</v>
      </c>
      <c r="B44" t="s">
        <v>93</v>
      </c>
      <c r="C44" t="s">
        <v>34</v>
      </c>
      <c r="D44" t="s">
        <v>56</v>
      </c>
      <c r="E44" t="s">
        <v>116</v>
      </c>
      <c r="G44" s="50"/>
    </row>
    <row r="45" spans="1:7" x14ac:dyDescent="0.25">
      <c r="A45" s="26">
        <f t="shared" si="1"/>
        <v>38</v>
      </c>
      <c r="B45" t="s">
        <v>59</v>
      </c>
      <c r="C45" t="s">
        <v>34</v>
      </c>
      <c r="D45" t="s">
        <v>56</v>
      </c>
      <c r="E45" t="s">
        <v>116</v>
      </c>
      <c r="G45" s="50"/>
    </row>
    <row r="46" spans="1:7" x14ac:dyDescent="0.25">
      <c r="A46" s="26">
        <f t="shared" si="1"/>
        <v>39</v>
      </c>
      <c r="B46" t="s">
        <v>46</v>
      </c>
      <c r="C46" t="s">
        <v>47</v>
      </c>
      <c r="D46" t="s">
        <v>52</v>
      </c>
      <c r="E46" t="s">
        <v>94</v>
      </c>
      <c r="G46" s="50"/>
    </row>
    <row r="47" spans="1:7" x14ac:dyDescent="0.25">
      <c r="A47" s="26">
        <f t="shared" si="1"/>
        <v>40</v>
      </c>
      <c r="B47" t="s">
        <v>86</v>
      </c>
      <c r="C47" t="s">
        <v>87</v>
      </c>
      <c r="D47" t="s">
        <v>88</v>
      </c>
      <c r="E47" t="s">
        <v>88</v>
      </c>
      <c r="G47" s="50"/>
    </row>
    <row r="48" spans="1:7" x14ac:dyDescent="0.25">
      <c r="A48" s="26">
        <f>A46+1</f>
        <v>40</v>
      </c>
      <c r="B48" t="s">
        <v>248</v>
      </c>
      <c r="C48" t="s">
        <v>36</v>
      </c>
      <c r="D48" t="s">
        <v>37</v>
      </c>
      <c r="E48" t="s">
        <v>195</v>
      </c>
      <c r="G48" s="50"/>
    </row>
    <row r="49" spans="1:7" x14ac:dyDescent="0.25">
      <c r="A49" s="26">
        <f t="shared" ref="A49:A71" si="2">A48+1</f>
        <v>41</v>
      </c>
      <c r="B49" t="s">
        <v>128</v>
      </c>
      <c r="C49" t="s">
        <v>49</v>
      </c>
      <c r="D49" t="s">
        <v>120</v>
      </c>
      <c r="E49" t="s">
        <v>121</v>
      </c>
      <c r="G49" s="50"/>
    </row>
    <row r="50" spans="1:7" x14ac:dyDescent="0.25">
      <c r="A50" s="26">
        <f t="shared" si="2"/>
        <v>42</v>
      </c>
      <c r="B50" t="s">
        <v>151</v>
      </c>
      <c r="C50" t="s">
        <v>148</v>
      </c>
      <c r="D50" t="s">
        <v>149</v>
      </c>
      <c r="E50" t="s">
        <v>150</v>
      </c>
      <c r="G50" s="50"/>
    </row>
    <row r="51" spans="1:7" x14ac:dyDescent="0.25">
      <c r="A51" s="26">
        <f t="shared" si="2"/>
        <v>43</v>
      </c>
      <c r="B51" t="s">
        <v>134</v>
      </c>
      <c r="C51" t="s">
        <v>49</v>
      </c>
      <c r="D51" t="s">
        <v>131</v>
      </c>
      <c r="E51" t="s">
        <v>132</v>
      </c>
      <c r="G51" s="50"/>
    </row>
    <row r="52" spans="1:7" x14ac:dyDescent="0.25">
      <c r="A52" s="26">
        <f t="shared" si="2"/>
        <v>44</v>
      </c>
      <c r="B52" t="s">
        <v>26</v>
      </c>
      <c r="C52" t="s">
        <v>36</v>
      </c>
      <c r="D52" t="s">
        <v>37</v>
      </c>
      <c r="E52" t="s">
        <v>195</v>
      </c>
      <c r="G52" s="50"/>
    </row>
    <row r="53" spans="1:7" x14ac:dyDescent="0.25">
      <c r="A53" s="26">
        <f t="shared" si="2"/>
        <v>45</v>
      </c>
      <c r="B53" t="s">
        <v>61</v>
      </c>
      <c r="C53" t="s">
        <v>62</v>
      </c>
      <c r="D53" t="s">
        <v>56</v>
      </c>
      <c r="E53" t="s">
        <v>116</v>
      </c>
      <c r="G53" s="50"/>
    </row>
    <row r="54" spans="1:7" x14ac:dyDescent="0.25">
      <c r="A54" s="26">
        <f t="shared" si="2"/>
        <v>46</v>
      </c>
      <c r="B54" t="s">
        <v>6</v>
      </c>
      <c r="C54" t="s">
        <v>31</v>
      </c>
      <c r="D54" t="s">
        <v>33</v>
      </c>
      <c r="E54" t="s">
        <v>195</v>
      </c>
      <c r="G54" s="50"/>
    </row>
    <row r="55" spans="1:7" x14ac:dyDescent="0.25">
      <c r="A55" s="26">
        <f>A52+1</f>
        <v>45</v>
      </c>
      <c r="B55" t="s">
        <v>264</v>
      </c>
      <c r="C55" t="s">
        <v>90</v>
      </c>
      <c r="D55" t="s">
        <v>88</v>
      </c>
      <c r="E55" t="s">
        <v>88</v>
      </c>
      <c r="F55" s="24">
        <v>1000</v>
      </c>
      <c r="G55" s="50"/>
    </row>
    <row r="56" spans="1:7" x14ac:dyDescent="0.25">
      <c r="A56" s="26">
        <f>A53+1</f>
        <v>46</v>
      </c>
      <c r="B56" t="s">
        <v>265</v>
      </c>
      <c r="C56" t="s">
        <v>90</v>
      </c>
      <c r="D56" t="s">
        <v>88</v>
      </c>
      <c r="E56" t="s">
        <v>88</v>
      </c>
      <c r="F56" s="24">
        <v>1600</v>
      </c>
      <c r="G56" s="50"/>
    </row>
    <row r="57" spans="1:7" x14ac:dyDescent="0.25">
      <c r="A57" s="26">
        <f>A53+1</f>
        <v>46</v>
      </c>
      <c r="B57" t="s">
        <v>262</v>
      </c>
      <c r="C57" t="s">
        <v>49</v>
      </c>
      <c r="D57" t="s">
        <v>88</v>
      </c>
      <c r="E57" t="s">
        <v>88</v>
      </c>
      <c r="F57" s="24">
        <v>15</v>
      </c>
      <c r="G57" s="50"/>
    </row>
    <row r="58" spans="1:7" x14ac:dyDescent="0.25">
      <c r="A58" s="26">
        <f>A54+1</f>
        <v>47</v>
      </c>
      <c r="B58" t="s">
        <v>263</v>
      </c>
      <c r="C58" t="s">
        <v>90</v>
      </c>
      <c r="D58" t="s">
        <v>88</v>
      </c>
      <c r="E58" t="s">
        <v>88</v>
      </c>
      <c r="F58" s="24">
        <v>100</v>
      </c>
      <c r="G58" s="50"/>
    </row>
    <row r="59" spans="1:7" x14ac:dyDescent="0.25">
      <c r="A59" s="26">
        <f t="shared" si="2"/>
        <v>48</v>
      </c>
      <c r="B59" t="s">
        <v>119</v>
      </c>
      <c r="C59" t="s">
        <v>49</v>
      </c>
      <c r="D59" t="s">
        <v>120</v>
      </c>
      <c r="E59" t="s">
        <v>121</v>
      </c>
      <c r="F59" s="24">
        <v>0</v>
      </c>
      <c r="G59" s="50"/>
    </row>
    <row r="60" spans="1:7" x14ac:dyDescent="0.25">
      <c r="A60" s="26">
        <f t="shared" si="2"/>
        <v>49</v>
      </c>
      <c r="B60" t="s">
        <v>23</v>
      </c>
      <c r="C60" t="s">
        <v>44</v>
      </c>
      <c r="D60" t="s">
        <v>35</v>
      </c>
      <c r="E60" t="s">
        <v>195</v>
      </c>
      <c r="G60" s="50"/>
    </row>
    <row r="61" spans="1:7" x14ac:dyDescent="0.25">
      <c r="A61" s="26">
        <f t="shared" si="2"/>
        <v>50</v>
      </c>
      <c r="B61" t="s">
        <v>17</v>
      </c>
      <c r="C61" t="s">
        <v>31</v>
      </c>
      <c r="D61" t="s">
        <v>33</v>
      </c>
      <c r="E61" t="s">
        <v>195</v>
      </c>
      <c r="F61" s="24">
        <v>160</v>
      </c>
      <c r="G61" s="50"/>
    </row>
    <row r="62" spans="1:7" x14ac:dyDescent="0.25">
      <c r="A62" s="26">
        <f t="shared" si="2"/>
        <v>51</v>
      </c>
      <c r="B62" t="s">
        <v>77</v>
      </c>
      <c r="C62" t="s">
        <v>49</v>
      </c>
      <c r="D62" t="s">
        <v>52</v>
      </c>
      <c r="E62" t="s">
        <v>115</v>
      </c>
      <c r="G62" s="50"/>
    </row>
    <row r="63" spans="1:7" x14ac:dyDescent="0.25">
      <c r="A63" s="26">
        <f t="shared" si="2"/>
        <v>52</v>
      </c>
      <c r="B63" t="s">
        <v>178</v>
      </c>
      <c r="C63" t="s">
        <v>47</v>
      </c>
      <c r="D63" t="s">
        <v>177</v>
      </c>
      <c r="E63" t="s">
        <v>271</v>
      </c>
      <c r="F63" s="24">
        <v>86</v>
      </c>
      <c r="G63" s="50"/>
    </row>
    <row r="64" spans="1:7" x14ac:dyDescent="0.25">
      <c r="A64" s="26">
        <f t="shared" si="2"/>
        <v>53</v>
      </c>
      <c r="B64" t="s">
        <v>238</v>
      </c>
      <c r="C64" t="s">
        <v>47</v>
      </c>
      <c r="D64" t="s">
        <v>177</v>
      </c>
      <c r="E64" t="s">
        <v>271</v>
      </c>
      <c r="F64" s="24">
        <v>156</v>
      </c>
      <c r="G64" s="50"/>
    </row>
    <row r="65" spans="1:7" x14ac:dyDescent="0.25">
      <c r="A65" s="26">
        <f t="shared" si="2"/>
        <v>54</v>
      </c>
      <c r="B65" t="s">
        <v>192</v>
      </c>
      <c r="C65" t="s">
        <v>47</v>
      </c>
      <c r="D65" t="s">
        <v>177</v>
      </c>
      <c r="E65" t="s">
        <v>271</v>
      </c>
      <c r="F65" s="24">
        <v>156</v>
      </c>
      <c r="G65" s="50"/>
    </row>
    <row r="66" spans="1:7" x14ac:dyDescent="0.25">
      <c r="A66" s="26">
        <f t="shared" si="2"/>
        <v>55</v>
      </c>
      <c r="B66" t="s">
        <v>236</v>
      </c>
      <c r="C66" t="s">
        <v>31</v>
      </c>
      <c r="D66" t="s">
        <v>33</v>
      </c>
      <c r="E66" t="s">
        <v>195</v>
      </c>
      <c r="G66" s="50"/>
    </row>
    <row r="67" spans="1:7" x14ac:dyDescent="0.25">
      <c r="A67" s="26">
        <f t="shared" si="2"/>
        <v>56</v>
      </c>
      <c r="B67" t="s">
        <v>18</v>
      </c>
      <c r="C67" t="s">
        <v>31</v>
      </c>
      <c r="D67" t="s">
        <v>33</v>
      </c>
      <c r="E67" t="s">
        <v>195</v>
      </c>
      <c r="G67" s="50"/>
    </row>
    <row r="68" spans="1:7" x14ac:dyDescent="0.25">
      <c r="A68" s="26">
        <f t="shared" si="2"/>
        <v>57</v>
      </c>
      <c r="B68" t="s">
        <v>60</v>
      </c>
      <c r="C68" t="s">
        <v>58</v>
      </c>
      <c r="D68" t="s">
        <v>56</v>
      </c>
      <c r="E68" t="s">
        <v>116</v>
      </c>
      <c r="G68" s="50"/>
    </row>
    <row r="69" spans="1:7" x14ac:dyDescent="0.25">
      <c r="A69" s="26">
        <f t="shared" si="2"/>
        <v>58</v>
      </c>
      <c r="B69" t="s">
        <v>179</v>
      </c>
      <c r="C69" t="s">
        <v>47</v>
      </c>
      <c r="D69" t="s">
        <v>177</v>
      </c>
      <c r="E69" t="s">
        <v>271</v>
      </c>
      <c r="F69" s="24">
        <v>86</v>
      </c>
      <c r="G69" s="50"/>
    </row>
    <row r="70" spans="1:7" x14ac:dyDescent="0.25">
      <c r="A70" s="26">
        <f t="shared" si="2"/>
        <v>59</v>
      </c>
      <c r="B70" t="s">
        <v>122</v>
      </c>
      <c r="C70" t="s">
        <v>49</v>
      </c>
      <c r="D70" t="s">
        <v>120</v>
      </c>
      <c r="E70" t="s">
        <v>121</v>
      </c>
      <c r="G70" s="50"/>
    </row>
    <row r="71" spans="1:7" x14ac:dyDescent="0.25">
      <c r="A71" s="26">
        <f t="shared" si="2"/>
        <v>60</v>
      </c>
      <c r="B71" t="s">
        <v>230</v>
      </c>
      <c r="C71" t="s">
        <v>36</v>
      </c>
      <c r="D71" t="s">
        <v>37</v>
      </c>
      <c r="E71" t="s">
        <v>195</v>
      </c>
      <c r="G71" s="50"/>
    </row>
    <row r="72" spans="1:7" x14ac:dyDescent="0.25">
      <c r="A72" s="26">
        <f>A70+1</f>
        <v>60</v>
      </c>
      <c r="B72" t="s">
        <v>227</v>
      </c>
      <c r="C72" t="s">
        <v>36</v>
      </c>
      <c r="D72" t="s">
        <v>37</v>
      </c>
      <c r="E72" t="s">
        <v>195</v>
      </c>
      <c r="G72" s="50"/>
    </row>
    <row r="73" spans="1:7" x14ac:dyDescent="0.25">
      <c r="A73" s="26">
        <f>A69+1</f>
        <v>59</v>
      </c>
      <c r="B73" t="s">
        <v>74</v>
      </c>
      <c r="C73" t="s">
        <v>36</v>
      </c>
      <c r="D73" t="s">
        <v>37</v>
      </c>
      <c r="E73" t="s">
        <v>195</v>
      </c>
      <c r="G73" s="50"/>
    </row>
    <row r="74" spans="1:7" x14ac:dyDescent="0.25">
      <c r="A74" s="26">
        <f>A69+1</f>
        <v>59</v>
      </c>
      <c r="B74" t="s">
        <v>250</v>
      </c>
      <c r="C74" t="s">
        <v>36</v>
      </c>
      <c r="D74" t="s">
        <v>37</v>
      </c>
      <c r="E74" t="s">
        <v>195</v>
      </c>
      <c r="G74" s="50"/>
    </row>
    <row r="75" spans="1:7" x14ac:dyDescent="0.25">
      <c r="A75" s="26">
        <f>A70+1</f>
        <v>60</v>
      </c>
      <c r="B75" t="s">
        <v>251</v>
      </c>
      <c r="C75" t="s">
        <v>36</v>
      </c>
      <c r="D75" t="s">
        <v>37</v>
      </c>
      <c r="E75" t="s">
        <v>195</v>
      </c>
      <c r="G75" s="50"/>
    </row>
    <row r="76" spans="1:7" x14ac:dyDescent="0.25">
      <c r="A76" s="26">
        <f t="shared" ref="A76:A95" si="3">A75+1</f>
        <v>61</v>
      </c>
      <c r="B76" t="s">
        <v>83</v>
      </c>
      <c r="C76" t="s">
        <v>81</v>
      </c>
      <c r="D76" t="s">
        <v>82</v>
      </c>
      <c r="E76" t="s">
        <v>118</v>
      </c>
      <c r="G76" s="50"/>
    </row>
    <row r="77" spans="1:7" x14ac:dyDescent="0.25">
      <c r="A77" s="26">
        <f t="shared" si="3"/>
        <v>62</v>
      </c>
      <c r="B77" t="s">
        <v>200</v>
      </c>
      <c r="C77" t="s">
        <v>49</v>
      </c>
      <c r="D77" t="s">
        <v>33</v>
      </c>
      <c r="E77" t="s">
        <v>195</v>
      </c>
      <c r="G77" s="50"/>
    </row>
    <row r="78" spans="1:7" x14ac:dyDescent="0.25">
      <c r="A78" s="26">
        <f t="shared" si="3"/>
        <v>63</v>
      </c>
      <c r="B78" t="s">
        <v>142</v>
      </c>
      <c r="C78" t="s">
        <v>47</v>
      </c>
      <c r="D78" t="s">
        <v>138</v>
      </c>
      <c r="E78" t="s">
        <v>139</v>
      </c>
      <c r="G78" s="50"/>
    </row>
    <row r="79" spans="1:7" x14ac:dyDescent="0.25">
      <c r="A79" s="26">
        <f t="shared" si="3"/>
        <v>64</v>
      </c>
      <c r="B79" t="s">
        <v>112</v>
      </c>
      <c r="C79" t="s">
        <v>47</v>
      </c>
      <c r="D79" t="s">
        <v>114</v>
      </c>
      <c r="E79" t="s">
        <v>114</v>
      </c>
      <c r="G79" s="50"/>
    </row>
    <row r="80" spans="1:7" x14ac:dyDescent="0.25">
      <c r="A80" s="26">
        <f t="shared" si="3"/>
        <v>65</v>
      </c>
      <c r="B80" t="s">
        <v>232</v>
      </c>
      <c r="C80" t="s">
        <v>47</v>
      </c>
      <c r="D80" t="s">
        <v>37</v>
      </c>
      <c r="E80" t="s">
        <v>114</v>
      </c>
      <c r="G80" s="50"/>
    </row>
    <row r="81" spans="1:7" x14ac:dyDescent="0.25">
      <c r="A81" s="26">
        <f t="shared" si="3"/>
        <v>66</v>
      </c>
      <c r="B81" t="s">
        <v>197</v>
      </c>
      <c r="C81" t="s">
        <v>47</v>
      </c>
      <c r="D81" t="s">
        <v>114</v>
      </c>
      <c r="E81" t="s">
        <v>114</v>
      </c>
      <c r="F81" s="24">
        <v>80</v>
      </c>
      <c r="G81" s="50"/>
    </row>
    <row r="82" spans="1:7" x14ac:dyDescent="0.25">
      <c r="A82" s="26">
        <f t="shared" si="3"/>
        <v>67</v>
      </c>
      <c r="B82" t="s">
        <v>196</v>
      </c>
      <c r="C82" t="s">
        <v>47</v>
      </c>
      <c r="D82" t="s">
        <v>114</v>
      </c>
      <c r="E82" t="s">
        <v>114</v>
      </c>
      <c r="F82" s="24">
        <v>120</v>
      </c>
      <c r="G82" s="50"/>
    </row>
    <row r="83" spans="1:7" x14ac:dyDescent="0.25">
      <c r="A83" s="26">
        <f t="shared" si="3"/>
        <v>68</v>
      </c>
      <c r="B83" t="s">
        <v>111</v>
      </c>
      <c r="C83" t="s">
        <v>47</v>
      </c>
      <c r="D83" t="s">
        <v>114</v>
      </c>
      <c r="E83" t="s">
        <v>114</v>
      </c>
      <c r="G83" s="50"/>
    </row>
    <row r="84" spans="1:7" x14ac:dyDescent="0.25">
      <c r="A84" s="26">
        <f t="shared" si="3"/>
        <v>69</v>
      </c>
      <c r="B84" t="s">
        <v>12</v>
      </c>
      <c r="C84" t="s">
        <v>31</v>
      </c>
      <c r="D84" t="s">
        <v>32</v>
      </c>
      <c r="E84" t="s">
        <v>195</v>
      </c>
      <c r="G84" s="50"/>
    </row>
    <row r="85" spans="1:7" x14ac:dyDescent="0.25">
      <c r="A85" s="26">
        <f t="shared" si="3"/>
        <v>70</v>
      </c>
      <c r="B85" t="s">
        <v>235</v>
      </c>
      <c r="C85" t="s">
        <v>47</v>
      </c>
      <c r="D85" t="s">
        <v>177</v>
      </c>
      <c r="E85" t="s">
        <v>271</v>
      </c>
      <c r="F85" s="24">
        <v>156</v>
      </c>
      <c r="G85" s="50"/>
    </row>
    <row r="86" spans="1:7" x14ac:dyDescent="0.25">
      <c r="A86" s="26">
        <f t="shared" si="3"/>
        <v>71</v>
      </c>
      <c r="B86" t="s">
        <v>229</v>
      </c>
      <c r="C86" t="s">
        <v>31</v>
      </c>
      <c r="D86" t="s">
        <v>32</v>
      </c>
      <c r="E86" t="s">
        <v>195</v>
      </c>
      <c r="G86" s="50"/>
    </row>
    <row r="87" spans="1:7" x14ac:dyDescent="0.25">
      <c r="A87" s="26">
        <f t="shared" si="3"/>
        <v>72</v>
      </c>
      <c r="B87" t="s">
        <v>96</v>
      </c>
      <c r="C87" t="s">
        <v>97</v>
      </c>
      <c r="D87" t="s">
        <v>114</v>
      </c>
      <c r="E87" t="s">
        <v>114</v>
      </c>
      <c r="G87" s="50"/>
    </row>
    <row r="88" spans="1:7" x14ac:dyDescent="0.25">
      <c r="A88" s="26">
        <f t="shared" si="3"/>
        <v>73</v>
      </c>
      <c r="B88" t="s">
        <v>137</v>
      </c>
      <c r="C88" t="s">
        <v>65</v>
      </c>
      <c r="D88" t="s">
        <v>138</v>
      </c>
      <c r="E88" t="s">
        <v>139</v>
      </c>
      <c r="G88" s="50"/>
    </row>
    <row r="89" spans="1:7" x14ac:dyDescent="0.25">
      <c r="A89" s="26">
        <f t="shared" si="3"/>
        <v>74</v>
      </c>
      <c r="B89" t="s">
        <v>8</v>
      </c>
      <c r="C89" t="s">
        <v>34</v>
      </c>
      <c r="D89" t="s">
        <v>35</v>
      </c>
      <c r="E89" t="s">
        <v>195</v>
      </c>
      <c r="F89" s="24">
        <v>60</v>
      </c>
      <c r="G89" s="50"/>
    </row>
    <row r="90" spans="1:7" x14ac:dyDescent="0.25">
      <c r="A90" s="26">
        <f t="shared" si="3"/>
        <v>75</v>
      </c>
      <c r="B90" t="s">
        <v>187</v>
      </c>
      <c r="C90" t="s">
        <v>31</v>
      </c>
      <c r="D90" t="s">
        <v>33</v>
      </c>
      <c r="E90" t="s">
        <v>172</v>
      </c>
      <c r="G90" s="50"/>
    </row>
    <row r="91" spans="1:7" x14ac:dyDescent="0.25">
      <c r="A91" s="26">
        <f t="shared" si="3"/>
        <v>76</v>
      </c>
      <c r="B91" t="s">
        <v>124</v>
      </c>
      <c r="C91" t="s">
        <v>49</v>
      </c>
      <c r="D91" t="s">
        <v>120</v>
      </c>
      <c r="E91" t="s">
        <v>121</v>
      </c>
      <c r="G91" s="50"/>
    </row>
    <row r="92" spans="1:7" x14ac:dyDescent="0.25">
      <c r="A92" s="26">
        <f t="shared" si="3"/>
        <v>77</v>
      </c>
      <c r="B92" t="s">
        <v>219</v>
      </c>
      <c r="C92" t="s">
        <v>220</v>
      </c>
      <c r="D92" t="s">
        <v>155</v>
      </c>
      <c r="E92" t="s">
        <v>156</v>
      </c>
      <c r="G92" s="50"/>
    </row>
    <row r="93" spans="1:7" x14ac:dyDescent="0.25">
      <c r="A93" s="26">
        <f t="shared" si="3"/>
        <v>78</v>
      </c>
      <c r="B93" t="s">
        <v>64</v>
      </c>
      <c r="C93" t="s">
        <v>65</v>
      </c>
      <c r="D93" t="s">
        <v>56</v>
      </c>
      <c r="E93" t="s">
        <v>116</v>
      </c>
      <c r="G93" s="50"/>
    </row>
    <row r="94" spans="1:7" x14ac:dyDescent="0.25">
      <c r="A94" s="26">
        <f t="shared" si="3"/>
        <v>79</v>
      </c>
      <c r="B94" t="s">
        <v>16</v>
      </c>
      <c r="C94" t="s">
        <v>31</v>
      </c>
      <c r="D94" t="s">
        <v>33</v>
      </c>
      <c r="E94" t="s">
        <v>195</v>
      </c>
      <c r="G94" s="50"/>
    </row>
    <row r="95" spans="1:7" x14ac:dyDescent="0.25">
      <c r="A95" s="26">
        <f t="shared" si="3"/>
        <v>80</v>
      </c>
      <c r="B95" t="s">
        <v>147</v>
      </c>
      <c r="C95" t="s">
        <v>148</v>
      </c>
      <c r="D95" t="s">
        <v>149</v>
      </c>
      <c r="E95" t="s">
        <v>150</v>
      </c>
      <c r="G95" s="50"/>
    </row>
    <row r="96" spans="1:7" x14ac:dyDescent="0.25">
      <c r="A96" s="26">
        <f>A94+1</f>
        <v>80</v>
      </c>
      <c r="B96" t="s">
        <v>249</v>
      </c>
      <c r="C96" t="s">
        <v>36</v>
      </c>
      <c r="D96" t="s">
        <v>37</v>
      </c>
      <c r="E96" t="s">
        <v>195</v>
      </c>
      <c r="G96" s="50"/>
    </row>
    <row r="97" spans="1:7" x14ac:dyDescent="0.25">
      <c r="A97" s="26">
        <f t="shared" ref="A97:A129" si="4">A96+1</f>
        <v>81</v>
      </c>
      <c r="B97" t="s">
        <v>171</v>
      </c>
      <c r="C97" t="s">
        <v>58</v>
      </c>
      <c r="D97" t="s">
        <v>169</v>
      </c>
      <c r="E97" t="s">
        <v>170</v>
      </c>
      <c r="G97" s="50"/>
    </row>
    <row r="98" spans="1:7" x14ac:dyDescent="0.25">
      <c r="A98" s="26">
        <f t="shared" si="4"/>
        <v>82</v>
      </c>
      <c r="B98" t="s">
        <v>22</v>
      </c>
      <c r="C98" t="s">
        <v>31</v>
      </c>
      <c r="D98" t="s">
        <v>35</v>
      </c>
      <c r="E98" t="s">
        <v>195</v>
      </c>
      <c r="G98" s="50"/>
    </row>
    <row r="99" spans="1:7" x14ac:dyDescent="0.25">
      <c r="A99" s="26">
        <f t="shared" si="4"/>
        <v>83</v>
      </c>
      <c r="B99" t="s">
        <v>243</v>
      </c>
      <c r="C99" t="s">
        <v>244</v>
      </c>
      <c r="D99" t="s">
        <v>52</v>
      </c>
      <c r="E99" t="s">
        <v>117</v>
      </c>
      <c r="G99" s="50"/>
    </row>
    <row r="100" spans="1:7" x14ac:dyDescent="0.25">
      <c r="A100" s="26">
        <f t="shared" si="4"/>
        <v>84</v>
      </c>
      <c r="B100" t="s">
        <v>79</v>
      </c>
      <c r="C100" t="s">
        <v>49</v>
      </c>
      <c r="D100" t="s">
        <v>52</v>
      </c>
      <c r="E100" t="s">
        <v>115</v>
      </c>
      <c r="G100" s="50"/>
    </row>
    <row r="101" spans="1:7" x14ac:dyDescent="0.25">
      <c r="A101" s="26">
        <f t="shared" si="4"/>
        <v>85</v>
      </c>
      <c r="B101" t="s">
        <v>199</v>
      </c>
      <c r="C101" t="s">
        <v>47</v>
      </c>
      <c r="D101" t="s">
        <v>198</v>
      </c>
      <c r="E101" t="s">
        <v>117</v>
      </c>
      <c r="F101" s="24">
        <v>80</v>
      </c>
      <c r="G101" s="50"/>
    </row>
    <row r="102" spans="1:7" x14ac:dyDescent="0.25">
      <c r="A102" s="26">
        <f t="shared" si="4"/>
        <v>86</v>
      </c>
      <c r="B102" t="s">
        <v>100</v>
      </c>
      <c r="C102" t="s">
        <v>41</v>
      </c>
      <c r="D102" t="s">
        <v>114</v>
      </c>
      <c r="E102" t="s">
        <v>114</v>
      </c>
      <c r="F102" s="24">
        <v>80</v>
      </c>
      <c r="G102" s="50"/>
    </row>
    <row r="103" spans="1:7" x14ac:dyDescent="0.25">
      <c r="A103" s="26">
        <f t="shared" si="4"/>
        <v>87</v>
      </c>
      <c r="B103" t="s">
        <v>101</v>
      </c>
      <c r="C103" t="s">
        <v>36</v>
      </c>
      <c r="D103" t="s">
        <v>37</v>
      </c>
      <c r="E103" t="s">
        <v>114</v>
      </c>
      <c r="F103" s="24">
        <v>50</v>
      </c>
      <c r="G103" s="50"/>
    </row>
    <row r="104" spans="1:7" x14ac:dyDescent="0.25">
      <c r="A104" s="26">
        <f t="shared" si="4"/>
        <v>88</v>
      </c>
      <c r="B104" t="s">
        <v>225</v>
      </c>
      <c r="C104" t="s">
        <v>36</v>
      </c>
      <c r="D104" t="s">
        <v>37</v>
      </c>
      <c r="E104" t="s">
        <v>114</v>
      </c>
      <c r="F104" s="24">
        <v>5</v>
      </c>
      <c r="G104" s="50"/>
    </row>
    <row r="105" spans="1:7" x14ac:dyDescent="0.25">
      <c r="A105" s="26">
        <f t="shared" si="4"/>
        <v>89</v>
      </c>
      <c r="B105" t="s">
        <v>226</v>
      </c>
      <c r="C105" t="s">
        <v>31</v>
      </c>
      <c r="D105" t="s">
        <v>32</v>
      </c>
      <c r="E105" t="s">
        <v>195</v>
      </c>
      <c r="G105" s="50"/>
    </row>
    <row r="106" spans="1:7" x14ac:dyDescent="0.25">
      <c r="A106" s="26">
        <f t="shared" si="4"/>
        <v>90</v>
      </c>
      <c r="B106" t="s">
        <v>153</v>
      </c>
      <c r="C106" t="s">
        <v>47</v>
      </c>
      <c r="D106" t="s">
        <v>149</v>
      </c>
      <c r="E106" t="s">
        <v>150</v>
      </c>
      <c r="G106" s="50"/>
    </row>
    <row r="107" spans="1:7" x14ac:dyDescent="0.25">
      <c r="A107" s="26">
        <f t="shared" si="4"/>
        <v>91</v>
      </c>
      <c r="B107" t="s">
        <v>176</v>
      </c>
      <c r="C107" t="s">
        <v>174</v>
      </c>
      <c r="D107" t="s">
        <v>67</v>
      </c>
      <c r="E107" t="s">
        <v>172</v>
      </c>
      <c r="G107" s="50"/>
    </row>
    <row r="108" spans="1:7" x14ac:dyDescent="0.25">
      <c r="A108" s="26">
        <f t="shared" si="4"/>
        <v>92</v>
      </c>
      <c r="B108" t="s">
        <v>157</v>
      </c>
      <c r="C108" t="s">
        <v>49</v>
      </c>
      <c r="D108" t="s">
        <v>155</v>
      </c>
      <c r="E108" t="s">
        <v>156</v>
      </c>
      <c r="G108" s="50"/>
    </row>
    <row r="109" spans="1:7" x14ac:dyDescent="0.25">
      <c r="A109" s="26">
        <f t="shared" si="4"/>
        <v>93</v>
      </c>
      <c r="B109" t="s">
        <v>15</v>
      </c>
      <c r="C109" t="s">
        <v>31</v>
      </c>
      <c r="D109" t="s">
        <v>33</v>
      </c>
      <c r="E109" t="s">
        <v>195</v>
      </c>
      <c r="G109" s="50"/>
    </row>
    <row r="110" spans="1:7" x14ac:dyDescent="0.25">
      <c r="A110" s="26">
        <f t="shared" si="4"/>
        <v>94</v>
      </c>
      <c r="B110" t="s">
        <v>127</v>
      </c>
      <c r="C110" t="s">
        <v>49</v>
      </c>
      <c r="D110" t="s">
        <v>120</v>
      </c>
      <c r="E110" t="s">
        <v>121</v>
      </c>
      <c r="G110" s="50"/>
    </row>
    <row r="111" spans="1:7" x14ac:dyDescent="0.25">
      <c r="A111" s="26">
        <f t="shared" si="4"/>
        <v>95</v>
      </c>
      <c r="B111" t="s">
        <v>141</v>
      </c>
      <c r="C111" t="s">
        <v>47</v>
      </c>
      <c r="D111" t="s">
        <v>138</v>
      </c>
      <c r="E111" t="s">
        <v>139</v>
      </c>
      <c r="G111" s="50"/>
    </row>
    <row r="112" spans="1:7" x14ac:dyDescent="0.25">
      <c r="A112" s="26">
        <f t="shared" si="4"/>
        <v>96</v>
      </c>
      <c r="B112" t="s">
        <v>159</v>
      </c>
      <c r="C112" t="s">
        <v>49</v>
      </c>
      <c r="D112" t="s">
        <v>155</v>
      </c>
      <c r="E112" t="s">
        <v>156</v>
      </c>
      <c r="G112" s="50"/>
    </row>
    <row r="113" spans="1:7" x14ac:dyDescent="0.25">
      <c r="A113" s="26">
        <f t="shared" si="4"/>
        <v>97</v>
      </c>
      <c r="B113" t="s">
        <v>234</v>
      </c>
      <c r="C113" t="s">
        <v>31</v>
      </c>
      <c r="D113" t="s">
        <v>32</v>
      </c>
      <c r="E113" t="s">
        <v>195</v>
      </c>
      <c r="G113" s="50"/>
    </row>
    <row r="114" spans="1:7" x14ac:dyDescent="0.25">
      <c r="A114" s="26">
        <f t="shared" si="4"/>
        <v>98</v>
      </c>
      <c r="B114" t="s">
        <v>14</v>
      </c>
      <c r="C114" t="s">
        <v>31</v>
      </c>
      <c r="D114" t="s">
        <v>32</v>
      </c>
      <c r="E114" t="s">
        <v>195</v>
      </c>
      <c r="G114" s="50"/>
    </row>
    <row r="115" spans="1:7" x14ac:dyDescent="0.25">
      <c r="A115" s="26">
        <f t="shared" si="4"/>
        <v>99</v>
      </c>
      <c r="B115" t="s">
        <v>25</v>
      </c>
      <c r="C115" t="s">
        <v>36</v>
      </c>
      <c r="D115" t="s">
        <v>37</v>
      </c>
      <c r="E115" t="s">
        <v>195</v>
      </c>
      <c r="G115" s="50"/>
    </row>
    <row r="116" spans="1:7" x14ac:dyDescent="0.25">
      <c r="A116" s="26">
        <f t="shared" si="4"/>
        <v>100</v>
      </c>
      <c r="B116" t="s">
        <v>123</v>
      </c>
      <c r="C116" t="s">
        <v>49</v>
      </c>
      <c r="D116" t="s">
        <v>120</v>
      </c>
      <c r="E116" t="s">
        <v>121</v>
      </c>
      <c r="G116" s="50"/>
    </row>
    <row r="117" spans="1:7" x14ac:dyDescent="0.25">
      <c r="A117" s="26">
        <f t="shared" si="4"/>
        <v>101</v>
      </c>
      <c r="B117" t="s">
        <v>48</v>
      </c>
      <c r="C117" t="s">
        <v>49</v>
      </c>
      <c r="D117" t="s">
        <v>45</v>
      </c>
      <c r="E117" t="s">
        <v>94</v>
      </c>
      <c r="G117" s="50"/>
    </row>
    <row r="118" spans="1:7" x14ac:dyDescent="0.25">
      <c r="A118" s="26">
        <f t="shared" si="4"/>
        <v>102</v>
      </c>
      <c r="B118" t="s">
        <v>7</v>
      </c>
      <c r="C118" t="s">
        <v>41</v>
      </c>
      <c r="D118" t="s">
        <v>37</v>
      </c>
      <c r="E118" t="s">
        <v>195</v>
      </c>
      <c r="G118" s="50"/>
    </row>
    <row r="119" spans="1:7" x14ac:dyDescent="0.25">
      <c r="A119" s="26">
        <f t="shared" si="4"/>
        <v>103</v>
      </c>
      <c r="B119" t="s">
        <v>106</v>
      </c>
      <c r="C119" t="s">
        <v>107</v>
      </c>
      <c r="D119" t="s">
        <v>114</v>
      </c>
      <c r="E119" t="s">
        <v>114</v>
      </c>
      <c r="G119" s="50"/>
    </row>
    <row r="120" spans="1:7" x14ac:dyDescent="0.25">
      <c r="A120" s="26">
        <f t="shared" si="4"/>
        <v>104</v>
      </c>
      <c r="B120" t="s">
        <v>233</v>
      </c>
      <c r="C120" t="s">
        <v>31</v>
      </c>
      <c r="D120" t="s">
        <v>32</v>
      </c>
      <c r="E120" t="s">
        <v>195</v>
      </c>
      <c r="G120" s="50"/>
    </row>
    <row r="121" spans="1:7" x14ac:dyDescent="0.25">
      <c r="A121" s="26">
        <f t="shared" si="4"/>
        <v>105</v>
      </c>
      <c r="B121" t="s">
        <v>53</v>
      </c>
      <c r="C121" t="s">
        <v>49</v>
      </c>
      <c r="D121" t="s">
        <v>52</v>
      </c>
      <c r="E121" t="s">
        <v>115</v>
      </c>
      <c r="G121" s="50"/>
    </row>
    <row r="122" spans="1:7" x14ac:dyDescent="0.25">
      <c r="A122" s="26">
        <f t="shared" si="4"/>
        <v>106</v>
      </c>
      <c r="B122" t="s">
        <v>167</v>
      </c>
      <c r="C122" t="s">
        <v>168</v>
      </c>
      <c r="D122" t="s">
        <v>169</v>
      </c>
      <c r="E122" t="s">
        <v>170</v>
      </c>
      <c r="G122" s="50"/>
    </row>
    <row r="123" spans="1:7" x14ac:dyDescent="0.25">
      <c r="A123" s="26">
        <f t="shared" si="4"/>
        <v>107</v>
      </c>
      <c r="B123" t="s">
        <v>221</v>
      </c>
      <c r="C123" t="s">
        <v>31</v>
      </c>
      <c r="D123" t="s">
        <v>114</v>
      </c>
      <c r="E123" t="s">
        <v>195</v>
      </c>
      <c r="F123" s="24">
        <v>86</v>
      </c>
      <c r="G123" s="50"/>
    </row>
    <row r="124" spans="1:7" x14ac:dyDescent="0.25">
      <c r="A124" s="26">
        <f t="shared" si="4"/>
        <v>108</v>
      </c>
      <c r="B124" t="s">
        <v>146</v>
      </c>
      <c r="C124" t="s">
        <v>49</v>
      </c>
      <c r="D124" t="s">
        <v>82</v>
      </c>
      <c r="E124" t="s">
        <v>144</v>
      </c>
      <c r="G124" s="50"/>
    </row>
    <row r="125" spans="1:7" x14ac:dyDescent="0.25">
      <c r="A125" s="26">
        <f t="shared" si="4"/>
        <v>109</v>
      </c>
      <c r="B125" t="s">
        <v>135</v>
      </c>
      <c r="C125" t="s">
        <v>47</v>
      </c>
      <c r="D125" t="s">
        <v>131</v>
      </c>
      <c r="E125" t="s">
        <v>132</v>
      </c>
      <c r="G125" s="50"/>
    </row>
    <row r="126" spans="1:7" x14ac:dyDescent="0.25">
      <c r="A126" s="26">
        <f t="shared" si="4"/>
        <v>110</v>
      </c>
      <c r="B126" t="s">
        <v>129</v>
      </c>
      <c r="C126" t="s">
        <v>49</v>
      </c>
      <c r="D126" t="s">
        <v>120</v>
      </c>
      <c r="E126" t="s">
        <v>121</v>
      </c>
      <c r="G126" s="50"/>
    </row>
    <row r="127" spans="1:7" x14ac:dyDescent="0.25">
      <c r="A127" s="26">
        <f t="shared" si="4"/>
        <v>111</v>
      </c>
      <c r="B127" t="s">
        <v>29</v>
      </c>
      <c r="C127" t="s">
        <v>41</v>
      </c>
      <c r="D127" t="s">
        <v>114</v>
      </c>
      <c r="E127" t="s">
        <v>195</v>
      </c>
      <c r="F127" s="24">
        <v>50</v>
      </c>
      <c r="G127" s="50"/>
    </row>
    <row r="128" spans="1:7" x14ac:dyDescent="0.25">
      <c r="A128" s="26">
        <f t="shared" si="4"/>
        <v>112</v>
      </c>
      <c r="B128" t="s">
        <v>99</v>
      </c>
      <c r="C128" t="s">
        <v>41</v>
      </c>
      <c r="D128" t="s">
        <v>114</v>
      </c>
      <c r="E128" t="s">
        <v>114</v>
      </c>
      <c r="G128" s="50"/>
    </row>
    <row r="129" spans="1:7" x14ac:dyDescent="0.25">
      <c r="A129" s="26">
        <f t="shared" si="4"/>
        <v>113</v>
      </c>
      <c r="B129" t="s">
        <v>98</v>
      </c>
      <c r="C129" t="s">
        <v>41</v>
      </c>
      <c r="D129" t="s">
        <v>114</v>
      </c>
      <c r="E129" t="s">
        <v>114</v>
      </c>
      <c r="G129" s="50"/>
    </row>
    <row r="130" spans="1:7" x14ac:dyDescent="0.25">
      <c r="A130" s="26">
        <v>114</v>
      </c>
      <c r="B130" t="s">
        <v>256</v>
      </c>
      <c r="C130" t="s">
        <v>47</v>
      </c>
      <c r="D130" t="s">
        <v>52</v>
      </c>
      <c r="E130" t="s">
        <v>115</v>
      </c>
      <c r="G130" s="50"/>
    </row>
    <row r="131" spans="1:7" x14ac:dyDescent="0.25">
      <c r="A131" s="26">
        <f>A129+1</f>
        <v>114</v>
      </c>
      <c r="B131" t="s">
        <v>55</v>
      </c>
      <c r="C131" t="s">
        <v>47</v>
      </c>
      <c r="D131" t="s">
        <v>52</v>
      </c>
      <c r="E131" t="s">
        <v>115</v>
      </c>
      <c r="G131" s="50"/>
    </row>
    <row r="132" spans="1:7" x14ac:dyDescent="0.25">
      <c r="A132" s="26">
        <f t="shared" ref="A132:A143" si="5">A131+1</f>
        <v>115</v>
      </c>
      <c r="B132" t="s">
        <v>186</v>
      </c>
      <c r="C132" t="s">
        <v>31</v>
      </c>
      <c r="D132" t="s">
        <v>33</v>
      </c>
      <c r="E132" t="s">
        <v>172</v>
      </c>
      <c r="G132" s="50"/>
    </row>
    <row r="133" spans="1:7" x14ac:dyDescent="0.25">
      <c r="A133" s="26">
        <f t="shared" si="5"/>
        <v>116</v>
      </c>
      <c r="B133" t="s">
        <v>175</v>
      </c>
      <c r="C133" t="s">
        <v>174</v>
      </c>
      <c r="D133" t="s">
        <v>67</v>
      </c>
      <c r="E133" t="s">
        <v>172</v>
      </c>
      <c r="G133" s="50"/>
    </row>
    <row r="134" spans="1:7" x14ac:dyDescent="0.25">
      <c r="A134" s="26">
        <f t="shared" si="5"/>
        <v>117</v>
      </c>
      <c r="B134" t="s">
        <v>136</v>
      </c>
      <c r="C134" t="s">
        <v>47</v>
      </c>
      <c r="D134" t="s">
        <v>131</v>
      </c>
      <c r="E134" t="s">
        <v>132</v>
      </c>
      <c r="G134" s="50"/>
    </row>
    <row r="135" spans="1:7" x14ac:dyDescent="0.25">
      <c r="A135" s="26">
        <f t="shared" si="5"/>
        <v>118</v>
      </c>
      <c r="B135" t="s">
        <v>125</v>
      </c>
      <c r="C135" t="s">
        <v>49</v>
      </c>
      <c r="D135" t="s">
        <v>120</v>
      </c>
      <c r="E135" t="s">
        <v>121</v>
      </c>
      <c r="G135" s="50"/>
    </row>
    <row r="136" spans="1:7" x14ac:dyDescent="0.25">
      <c r="A136" s="26">
        <f t="shared" si="5"/>
        <v>119</v>
      </c>
      <c r="B136" t="s">
        <v>30</v>
      </c>
      <c r="C136" t="s">
        <v>41</v>
      </c>
      <c r="D136" t="s">
        <v>45</v>
      </c>
      <c r="E136" t="s">
        <v>94</v>
      </c>
      <c r="G136" s="50"/>
    </row>
    <row r="137" spans="1:7" x14ac:dyDescent="0.25">
      <c r="A137" s="26">
        <f t="shared" si="5"/>
        <v>120</v>
      </c>
      <c r="B137" t="s">
        <v>50</v>
      </c>
      <c r="C137" t="s">
        <v>36</v>
      </c>
      <c r="D137" t="s">
        <v>37</v>
      </c>
      <c r="E137" t="s">
        <v>94</v>
      </c>
      <c r="G137" s="50"/>
    </row>
    <row r="138" spans="1:7" x14ac:dyDescent="0.25">
      <c r="A138" s="26">
        <f t="shared" si="5"/>
        <v>121</v>
      </c>
      <c r="B138" t="s">
        <v>242</v>
      </c>
      <c r="C138" t="s">
        <v>47</v>
      </c>
      <c r="D138" t="s">
        <v>52</v>
      </c>
      <c r="E138" t="s">
        <v>115</v>
      </c>
      <c r="G138" s="50"/>
    </row>
    <row r="139" spans="1:7" x14ac:dyDescent="0.25">
      <c r="A139" s="26">
        <f t="shared" si="5"/>
        <v>122</v>
      </c>
      <c r="B139" t="s">
        <v>162</v>
      </c>
      <c r="C139" t="s">
        <v>31</v>
      </c>
      <c r="D139" t="s">
        <v>33</v>
      </c>
      <c r="E139" t="s">
        <v>195</v>
      </c>
      <c r="G139" s="50"/>
    </row>
    <row r="140" spans="1:7" x14ac:dyDescent="0.25">
      <c r="A140" s="26">
        <f t="shared" si="5"/>
        <v>123</v>
      </c>
      <c r="B140" t="s">
        <v>24</v>
      </c>
      <c r="C140" t="s">
        <v>36</v>
      </c>
      <c r="D140" t="s">
        <v>37</v>
      </c>
      <c r="E140" t="s">
        <v>195</v>
      </c>
      <c r="G140" s="50"/>
    </row>
    <row r="141" spans="1:7" x14ac:dyDescent="0.25">
      <c r="A141" s="26">
        <f t="shared" si="5"/>
        <v>124</v>
      </c>
      <c r="B141" t="s">
        <v>91</v>
      </c>
      <c r="C141" t="s">
        <v>81</v>
      </c>
      <c r="D141" t="s">
        <v>88</v>
      </c>
      <c r="E141" t="s">
        <v>88</v>
      </c>
      <c r="G141" s="50"/>
    </row>
    <row r="142" spans="1:7" x14ac:dyDescent="0.25">
      <c r="A142" s="26">
        <f t="shared" si="5"/>
        <v>125</v>
      </c>
      <c r="B142" t="s">
        <v>68</v>
      </c>
      <c r="C142" t="s">
        <v>69</v>
      </c>
      <c r="D142" t="s">
        <v>67</v>
      </c>
      <c r="E142" t="s">
        <v>117</v>
      </c>
      <c r="G142" s="50"/>
    </row>
    <row r="143" spans="1:7" x14ac:dyDescent="0.25">
      <c r="A143" s="26">
        <f t="shared" si="5"/>
        <v>126</v>
      </c>
      <c r="B143" t="s">
        <v>11</v>
      </c>
      <c r="C143" t="s">
        <v>31</v>
      </c>
      <c r="D143" t="s">
        <v>32</v>
      </c>
      <c r="E143" t="s">
        <v>195</v>
      </c>
      <c r="G143" s="50"/>
    </row>
    <row r="144" spans="1:7" s="41" customFormat="1" x14ac:dyDescent="0.25">
      <c r="A144" s="40">
        <f>A142+1</f>
        <v>126</v>
      </c>
      <c r="B144" s="41" t="s">
        <v>246</v>
      </c>
      <c r="C144" s="41" t="s">
        <v>36</v>
      </c>
      <c r="D144" s="41" t="s">
        <v>37</v>
      </c>
      <c r="E144" s="41" t="s">
        <v>195</v>
      </c>
      <c r="F144" s="42"/>
      <c r="G144" s="51"/>
    </row>
    <row r="145" spans="1:7" s="41" customFormat="1" x14ac:dyDescent="0.25">
      <c r="A145" s="40">
        <f>A143+1</f>
        <v>127</v>
      </c>
      <c r="B145" s="41" t="s">
        <v>245</v>
      </c>
      <c r="C145" s="41" t="s">
        <v>247</v>
      </c>
      <c r="D145" s="41" t="s">
        <v>37</v>
      </c>
      <c r="E145" s="41" t="s">
        <v>195</v>
      </c>
      <c r="F145" s="42"/>
      <c r="G145" s="51"/>
    </row>
    <row r="146" spans="1:7" x14ac:dyDescent="0.25">
      <c r="A146" s="26">
        <f>A145+1</f>
        <v>128</v>
      </c>
      <c r="B146" t="s">
        <v>130</v>
      </c>
      <c r="C146" t="s">
        <v>47</v>
      </c>
      <c r="D146" t="s">
        <v>131</v>
      </c>
      <c r="E146" t="s">
        <v>132</v>
      </c>
      <c r="G146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3" style="29" customWidth="1"/>
    <col min="2" max="2" width="35.7109375" style="29" customWidth="1"/>
    <col min="3" max="3" width="17.42578125" style="29" customWidth="1"/>
    <col min="4" max="4" width="12.28515625" style="31" customWidth="1"/>
    <col min="5" max="16384" width="9.140625" style="29"/>
  </cols>
  <sheetData>
    <row r="1" spans="1:4" x14ac:dyDescent="0.25">
      <c r="A1" s="27" t="s">
        <v>0</v>
      </c>
      <c r="B1" s="27" t="s">
        <v>204</v>
      </c>
      <c r="C1" s="27" t="s">
        <v>203</v>
      </c>
      <c r="D1" s="28" t="s">
        <v>202</v>
      </c>
    </row>
    <row r="2" spans="1:4" x14ac:dyDescent="0.25">
      <c r="A2" s="30"/>
    </row>
    <row r="3" spans="1:4" x14ac:dyDescent="0.25">
      <c r="A3" s="30"/>
    </row>
    <row r="4" spans="1:4" x14ac:dyDescent="0.25">
      <c r="A4" s="30"/>
    </row>
    <row r="5" spans="1:4" x14ac:dyDescent="0.25">
      <c r="A5" s="30"/>
    </row>
    <row r="6" spans="1:4" x14ac:dyDescent="0.25">
      <c r="A6" s="30"/>
    </row>
    <row r="7" spans="1:4" x14ac:dyDescent="0.25">
      <c r="A7" s="30"/>
    </row>
    <row r="8" spans="1:4" x14ac:dyDescent="0.25">
      <c r="A8" s="30"/>
    </row>
    <row r="9" spans="1:4" x14ac:dyDescent="0.25">
      <c r="A9" s="30"/>
    </row>
    <row r="10" spans="1:4" x14ac:dyDescent="0.25">
      <c r="A10" s="30"/>
    </row>
    <row r="11" spans="1:4" x14ac:dyDescent="0.25">
      <c r="A11" s="30"/>
    </row>
    <row r="12" spans="1:4" x14ac:dyDescent="0.25">
      <c r="A12" s="30"/>
    </row>
    <row r="13" spans="1:4" x14ac:dyDescent="0.25">
      <c r="A13" s="30"/>
    </row>
    <row r="14" spans="1:4" x14ac:dyDescent="0.25">
      <c r="A14" s="30"/>
    </row>
    <row r="15" spans="1:4" x14ac:dyDescent="0.25">
      <c r="A15" s="30"/>
    </row>
    <row r="16" spans="1:4" x14ac:dyDescent="0.25">
      <c r="A16" s="30"/>
    </row>
    <row r="17" spans="1:1" x14ac:dyDescent="0.25">
      <c r="A17" s="30"/>
    </row>
    <row r="18" spans="1:1" x14ac:dyDescent="0.25">
      <c r="A18" s="30"/>
    </row>
    <row r="19" spans="1:1" x14ac:dyDescent="0.25">
      <c r="A19" s="30"/>
    </row>
    <row r="20" spans="1:1" x14ac:dyDescent="0.25">
      <c r="A20" s="30"/>
    </row>
  </sheetData>
  <autoFilter ref="A1:D5">
    <sortState ref="A2:D6">
      <sortCondition descending="1" ref="A1:A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F1" sqref="F1"/>
    </sheetView>
  </sheetViews>
  <sheetFormatPr defaultRowHeight="15" x14ac:dyDescent="0.25"/>
  <cols>
    <col min="1" max="1" width="22.5703125" bestFit="1" customWidth="1"/>
    <col min="2" max="2" width="27" bestFit="1" customWidth="1"/>
    <col min="6" max="6" width="36.85546875" bestFit="1" customWidth="1"/>
  </cols>
  <sheetData>
    <row r="1" spans="1:6" x14ac:dyDescent="0.25">
      <c r="A1" s="1" t="s">
        <v>1</v>
      </c>
      <c r="B1" s="1" t="s">
        <v>73</v>
      </c>
      <c r="F1" s="13" t="s">
        <v>189</v>
      </c>
    </row>
    <row r="2" spans="1:6" x14ac:dyDescent="0.25">
      <c r="A2" t="s">
        <v>32</v>
      </c>
      <c r="B2" t="s">
        <v>95</v>
      </c>
      <c r="F2" s="14" t="s">
        <v>181</v>
      </c>
    </row>
    <row r="3" spans="1:6" x14ac:dyDescent="0.25">
      <c r="A3" t="s">
        <v>33</v>
      </c>
      <c r="B3" t="s">
        <v>114</v>
      </c>
      <c r="F3" s="14" t="s">
        <v>133</v>
      </c>
    </row>
    <row r="4" spans="1:6" x14ac:dyDescent="0.25">
      <c r="A4" t="s">
        <v>35</v>
      </c>
      <c r="B4" t="s">
        <v>94</v>
      </c>
      <c r="F4" s="14" t="s">
        <v>28</v>
      </c>
    </row>
    <row r="5" spans="1:6" x14ac:dyDescent="0.25">
      <c r="A5" t="s">
        <v>37</v>
      </c>
      <c r="B5" t="s">
        <v>115</v>
      </c>
      <c r="F5" s="14" t="s">
        <v>40</v>
      </c>
    </row>
    <row r="6" spans="1:6" x14ac:dyDescent="0.25">
      <c r="A6" t="s">
        <v>43</v>
      </c>
      <c r="B6" t="s">
        <v>116</v>
      </c>
      <c r="F6" s="14" t="s">
        <v>143</v>
      </c>
    </row>
    <row r="7" spans="1:6" x14ac:dyDescent="0.25">
      <c r="A7" t="s">
        <v>45</v>
      </c>
      <c r="B7" t="s">
        <v>117</v>
      </c>
      <c r="F7" s="14" t="s">
        <v>164</v>
      </c>
    </row>
    <row r="8" spans="1:6" x14ac:dyDescent="0.25">
      <c r="A8" t="s">
        <v>52</v>
      </c>
      <c r="B8" t="s">
        <v>118</v>
      </c>
      <c r="F8" s="14" t="s">
        <v>13</v>
      </c>
    </row>
    <row r="9" spans="1:6" x14ac:dyDescent="0.25">
      <c r="A9" t="s">
        <v>56</v>
      </c>
      <c r="B9" t="s">
        <v>88</v>
      </c>
      <c r="F9" s="14" t="s">
        <v>80</v>
      </c>
    </row>
    <row r="10" spans="1:6" x14ac:dyDescent="0.25">
      <c r="A10" t="s">
        <v>67</v>
      </c>
      <c r="B10" t="s">
        <v>121</v>
      </c>
      <c r="F10" s="14" t="s">
        <v>185</v>
      </c>
    </row>
    <row r="11" spans="1:6" x14ac:dyDescent="0.25">
      <c r="A11" t="s">
        <v>72</v>
      </c>
      <c r="B11" t="s">
        <v>132</v>
      </c>
      <c r="F11" s="14" t="s">
        <v>158</v>
      </c>
    </row>
    <row r="12" spans="1:6" x14ac:dyDescent="0.25">
      <c r="A12" t="s">
        <v>82</v>
      </c>
      <c r="B12" t="s">
        <v>139</v>
      </c>
      <c r="F12" s="14" t="s">
        <v>75</v>
      </c>
    </row>
    <row r="13" spans="1:6" x14ac:dyDescent="0.25">
      <c r="A13" t="s">
        <v>88</v>
      </c>
      <c r="B13" t="s">
        <v>144</v>
      </c>
      <c r="F13" s="14" t="s">
        <v>108</v>
      </c>
    </row>
    <row r="14" spans="1:6" x14ac:dyDescent="0.25">
      <c r="A14" t="s">
        <v>114</v>
      </c>
      <c r="B14" t="s">
        <v>150</v>
      </c>
      <c r="F14" s="14" t="s">
        <v>63</v>
      </c>
    </row>
    <row r="15" spans="1:6" x14ac:dyDescent="0.25">
      <c r="A15" t="s">
        <v>120</v>
      </c>
      <c r="B15" t="s">
        <v>156</v>
      </c>
      <c r="F15" s="14" t="s">
        <v>165</v>
      </c>
    </row>
    <row r="16" spans="1:6" x14ac:dyDescent="0.25">
      <c r="A16" t="s">
        <v>131</v>
      </c>
      <c r="B16" t="s">
        <v>161</v>
      </c>
      <c r="F16" s="14" t="s">
        <v>21</v>
      </c>
    </row>
    <row r="17" spans="1:6" x14ac:dyDescent="0.25">
      <c r="A17" t="s">
        <v>138</v>
      </c>
      <c r="B17" t="s">
        <v>163</v>
      </c>
      <c r="F17" s="14" t="s">
        <v>152</v>
      </c>
    </row>
    <row r="18" spans="1:6" x14ac:dyDescent="0.25">
      <c r="A18" t="s">
        <v>149</v>
      </c>
      <c r="B18" t="s">
        <v>170</v>
      </c>
      <c r="F18" s="14" t="s">
        <v>145</v>
      </c>
    </row>
    <row r="19" spans="1:6" x14ac:dyDescent="0.25">
      <c r="A19" t="s">
        <v>155</v>
      </c>
      <c r="B19" t="s">
        <v>172</v>
      </c>
      <c r="F19" s="14" t="s">
        <v>105</v>
      </c>
    </row>
    <row r="20" spans="1:6" x14ac:dyDescent="0.25">
      <c r="A20" t="s">
        <v>166</v>
      </c>
      <c r="F20" s="14" t="s">
        <v>51</v>
      </c>
    </row>
    <row r="21" spans="1:6" x14ac:dyDescent="0.25">
      <c r="A21" t="s">
        <v>169</v>
      </c>
      <c r="F21" s="14" t="s">
        <v>84</v>
      </c>
    </row>
    <row r="22" spans="1:6" x14ac:dyDescent="0.25">
      <c r="F22" s="14" t="s">
        <v>140</v>
      </c>
    </row>
    <row r="23" spans="1:6" x14ac:dyDescent="0.25">
      <c r="F23" s="14" t="s">
        <v>27</v>
      </c>
    </row>
    <row r="24" spans="1:6" x14ac:dyDescent="0.25">
      <c r="F24" s="14" t="s">
        <v>103</v>
      </c>
    </row>
    <row r="25" spans="1:6" x14ac:dyDescent="0.25">
      <c r="F25" s="14" t="s">
        <v>183</v>
      </c>
    </row>
    <row r="26" spans="1:6" x14ac:dyDescent="0.25">
      <c r="F26" s="14" t="s">
        <v>182</v>
      </c>
    </row>
    <row r="27" spans="1:6" x14ac:dyDescent="0.25">
      <c r="F27" s="14" t="s">
        <v>184</v>
      </c>
    </row>
    <row r="28" spans="1:6" x14ac:dyDescent="0.25">
      <c r="F28" s="14" t="s">
        <v>85</v>
      </c>
    </row>
    <row r="29" spans="1:6" x14ac:dyDescent="0.25">
      <c r="F29" s="14" t="s">
        <v>66</v>
      </c>
    </row>
    <row r="30" spans="1:6" x14ac:dyDescent="0.25">
      <c r="F30" s="14" t="s">
        <v>57</v>
      </c>
    </row>
    <row r="31" spans="1:6" x14ac:dyDescent="0.25">
      <c r="F31" s="14" t="s">
        <v>92</v>
      </c>
    </row>
    <row r="32" spans="1:6" x14ac:dyDescent="0.25">
      <c r="F32" s="14" t="s">
        <v>42</v>
      </c>
    </row>
    <row r="33" spans="6:6" x14ac:dyDescent="0.25">
      <c r="F33" s="14" t="s">
        <v>126</v>
      </c>
    </row>
    <row r="34" spans="6:6" x14ac:dyDescent="0.25">
      <c r="F34" s="14" t="s">
        <v>19</v>
      </c>
    </row>
    <row r="35" spans="6:6" x14ac:dyDescent="0.25">
      <c r="F35" s="14" t="s">
        <v>38</v>
      </c>
    </row>
    <row r="36" spans="6:6" x14ac:dyDescent="0.25">
      <c r="F36" s="14" t="s">
        <v>39</v>
      </c>
    </row>
    <row r="37" spans="6:6" x14ac:dyDescent="0.25">
      <c r="F37" s="14" t="s">
        <v>20</v>
      </c>
    </row>
    <row r="38" spans="6:6" x14ac:dyDescent="0.25">
      <c r="F38" s="14" t="s">
        <v>76</v>
      </c>
    </row>
    <row r="39" spans="6:6" x14ac:dyDescent="0.25">
      <c r="F39" s="14" t="s">
        <v>93</v>
      </c>
    </row>
    <row r="40" spans="6:6" x14ac:dyDescent="0.25">
      <c r="F40" s="14" t="s">
        <v>59</v>
      </c>
    </row>
    <row r="41" spans="6:6" x14ac:dyDescent="0.25">
      <c r="F41" s="14" t="s">
        <v>46</v>
      </c>
    </row>
    <row r="42" spans="6:6" x14ac:dyDescent="0.25">
      <c r="F42" s="14" t="s">
        <v>54</v>
      </c>
    </row>
    <row r="43" spans="6:6" x14ac:dyDescent="0.25">
      <c r="F43" s="14" t="s">
        <v>86</v>
      </c>
    </row>
    <row r="44" spans="6:6" x14ac:dyDescent="0.25">
      <c r="F44" s="14" t="s">
        <v>128</v>
      </c>
    </row>
    <row r="45" spans="6:6" x14ac:dyDescent="0.25">
      <c r="F45" s="14" t="s">
        <v>151</v>
      </c>
    </row>
    <row r="46" spans="6:6" x14ac:dyDescent="0.25">
      <c r="F46" s="14" t="s">
        <v>134</v>
      </c>
    </row>
    <row r="47" spans="6:6" x14ac:dyDescent="0.25">
      <c r="F47" s="14" t="s">
        <v>26</v>
      </c>
    </row>
    <row r="48" spans="6:6" x14ac:dyDescent="0.25">
      <c r="F48" s="14" t="s">
        <v>61</v>
      </c>
    </row>
    <row r="49" spans="6:6" x14ac:dyDescent="0.25">
      <c r="F49" s="14" t="s">
        <v>6</v>
      </c>
    </row>
    <row r="50" spans="6:6" x14ac:dyDescent="0.25">
      <c r="F50" s="14" t="s">
        <v>89</v>
      </c>
    </row>
    <row r="51" spans="6:6" x14ac:dyDescent="0.25">
      <c r="F51" s="14" t="s">
        <v>119</v>
      </c>
    </row>
    <row r="52" spans="6:6" x14ac:dyDescent="0.25">
      <c r="F52" s="14" t="s">
        <v>23</v>
      </c>
    </row>
    <row r="53" spans="6:6" x14ac:dyDescent="0.25">
      <c r="F53" s="14" t="s">
        <v>17</v>
      </c>
    </row>
    <row r="54" spans="6:6" x14ac:dyDescent="0.25">
      <c r="F54" s="14" t="s">
        <v>77</v>
      </c>
    </row>
    <row r="55" spans="6:6" x14ac:dyDescent="0.25">
      <c r="F55" s="14" t="s">
        <v>178</v>
      </c>
    </row>
    <row r="56" spans="6:6" x14ac:dyDescent="0.25">
      <c r="F56" s="14" t="s">
        <v>180</v>
      </c>
    </row>
    <row r="57" spans="6:6" x14ac:dyDescent="0.25">
      <c r="F57" s="14" t="s">
        <v>18</v>
      </c>
    </row>
    <row r="58" spans="6:6" x14ac:dyDescent="0.25">
      <c r="F58" s="14" t="s">
        <v>60</v>
      </c>
    </row>
    <row r="59" spans="6:6" x14ac:dyDescent="0.25">
      <c r="F59" s="14" t="s">
        <v>179</v>
      </c>
    </row>
    <row r="60" spans="6:6" x14ac:dyDescent="0.25">
      <c r="F60" s="14" t="s">
        <v>122</v>
      </c>
    </row>
    <row r="61" spans="6:6" x14ac:dyDescent="0.25">
      <c r="F61" s="14" t="s">
        <v>74</v>
      </c>
    </row>
    <row r="62" spans="6:6" x14ac:dyDescent="0.25">
      <c r="F62" s="14" t="s">
        <v>83</v>
      </c>
    </row>
    <row r="63" spans="6:6" x14ac:dyDescent="0.25">
      <c r="F63" s="14" t="s">
        <v>160</v>
      </c>
    </row>
    <row r="64" spans="6:6" x14ac:dyDescent="0.25">
      <c r="F64" s="14" t="s">
        <v>142</v>
      </c>
    </row>
    <row r="65" spans="6:6" x14ac:dyDescent="0.25">
      <c r="F65" s="14" t="s">
        <v>112</v>
      </c>
    </row>
    <row r="66" spans="6:6" x14ac:dyDescent="0.25">
      <c r="F66" s="14" t="s">
        <v>110</v>
      </c>
    </row>
    <row r="67" spans="6:6" x14ac:dyDescent="0.25">
      <c r="F67" s="14" t="s">
        <v>109</v>
      </c>
    </row>
    <row r="68" spans="6:6" x14ac:dyDescent="0.25">
      <c r="F68" s="14" t="s">
        <v>111</v>
      </c>
    </row>
    <row r="69" spans="6:6" x14ac:dyDescent="0.25">
      <c r="F69" s="14" t="s">
        <v>12</v>
      </c>
    </row>
    <row r="70" spans="6:6" x14ac:dyDescent="0.25">
      <c r="F70" s="14" t="s">
        <v>96</v>
      </c>
    </row>
    <row r="71" spans="6:6" x14ac:dyDescent="0.25">
      <c r="F71" s="14" t="s">
        <v>137</v>
      </c>
    </row>
    <row r="72" spans="6:6" x14ac:dyDescent="0.25">
      <c r="F72" s="14" t="s">
        <v>8</v>
      </c>
    </row>
    <row r="73" spans="6:6" x14ac:dyDescent="0.25">
      <c r="F73" s="14" t="s">
        <v>187</v>
      </c>
    </row>
    <row r="74" spans="6:6" x14ac:dyDescent="0.25">
      <c r="F74" s="14" t="s">
        <v>124</v>
      </c>
    </row>
    <row r="75" spans="6:6" x14ac:dyDescent="0.25">
      <c r="F75" s="14" t="s">
        <v>64</v>
      </c>
    </row>
    <row r="76" spans="6:6" x14ac:dyDescent="0.25">
      <c r="F76" s="14" t="s">
        <v>16</v>
      </c>
    </row>
    <row r="77" spans="6:6" x14ac:dyDescent="0.25">
      <c r="F77" s="14" t="s">
        <v>147</v>
      </c>
    </row>
    <row r="78" spans="6:6" x14ac:dyDescent="0.25">
      <c r="F78" s="14" t="s">
        <v>171</v>
      </c>
    </row>
    <row r="79" spans="6:6" x14ac:dyDescent="0.25">
      <c r="F79" s="14" t="s">
        <v>22</v>
      </c>
    </row>
    <row r="80" spans="6:6" x14ac:dyDescent="0.25">
      <c r="F80" s="14" t="s">
        <v>78</v>
      </c>
    </row>
    <row r="81" spans="6:6" x14ac:dyDescent="0.25">
      <c r="F81" s="14" t="s">
        <v>79</v>
      </c>
    </row>
    <row r="82" spans="6:6" x14ac:dyDescent="0.25">
      <c r="F82" s="14" t="s">
        <v>70</v>
      </c>
    </row>
    <row r="83" spans="6:6" x14ac:dyDescent="0.25">
      <c r="F83" s="14" t="s">
        <v>100</v>
      </c>
    </row>
    <row r="84" spans="6:6" x14ac:dyDescent="0.25">
      <c r="F84" s="14" t="s">
        <v>101</v>
      </c>
    </row>
    <row r="85" spans="6:6" x14ac:dyDescent="0.25">
      <c r="F85" s="14" t="s">
        <v>153</v>
      </c>
    </row>
    <row r="86" spans="6:6" x14ac:dyDescent="0.25">
      <c r="F86" s="14" t="s">
        <v>176</v>
      </c>
    </row>
    <row r="87" spans="6:6" x14ac:dyDescent="0.25">
      <c r="F87" s="14" t="s">
        <v>157</v>
      </c>
    </row>
    <row r="88" spans="6:6" x14ac:dyDescent="0.25">
      <c r="F88" s="14" t="s">
        <v>15</v>
      </c>
    </row>
    <row r="89" spans="6:6" x14ac:dyDescent="0.25">
      <c r="F89" s="14" t="s">
        <v>127</v>
      </c>
    </row>
    <row r="90" spans="6:6" x14ac:dyDescent="0.25">
      <c r="F90" s="14" t="s">
        <v>141</v>
      </c>
    </row>
    <row r="91" spans="6:6" x14ac:dyDescent="0.25">
      <c r="F91" s="14" t="s">
        <v>159</v>
      </c>
    </row>
    <row r="92" spans="6:6" x14ac:dyDescent="0.25">
      <c r="F92" s="14" t="s">
        <v>14</v>
      </c>
    </row>
    <row r="93" spans="6:6" x14ac:dyDescent="0.25">
      <c r="F93" s="14" t="s">
        <v>25</v>
      </c>
    </row>
    <row r="94" spans="6:6" x14ac:dyDescent="0.25">
      <c r="F94" s="14" t="s">
        <v>123</v>
      </c>
    </row>
    <row r="95" spans="6:6" x14ac:dyDescent="0.25">
      <c r="F95" s="14" t="s">
        <v>48</v>
      </c>
    </row>
    <row r="96" spans="6:6" x14ac:dyDescent="0.25">
      <c r="F96" s="14" t="s">
        <v>7</v>
      </c>
    </row>
    <row r="97" spans="6:6" x14ac:dyDescent="0.25">
      <c r="F97" s="14" t="s">
        <v>113</v>
      </c>
    </row>
    <row r="98" spans="6:6" x14ac:dyDescent="0.25">
      <c r="F98" s="14" t="s">
        <v>106</v>
      </c>
    </row>
    <row r="99" spans="6:6" x14ac:dyDescent="0.25">
      <c r="F99" s="14" t="s">
        <v>53</v>
      </c>
    </row>
    <row r="100" spans="6:6" x14ac:dyDescent="0.25">
      <c r="F100" s="14" t="s">
        <v>167</v>
      </c>
    </row>
    <row r="101" spans="6:6" x14ac:dyDescent="0.25">
      <c r="F101" s="14" t="s">
        <v>146</v>
      </c>
    </row>
    <row r="102" spans="6:6" x14ac:dyDescent="0.25">
      <c r="F102" s="14" t="s">
        <v>135</v>
      </c>
    </row>
    <row r="103" spans="6:6" x14ac:dyDescent="0.25">
      <c r="F103" s="14" t="s">
        <v>129</v>
      </c>
    </row>
    <row r="104" spans="6:6" x14ac:dyDescent="0.25">
      <c r="F104" s="14" t="s">
        <v>29</v>
      </c>
    </row>
    <row r="105" spans="6:6" x14ac:dyDescent="0.25">
      <c r="F105" s="14" t="s">
        <v>99</v>
      </c>
    </row>
    <row r="106" spans="6:6" x14ac:dyDescent="0.25">
      <c r="F106" s="14" t="s">
        <v>98</v>
      </c>
    </row>
    <row r="107" spans="6:6" x14ac:dyDescent="0.25">
      <c r="F107" s="14" t="s">
        <v>154</v>
      </c>
    </row>
    <row r="108" spans="6:6" x14ac:dyDescent="0.25">
      <c r="F108" s="14" t="s">
        <v>55</v>
      </c>
    </row>
    <row r="109" spans="6:6" x14ac:dyDescent="0.25">
      <c r="F109" s="14" t="s">
        <v>186</v>
      </c>
    </row>
    <row r="110" spans="6:6" x14ac:dyDescent="0.25">
      <c r="F110" s="14" t="s">
        <v>175</v>
      </c>
    </row>
    <row r="111" spans="6:6" x14ac:dyDescent="0.25">
      <c r="F111" s="14" t="s">
        <v>136</v>
      </c>
    </row>
    <row r="112" spans="6:6" x14ac:dyDescent="0.25">
      <c r="F112" s="14" t="s">
        <v>125</v>
      </c>
    </row>
    <row r="113" spans="6:6" x14ac:dyDescent="0.25">
      <c r="F113" s="14" t="s">
        <v>30</v>
      </c>
    </row>
    <row r="114" spans="6:6" x14ac:dyDescent="0.25">
      <c r="F114" s="14" t="s">
        <v>50</v>
      </c>
    </row>
    <row r="115" spans="6:6" x14ac:dyDescent="0.25">
      <c r="F115" s="14" t="s">
        <v>71</v>
      </c>
    </row>
    <row r="116" spans="6:6" x14ac:dyDescent="0.25">
      <c r="F116" s="14" t="s">
        <v>162</v>
      </c>
    </row>
    <row r="117" spans="6:6" x14ac:dyDescent="0.25">
      <c r="F117" s="14" t="s">
        <v>24</v>
      </c>
    </row>
    <row r="118" spans="6:6" x14ac:dyDescent="0.25">
      <c r="F118" s="14" t="s">
        <v>91</v>
      </c>
    </row>
    <row r="119" spans="6:6" x14ac:dyDescent="0.25">
      <c r="F119" s="14" t="s">
        <v>68</v>
      </c>
    </row>
    <row r="120" spans="6:6" x14ac:dyDescent="0.25">
      <c r="F120" s="14" t="s">
        <v>11</v>
      </c>
    </row>
    <row r="121" spans="6:6" x14ac:dyDescent="0.25">
      <c r="F121" s="14" t="s">
        <v>130</v>
      </c>
    </row>
    <row r="122" spans="6:6" x14ac:dyDescent="0.25">
      <c r="F122" s="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Entry</vt:lpstr>
      <vt:lpstr>Daily Entry_Aug</vt:lpstr>
      <vt:lpstr>Item List</vt:lpstr>
      <vt:lpstr>Cash &amp; Accounts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Kumar</dc:creator>
  <cp:lastModifiedBy>Abhinav Kumar</cp:lastModifiedBy>
  <cp:lastPrinted>2025-07-28T05:50:51Z</cp:lastPrinted>
  <dcterms:created xsi:type="dcterms:W3CDTF">2025-07-25T08:23:38Z</dcterms:created>
  <dcterms:modified xsi:type="dcterms:W3CDTF">2025-08-18T11:15:27Z</dcterms:modified>
</cp:coreProperties>
</file>