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1"/>
  </bookViews>
  <sheets>
    <sheet name="Sheet3" sheetId="3" r:id="rId1"/>
    <sheet name="Sheet1" sheetId="1" r:id="rId2"/>
    <sheet name="Sheet2" sheetId="2" r:id="rId3"/>
    <sheet name="Sheet4" sheetId="4" r:id="rId4"/>
    <sheet name="Sheet5" sheetId="5" r:id="rId5"/>
  </sheets>
  <definedNames>
    <definedName name="_xlnm._FilterDatabase" localSheetId="1" hidden="1">Sheet1!$A$1:$G$26</definedName>
    <definedName name="_xlnm._FilterDatabase" localSheetId="2" hidden="1">Sheet2!$F$1:$F$26</definedName>
    <definedName name="_xlnm._FilterDatabase" localSheetId="3" hidden="1">Sheet4!$H$1:$H$26</definedName>
    <definedName name="_xlnm._FilterDatabase" localSheetId="4" hidden="1">Sheet5!$A$1:$G$26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K29" i="1"/>
  <c r="K2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D27"/>
  <c r="I3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I26"/>
  <c r="I8"/>
  <c r="I11"/>
  <c r="I12"/>
  <c r="I15"/>
  <c r="I16"/>
  <c r="I19"/>
  <c r="I20"/>
  <c r="I23"/>
  <c r="I24"/>
  <c r="I2"/>
  <c r="H7" i="4"/>
  <c r="H23"/>
  <c r="H8"/>
  <c r="H21"/>
  <c r="H26"/>
  <c r="H16"/>
  <c r="H14"/>
  <c r="H4"/>
  <c r="H19"/>
  <c r="H25"/>
  <c r="H9"/>
  <c r="H15"/>
  <c r="H22"/>
  <c r="H5"/>
  <c r="H17"/>
  <c r="H12"/>
  <c r="H3"/>
  <c r="H20"/>
  <c r="H10"/>
  <c r="H13"/>
  <c r="H24"/>
  <c r="H6"/>
  <c r="H18"/>
  <c r="H2"/>
  <c r="H11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I25" l="1"/>
  <c r="I21"/>
  <c r="I17"/>
  <c r="I13"/>
  <c r="I9"/>
  <c r="I5"/>
  <c r="I4"/>
  <c r="I22"/>
  <c r="I18"/>
  <c r="I14"/>
  <c r="I10"/>
  <c r="I6"/>
  <c r="I7"/>
</calcChain>
</file>

<file path=xl/sharedStrings.xml><?xml version="1.0" encoding="utf-8"?>
<sst xmlns="http://schemas.openxmlformats.org/spreadsheetml/2006/main" count="247" uniqueCount="49">
  <si>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</si>
  <si>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</si>
  <si>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</si>
  <si>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</si>
  <si>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</si>
  <si>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</si>
  <si>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</si>
  <si>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</si>
  <si>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</si>
  <si>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</si>
  <si>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</si>
  <si>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</si>
  <si>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</si>
  <si>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</si>
  <si>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</si>
  <si>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</si>
  <si>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</si>
  <si>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</si>
  <si>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</si>
  <si>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</si>
  <si>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</si>
  <si>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</si>
  <si>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</si>
  <si>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</si>
  <si>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</si>
  <si>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</si>
  <si>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</si>
  <si>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</si>
  <si>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</si>
  <si>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</si>
  <si>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</si>
  <si>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</si>
  <si>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</si>
  <si>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</si>
  <si>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</si>
  <si>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</si>
  <si>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</si>
  <si>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On applying filter on dataset we get the above result of employee whose productive_score is highest</t>
  </si>
  <si>
    <t>Row Labels</t>
  </si>
  <si>
    <t>Grand Total</t>
  </si>
  <si>
    <t>StdDevp of Productivity_Score</t>
  </si>
  <si>
    <t>Marketing has the least variation in employee productivity and hence the most consistence</t>
  </si>
  <si>
    <t>Productivity Efficiency Index (PEI)</t>
  </si>
  <si>
    <t>Correlation b/w performance_rating and hours_worked</t>
  </si>
  <si>
    <t xml:space="preserve">ANS 4: As we can see with hours worked performance rating is also increasing so this means it is positively  </t>
  </si>
  <si>
    <t>positively coreralted</t>
  </si>
  <si>
    <t>ANS 5: The above are the employees who have performance rating of equal to or greater than 4 and works less than the average working value</t>
  </si>
  <si>
    <t xml:space="preserve"> Tasks per Hour</t>
  </si>
  <si>
    <t>From the above formula using match+index we can see Arjun has the highest work eefeciency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</si>
</sst>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405074365704281E-2"/>
          <c:y val="5.0925925925925923E-2"/>
          <c:w val="0.74115048118985127"/>
          <c:h val="0.8377930883639545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Sheet1!$D$2:$D$26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</c:numCache>
            </c:numRef>
          </c:yVal>
        </c:ser>
        <c:axId val="107896192"/>
        <c:axId val="107894656"/>
      </c:scatterChart>
      <c:valAx>
        <c:axId val="107896192"/>
        <c:scaling>
          <c:orientation val="minMax"/>
        </c:scaling>
        <c:axPos val="b"/>
        <c:numFmt formatCode="General" sourceLinked="1"/>
        <c:tickLblPos val="nextTo"/>
        <c:crossAx val="107894656"/>
        <c:crosses val="autoZero"/>
        <c:crossBetween val="midCat"/>
      </c:valAx>
      <c:valAx>
        <c:axId val="107894656"/>
        <c:scaling>
          <c:orientation val="minMax"/>
        </c:scaling>
        <c:axPos val="l"/>
        <c:majorGridlines/>
        <c:numFmt formatCode="General" sourceLinked="1"/>
        <c:tickLblPos val="nextTo"/>
        <c:crossAx val="107896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Hours_Worked</c:v>
                </c:pt>
              </c:strCache>
            </c:strRef>
          </c:tx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Sheet2!$D$2:$D$26</c:f>
              <c:numCache>
                <c:formatCode>General</c:formatCode>
                <c:ptCount val="5"/>
                <c:pt idx="0">
                  <c:v>45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47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Tasks_Completed</c:v>
                </c:pt>
              </c:strCache>
            </c:strRef>
          </c:tx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Sheet2!$E$2:$E$26</c:f>
              <c:numCache>
                <c:formatCode>General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78</c:v>
                </c:pt>
                <c:pt idx="3">
                  <c:v>77</c:v>
                </c:pt>
                <c:pt idx="4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Productivity_Score</c:v>
                </c:pt>
              </c:strCache>
            </c:strRef>
          </c:tx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Sheet2!$F$2:$F$26</c:f>
              <c:numCache>
                <c:formatCode>General</c:formatCode>
                <c:ptCount val="5"/>
                <c:pt idx="0">
                  <c:v>95</c:v>
                </c:pt>
                <c:pt idx="1">
                  <c:v>100</c:v>
                </c:pt>
                <c:pt idx="2">
                  <c:v>98</c:v>
                </c:pt>
                <c:pt idx="3">
                  <c:v>96</c:v>
                </c:pt>
                <c:pt idx="4">
                  <c:v>99</c:v>
                </c:pt>
              </c:numCache>
            </c:numRef>
          </c:val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Performance_Rating</c:v>
                </c:pt>
              </c:strCache>
            </c:strRef>
          </c:tx>
          <c:cat>
            <c:multiLvlStrRef>
              <c:f>Sheet2!$A$2:$C$26</c:f>
              <c:multiLvlStrCache>
                <c:ptCount val="5"/>
                <c:lvl>
                  <c:pt idx="0">
                    <c:v>IT</c:v>
                  </c:pt>
                  <c:pt idx="1">
                    <c:v>IT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IT</c:v>
                  </c:pt>
                </c:lvl>
                <c:lvl>
                  <c:pt idx="0">
                    <c:v>Riya</c:v>
                  </c:pt>
                  <c:pt idx="1">
                    <c:v>Rahul</c:v>
                  </c:pt>
                  <c:pt idx="2">
                    <c:v>Rakesh</c:v>
                  </c:pt>
                  <c:pt idx="3">
                    <c:v>Neeraj</c:v>
                  </c:pt>
                  <c:pt idx="4">
                    <c:v>Tanya</c:v>
                  </c:pt>
                </c:lvl>
                <c:lvl>
                  <c:pt idx="0">
                    <c:v>104</c:v>
                  </c:pt>
                  <c:pt idx="1">
                    <c:v>107</c:v>
                  </c:pt>
                  <c:pt idx="2">
                    <c:v>115</c:v>
                  </c:pt>
                  <c:pt idx="3">
                    <c:v>123</c:v>
                  </c:pt>
                  <c:pt idx="4">
                    <c:v>125</c:v>
                  </c:pt>
                </c:lvl>
              </c:multiLvlStrCache>
            </c:multiLvlStrRef>
          </c:cat>
          <c:val>
            <c:numRef>
              <c:f>Sheet2!$G$2:$G$26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axId val="120406016"/>
        <c:axId val="120407552"/>
      </c:barChart>
      <c:catAx>
        <c:axId val="120406016"/>
        <c:scaling>
          <c:orientation val="minMax"/>
        </c:scaling>
        <c:axPos val="l"/>
        <c:tickLblPos val="nextTo"/>
        <c:crossAx val="120407552"/>
        <c:crosses val="autoZero"/>
        <c:auto val="1"/>
        <c:lblAlgn val="ctr"/>
        <c:lblOffset val="100"/>
      </c:catAx>
      <c:valAx>
        <c:axId val="120407552"/>
        <c:scaling>
          <c:orientation val="minMax"/>
        </c:scaling>
        <c:axPos val="b"/>
        <c:majorGridlines/>
        <c:numFmt formatCode="General" sourceLinked="1"/>
        <c:tickLblPos val="nextTo"/>
        <c:crossAx val="12040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1409700</xdr:colOff>
      <xdr:row>28</xdr:row>
      <xdr:rowOff>190500</xdr:rowOff>
    </xdr:from>
    <xdr:to>
      <xdr:col>9</xdr:col>
      <xdr:colOff>600075</xdr:colOff>
      <xdr:row>42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171450</xdr:rowOff>
    </xdr:from>
    <xdr:to>
      <xdr:col>15</xdr:col>
      <xdr:colOff>76200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himanyu" refreshedDate="45900.718575694445" createdVersion="3" refreshedVersion="3" minRefreshableVersion="3" recordCount="25">
  <cacheSource type="worksheet">
    <worksheetSource ref="A1:G26" sheet="Sheet1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2"/>
  <sheetViews>
    <sheetView workbookViewId="0">
      <selection activeCell="A12" sqref="A12"/>
    </sheetView>
  </sheetViews>
  <sheetFormatPr defaultRowHeight="12.75"/>
  <cols>
    <col min="1" max="1" width="13.85546875" bestFit="1" customWidth="1"/>
    <col min="2" max="2" width="29" bestFit="1" customWidth="1"/>
  </cols>
  <sheetData>
    <row r="3" spans="1:2">
      <c r="A3" s="5" t="s">
        <v>38</v>
      </c>
      <c r="B3" t="s">
        <v>40</v>
      </c>
    </row>
    <row r="4" spans="1:2">
      <c r="A4" s="6" t="s">
        <v>16</v>
      </c>
      <c r="B4" s="7">
        <v>2.9580398915498081</v>
      </c>
    </row>
    <row r="5" spans="1:2">
      <c r="A5" s="6" t="s">
        <v>12</v>
      </c>
      <c r="B5" s="7">
        <v>3.54400902933387</v>
      </c>
    </row>
    <row r="6" spans="1:2">
      <c r="A6" s="6" t="s">
        <v>14</v>
      </c>
      <c r="B6" s="7">
        <v>4.7074409183759283</v>
      </c>
    </row>
    <row r="7" spans="1:2">
      <c r="A7" s="6" t="s">
        <v>10</v>
      </c>
      <c r="B7" s="7">
        <v>2</v>
      </c>
    </row>
    <row r="8" spans="1:2">
      <c r="A8" s="6" t="s">
        <v>8</v>
      </c>
      <c r="B8" s="7">
        <v>4.3748015828022293</v>
      </c>
    </row>
    <row r="9" spans="1:2">
      <c r="A9" s="6" t="s">
        <v>39</v>
      </c>
      <c r="B9" s="7">
        <v>12.412896519346321</v>
      </c>
    </row>
    <row r="12" spans="1:2">
      <c r="A12" s="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1"/>
  <sheetViews>
    <sheetView tabSelected="1" topLeftCell="G13" workbookViewId="0">
      <selection activeCell="K32" sqref="K32"/>
    </sheetView>
  </sheetViews>
  <sheetFormatPr defaultColWidth="12.5703125" defaultRowHeight="15.75" customHeight="1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  <col min="8" max="8" width="29.42578125" bestFit="1" customWidth="1"/>
    <col min="9" max="9" width="51.28515625" bestFit="1" customWidth="1"/>
    <col min="10" max="10" width="46.42578125" bestFit="1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42</v>
      </c>
      <c r="I1" s="8" t="s">
        <v>43</v>
      </c>
      <c r="J1" s="4" t="s">
        <v>43</v>
      </c>
      <c r="K1" s="9" t="s">
        <v>47</v>
      </c>
    </row>
    <row r="2" spans="1:11" ht="15.75" customHeight="1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  <c r="H2" s="4">
        <f>F2*G2/D2</f>
        <v>9.1428571428571423</v>
      </c>
      <c r="I2">
        <f>CORREL(D2:D26,G2:G26)</f>
        <v>0.94623485838187704</v>
      </c>
      <c r="J2">
        <f>CORREL(E2:E26, G2:G26)</f>
        <v>0.95745537036476214</v>
      </c>
      <c r="K2">
        <f>E2/D2</f>
        <v>1.4285714285714286</v>
      </c>
    </row>
    <row r="3" spans="1:11" ht="15.75" customHeight="1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  <c r="H3" s="4">
        <f t="shared" ref="H3:H26" si="0">F3*G3/D3</f>
        <v>11.25</v>
      </c>
      <c r="I3">
        <f t="shared" ref="I3:I26" si="1">CORREL(D3:D27,G3:G27)</f>
        <v>0.9500383795186268</v>
      </c>
      <c r="J3">
        <f t="shared" ref="J3:J26" si="2">CORREL(E3:E27, G3:G27)</f>
        <v>0.96296725814652862</v>
      </c>
      <c r="K3">
        <f t="shared" ref="K3:K26" si="3">E3/D3</f>
        <v>1.625</v>
      </c>
    </row>
    <row r="4" spans="1:11" ht="15.75" customHeight="1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  <c r="H4" s="4">
        <f t="shared" si="0"/>
        <v>7</v>
      </c>
      <c r="I4">
        <f t="shared" si="1"/>
        <v>0.95994673758060767</v>
      </c>
      <c r="J4">
        <f t="shared" si="2"/>
        <v>0.9693398194057925</v>
      </c>
      <c r="K4">
        <f t="shared" si="3"/>
        <v>1.3333333333333333</v>
      </c>
    </row>
    <row r="5" spans="1:11" ht="15.75" customHeight="1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  <c r="H5" s="4">
        <f t="shared" si="0"/>
        <v>10.555555555555555</v>
      </c>
      <c r="I5">
        <f t="shared" si="1"/>
        <v>0.9594972957826956</v>
      </c>
      <c r="J5">
        <f t="shared" si="2"/>
        <v>0.96926959181259686</v>
      </c>
      <c r="K5">
        <f t="shared" si="3"/>
        <v>1.6666666666666667</v>
      </c>
    </row>
    <row r="6" spans="1:11" ht="15.75" customHeight="1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  <c r="H6" s="4">
        <f t="shared" si="0"/>
        <v>4.8</v>
      </c>
      <c r="I6">
        <f t="shared" si="1"/>
        <v>0.95741434464986463</v>
      </c>
      <c r="J6">
        <f t="shared" si="2"/>
        <v>0.96744335123743885</v>
      </c>
      <c r="K6">
        <f t="shared" si="3"/>
        <v>1.2</v>
      </c>
    </row>
    <row r="7" spans="1:11" ht="15.75" customHeight="1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  <c r="H7" s="4">
        <f t="shared" si="0"/>
        <v>8.9473684210526319</v>
      </c>
      <c r="I7">
        <f t="shared" si="1"/>
        <v>0.95116888116078724</v>
      </c>
      <c r="J7">
        <f t="shared" si="2"/>
        <v>0.96334019074793764</v>
      </c>
      <c r="K7">
        <f t="shared" si="3"/>
        <v>1.5263157894736843</v>
      </c>
    </row>
    <row r="8" spans="1:11" ht="15.75" customHeight="1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  <c r="H8" s="4">
        <f t="shared" si="0"/>
        <v>10</v>
      </c>
      <c r="I8">
        <f t="shared" si="1"/>
        <v>0.95132991429977309</v>
      </c>
      <c r="J8">
        <f t="shared" si="2"/>
        <v>0.9635284698770018</v>
      </c>
      <c r="K8">
        <f t="shared" si="3"/>
        <v>1.6</v>
      </c>
    </row>
    <row r="9" spans="1:11" ht="15.75" customHeight="1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  <c r="H9" s="4">
        <f t="shared" si="0"/>
        <v>6.9642857142857144</v>
      </c>
      <c r="I9">
        <f t="shared" si="1"/>
        <v>0.95630337771858576</v>
      </c>
      <c r="J9">
        <f t="shared" si="2"/>
        <v>0.96227020322665824</v>
      </c>
      <c r="K9">
        <f t="shared" si="3"/>
        <v>1.25</v>
      </c>
    </row>
    <row r="10" spans="1:11" ht="15.75" customHeight="1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  <c r="H10" s="4">
        <f t="shared" si="0"/>
        <v>10.952380952380953</v>
      </c>
      <c r="I10">
        <f t="shared" si="1"/>
        <v>0.9618524679754239</v>
      </c>
      <c r="J10">
        <f t="shared" si="2"/>
        <v>0.96858983066433579</v>
      </c>
      <c r="K10">
        <f t="shared" si="3"/>
        <v>1.6666666666666667</v>
      </c>
    </row>
    <row r="11" spans="1:11" ht="15.75" customHeight="1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  <c r="H11" s="4">
        <f t="shared" si="0"/>
        <v>8.9729729729729737</v>
      </c>
      <c r="I11">
        <f t="shared" si="1"/>
        <v>0.96677242085498327</v>
      </c>
      <c r="J11">
        <f t="shared" si="2"/>
        <v>0.9699541778102283</v>
      </c>
      <c r="K11">
        <f t="shared" si="3"/>
        <v>1.4864864864864864</v>
      </c>
    </row>
    <row r="12" spans="1:11" ht="15.75" customHeight="1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  <c r="H12" s="4">
        <f t="shared" si="0"/>
        <v>7.0344827586206895</v>
      </c>
      <c r="I12">
        <f t="shared" si="1"/>
        <v>0.96882135756898924</v>
      </c>
      <c r="J12">
        <f t="shared" si="2"/>
        <v>0.97315238582775554</v>
      </c>
      <c r="K12">
        <f t="shared" si="3"/>
        <v>1.3103448275862069</v>
      </c>
    </row>
    <row r="13" spans="1:11" ht="15.75" customHeight="1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  <c r="H13" s="4">
        <f t="shared" si="0"/>
        <v>10.681818181818182</v>
      </c>
      <c r="I13">
        <f t="shared" si="1"/>
        <v>0.97420711995664022</v>
      </c>
      <c r="J13">
        <f t="shared" si="2"/>
        <v>0.97803475176860577</v>
      </c>
      <c r="K13">
        <f t="shared" si="3"/>
        <v>1.6590909090909092</v>
      </c>
    </row>
    <row r="14" spans="1:11" ht="15.75" customHeight="1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  <c r="H14" s="4">
        <f t="shared" si="0"/>
        <v>6.8181818181818183</v>
      </c>
      <c r="I14">
        <f t="shared" si="1"/>
        <v>0.97438497744834907</v>
      </c>
      <c r="J14">
        <f t="shared" si="2"/>
        <v>0.97755331091033071</v>
      </c>
      <c r="K14">
        <f t="shared" si="3"/>
        <v>1.3636363636363635</v>
      </c>
    </row>
    <row r="15" spans="1:11" ht="15.75" customHeight="1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 s="4">
        <f t="shared" si="0"/>
        <v>8.6829268292682933</v>
      </c>
      <c r="I15">
        <f t="shared" si="1"/>
        <v>0.97376024145394136</v>
      </c>
      <c r="J15">
        <f t="shared" si="2"/>
        <v>0.97674638997867957</v>
      </c>
      <c r="K15">
        <f t="shared" si="3"/>
        <v>1.6097560975609757</v>
      </c>
    </row>
    <row r="16" spans="1:11" ht="15.75" customHeight="1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  <c r="H16" s="4">
        <f t="shared" si="0"/>
        <v>10.208333333333334</v>
      </c>
      <c r="I16">
        <f t="shared" si="1"/>
        <v>0.97626807976744834</v>
      </c>
      <c r="J16">
        <f t="shared" si="2"/>
        <v>0.98035577408808539</v>
      </c>
      <c r="K16">
        <f t="shared" si="3"/>
        <v>1.625</v>
      </c>
    </row>
    <row r="17" spans="1:11" ht="15.75" customHeight="1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  <c r="H17" s="4">
        <f t="shared" si="0"/>
        <v>4.7692307692307692</v>
      </c>
      <c r="I17">
        <f t="shared" si="1"/>
        <v>0.97819949156564834</v>
      </c>
      <c r="J17">
        <f t="shared" si="2"/>
        <v>0.97815102490093719</v>
      </c>
      <c r="K17">
        <f t="shared" si="3"/>
        <v>1.2307692307692308</v>
      </c>
    </row>
    <row r="18" spans="1:11" ht="15.75" customHeight="1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  <c r="H18" s="4">
        <f t="shared" si="0"/>
        <v>6.967741935483871</v>
      </c>
      <c r="I18">
        <f t="shared" si="1"/>
        <v>0.97182173187904419</v>
      </c>
      <c r="J18">
        <f t="shared" si="2"/>
        <v>0.97318246247391416</v>
      </c>
      <c r="K18">
        <f t="shared" si="3"/>
        <v>1.3548387096774193</v>
      </c>
    </row>
    <row r="19" spans="1:11" ht="15.75" customHeight="1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  <c r="H19" s="4">
        <f t="shared" si="0"/>
        <v>10.813953488372093</v>
      </c>
      <c r="I19">
        <f t="shared" si="1"/>
        <v>0.97167260149065393</v>
      </c>
      <c r="J19">
        <f t="shared" si="2"/>
        <v>0.97297831875670215</v>
      </c>
      <c r="K19">
        <f t="shared" si="3"/>
        <v>1.7441860465116279</v>
      </c>
    </row>
    <row r="20" spans="1:11" ht="15.75" customHeight="1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  <c r="H20" s="4">
        <f t="shared" si="0"/>
        <v>8.9230769230769234</v>
      </c>
      <c r="I20">
        <f t="shared" si="1"/>
        <v>0.97657738309148767</v>
      </c>
      <c r="J20">
        <f t="shared" si="2"/>
        <v>0.96800914233982116</v>
      </c>
      <c r="K20">
        <f t="shared" si="3"/>
        <v>1.5384615384615385</v>
      </c>
    </row>
    <row r="21" spans="1:11" ht="15.75" customHeight="1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  <c r="H21" s="4">
        <f t="shared" si="0"/>
        <v>8.6666666666666661</v>
      </c>
      <c r="I21">
        <f t="shared" si="1"/>
        <v>0.97634566781493393</v>
      </c>
      <c r="J21">
        <f t="shared" si="2"/>
        <v>0.9677745900652136</v>
      </c>
      <c r="K21">
        <f t="shared" si="3"/>
        <v>1.4444444444444444</v>
      </c>
    </row>
    <row r="22" spans="1:11" ht="15.75" customHeight="1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  <c r="H22" s="4">
        <f t="shared" si="0"/>
        <v>4.7407407407407405</v>
      </c>
      <c r="I22">
        <f t="shared" si="1"/>
        <v>0.99562256643285396</v>
      </c>
      <c r="J22">
        <f t="shared" si="2"/>
        <v>0.99483644276347349</v>
      </c>
      <c r="K22">
        <f t="shared" si="3"/>
        <v>1.2592592592592593</v>
      </c>
    </row>
    <row r="23" spans="1:11" ht="15.75" customHeight="1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  <c r="H23" s="4">
        <f t="shared" si="0"/>
        <v>6.9375</v>
      </c>
      <c r="I23">
        <f t="shared" si="1"/>
        <v>0.99321105524990805</v>
      </c>
      <c r="J23">
        <f t="shared" si="2"/>
        <v>0.99515266171379668</v>
      </c>
      <c r="K23">
        <f t="shared" si="3"/>
        <v>1.375</v>
      </c>
    </row>
    <row r="24" spans="1:11" ht="15.75" customHeight="1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  <c r="H24" s="4">
        <f t="shared" si="0"/>
        <v>10.434782608695652</v>
      </c>
      <c r="I24">
        <f t="shared" si="1"/>
        <v>0.99760860558452769</v>
      </c>
      <c r="J24">
        <f t="shared" si="2"/>
        <v>0.9983374884595827</v>
      </c>
      <c r="K24">
        <f t="shared" si="3"/>
        <v>1.673913043478261</v>
      </c>
    </row>
    <row r="25" spans="1:11" ht="15.75" customHeight="1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  <c r="H25" s="4">
        <f t="shared" si="0"/>
        <v>6.7058823529411766</v>
      </c>
      <c r="I25">
        <f t="shared" si="1"/>
        <v>1</v>
      </c>
      <c r="J25">
        <f t="shared" si="2"/>
        <v>1</v>
      </c>
      <c r="K25">
        <f t="shared" si="3"/>
        <v>1.411764705882353</v>
      </c>
    </row>
    <row r="26" spans="1:11" ht="15.75" customHeight="1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  <c r="H26" s="4">
        <f t="shared" si="0"/>
        <v>10.531914893617021</v>
      </c>
      <c r="I26" t="e">
        <f>CORREL(D26,G26)</f>
        <v>#DIV/0!</v>
      </c>
      <c r="J26" t="e">
        <f t="shared" si="2"/>
        <v>#DIV/0!</v>
      </c>
      <c r="K26">
        <f t="shared" si="3"/>
        <v>1.6808510638297873</v>
      </c>
    </row>
    <row r="27" spans="1:11" ht="15.75" customHeight="1">
      <c r="D27">
        <f>AVERAGE(D2:D26)</f>
        <v>37.04</v>
      </c>
      <c r="K27">
        <f>MAX(K1:K26)</f>
        <v>1.7441860465116279</v>
      </c>
    </row>
    <row r="29" spans="1:11" ht="15.75" customHeight="1">
      <c r="K29" t="str">
        <f>INDEX(B2:B26, MATCH(MAX(K2:K26), K2:K26, 0))</f>
        <v>Arjun</v>
      </c>
    </row>
    <row r="31" spans="1:11" ht="15.75" customHeight="1">
      <c r="A31" s="4" t="s">
        <v>44</v>
      </c>
      <c r="G31" s="4" t="s">
        <v>45</v>
      </c>
      <c r="K31" s="4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G30"/>
  <sheetViews>
    <sheetView workbookViewId="0">
      <selection sqref="A1:G26"/>
    </sheetView>
  </sheetViews>
  <sheetFormatPr defaultRowHeight="12.75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" hidden="1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" hidden="1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" hidden="1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" hidden="1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" hidden="1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" hidden="1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" hidden="1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" hidden="1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" hidden="1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" hidden="1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" hidden="1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" hidden="1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" hidden="1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" hidden="1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" hidden="1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" hidden="1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" hidden="1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" hidden="1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" hidden="1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30" spans="1:7">
      <c r="A30" s="4" t="s">
        <v>37</v>
      </c>
    </row>
  </sheetData>
  <autoFilter ref="F1:F26">
    <filterColumn colId="0">
      <customFilters>
        <customFilter operator="greaterThanOrEqual" val="95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H1" sqref="H1"/>
    </sheetView>
  </sheetViews>
  <sheetFormatPr defaultRowHeight="12.75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  <col min="8" max="8" width="29.42578125" bestFit="1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42</v>
      </c>
    </row>
    <row r="2" spans="1:8" ht="1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3">
        <v>5</v>
      </c>
      <c r="H2" s="4">
        <f t="shared" ref="H2:H26" si="0">F2*G2/D2</f>
        <v>11.25</v>
      </c>
    </row>
    <row r="3" spans="1:8" ht="1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2">
        <v>5</v>
      </c>
      <c r="H3" s="4">
        <f t="shared" si="0"/>
        <v>10.952380952380953</v>
      </c>
    </row>
    <row r="4" spans="1:8" ht="1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3">
        <v>5</v>
      </c>
      <c r="H4" s="4">
        <f t="shared" si="0"/>
        <v>10.813953488372093</v>
      </c>
    </row>
    <row r="5" spans="1:8" ht="1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3">
        <v>5</v>
      </c>
      <c r="H5" s="4">
        <f t="shared" si="0"/>
        <v>10.681818181818182</v>
      </c>
    </row>
    <row r="6" spans="1:8" ht="1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3">
        <v>5</v>
      </c>
      <c r="H6" s="4">
        <f t="shared" si="0"/>
        <v>10.555555555555555</v>
      </c>
    </row>
    <row r="7" spans="1:8" ht="1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2">
        <v>5</v>
      </c>
      <c r="H7" s="4">
        <f t="shared" si="0"/>
        <v>10.531914893617021</v>
      </c>
    </row>
    <row r="8" spans="1:8" ht="1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2">
        <v>5</v>
      </c>
      <c r="H8" s="4">
        <f t="shared" si="0"/>
        <v>10.434782608695652</v>
      </c>
    </row>
    <row r="9" spans="1:8" ht="1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2">
        <v>5</v>
      </c>
      <c r="H9" s="4">
        <f t="shared" si="0"/>
        <v>10.208333333333334</v>
      </c>
    </row>
    <row r="10" spans="1:8" ht="1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2">
        <v>5</v>
      </c>
      <c r="H10" s="4">
        <f t="shared" si="0"/>
        <v>10</v>
      </c>
    </row>
    <row r="11" spans="1:8" ht="1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2">
        <v>4</v>
      </c>
      <c r="H11" s="4">
        <f t="shared" si="0"/>
        <v>9.1428571428571423</v>
      </c>
    </row>
    <row r="12" spans="1:8" ht="1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3">
        <v>4</v>
      </c>
      <c r="H12" s="4">
        <f t="shared" si="0"/>
        <v>8.9729729729729737</v>
      </c>
    </row>
    <row r="13" spans="1:8" ht="1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3">
        <v>4</v>
      </c>
      <c r="H13" s="4">
        <f t="shared" si="0"/>
        <v>8.9473684210526319</v>
      </c>
    </row>
    <row r="14" spans="1:8" ht="1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2">
        <v>4</v>
      </c>
      <c r="H14" s="4">
        <f t="shared" si="0"/>
        <v>8.9230769230769234</v>
      </c>
    </row>
    <row r="15" spans="1:8" ht="1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  <c r="H15" s="4">
        <f t="shared" si="0"/>
        <v>8.6829268292682933</v>
      </c>
    </row>
    <row r="16" spans="1:8" ht="1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3">
        <v>4</v>
      </c>
      <c r="H16" s="4">
        <f t="shared" si="0"/>
        <v>8.6666666666666661</v>
      </c>
    </row>
    <row r="17" spans="1:8" ht="1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2">
        <v>3</v>
      </c>
      <c r="H17" s="4">
        <f t="shared" si="0"/>
        <v>7.0344827586206895</v>
      </c>
    </row>
    <row r="18" spans="1:8" ht="1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2">
        <v>3</v>
      </c>
      <c r="H18" s="4">
        <f t="shared" si="0"/>
        <v>7</v>
      </c>
    </row>
    <row r="19" spans="1:8" ht="1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2">
        <v>3</v>
      </c>
      <c r="H19" s="4">
        <f t="shared" si="0"/>
        <v>6.967741935483871</v>
      </c>
    </row>
    <row r="20" spans="1:8" ht="1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3">
        <v>3</v>
      </c>
      <c r="H20" s="4">
        <f t="shared" si="0"/>
        <v>6.9642857142857144</v>
      </c>
    </row>
    <row r="21" spans="1:8" ht="1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3">
        <v>3</v>
      </c>
      <c r="H21" s="4">
        <f t="shared" si="0"/>
        <v>6.9375</v>
      </c>
    </row>
    <row r="22" spans="1:8" ht="1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2">
        <v>3</v>
      </c>
      <c r="H22" s="4">
        <f t="shared" si="0"/>
        <v>6.8181818181818183</v>
      </c>
    </row>
    <row r="23" spans="1:8" ht="1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3">
        <v>3</v>
      </c>
      <c r="H23" s="4">
        <f t="shared" si="0"/>
        <v>6.7058823529411766</v>
      </c>
    </row>
    <row r="24" spans="1:8" ht="1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2">
        <v>2</v>
      </c>
      <c r="H24" s="4">
        <f t="shared" si="0"/>
        <v>4.8</v>
      </c>
    </row>
    <row r="25" spans="1:8" ht="1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3">
        <v>2</v>
      </c>
      <c r="H25" s="4">
        <f t="shared" si="0"/>
        <v>4.7692307692307692</v>
      </c>
    </row>
    <row r="26" spans="1:8" ht="1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2">
        <v>2</v>
      </c>
      <c r="H26" s="4">
        <f t="shared" si="0"/>
        <v>4.7407407407407405</v>
      </c>
    </row>
  </sheetData>
  <autoFilter ref="H1:H26"/>
  <sortState ref="A2:H26">
    <sortCondition descending="1" ref="H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G30"/>
  <sheetViews>
    <sheetView workbookViewId="0">
      <selection activeCell="A30" sqref="A30"/>
    </sheetView>
  </sheetViews>
  <sheetFormatPr defaultRowHeight="12.75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hidden="1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" hidden="1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" hidden="1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" hidden="1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" hidden="1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" hidden="1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" hidden="1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" hidden="1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" hidden="1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" hidden="1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" hidden="1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" hidden="1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" hidden="1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  <row r="30" spans="1:7">
      <c r="A30" s="4" t="s">
        <v>46</v>
      </c>
    </row>
  </sheetData>
  <autoFilter ref="A1:G26">
    <filterColumn colId="3">
      <customFilters>
        <customFilter operator="greaterThan" val="37.04"/>
      </customFilters>
    </filterColumn>
    <filterColumn colId="6">
      <filters>
        <filter val="4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Abhimanyu</cp:lastModifiedBy>
  <dcterms:modified xsi:type="dcterms:W3CDTF">2025-09-10T21:00:19Z</dcterms:modified>
</cp:coreProperties>
</file>