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ala DS CG\Excel\Project\Excel Final Project - Solution\"/>
    </mc:Choice>
  </mc:AlternateContent>
  <xr:revisionPtr revIDLastSave="0" documentId="13_ncr:1_{E583D7B4-6717-4EE7-ACD1-8E9F0F38FD15}" xr6:coauthVersionLast="47" xr6:coauthVersionMax="47" xr10:uidLastSave="{00000000-0000-0000-0000-000000000000}"/>
  <bookViews>
    <workbookView xWindow="-120" yWindow="-120" windowWidth="20730" windowHeight="11040" activeTab="2" xr2:uid="{66AE4B3D-1F4D-496C-9DAC-FD11E555CE9D}"/>
  </bookViews>
  <sheets>
    <sheet name="Dashboard" sheetId="4" r:id="rId1"/>
    <sheet name="Date Analysis" sheetId="8" r:id="rId2"/>
    <sheet name="Customer Analysis" sheetId="3" r:id="rId3"/>
    <sheet name="dailyActivity_merged" sheetId="2" r:id="rId4"/>
  </sheets>
  <definedNames>
    <definedName name="ExternalData_1" localSheetId="3" hidden="1">dailyActivity_merged!$A$1:$O$941</definedName>
  </definedNames>
  <calcPr calcId="191029"/>
  <pivotCaches>
    <pivotCache cacheId="3" r:id="rId5"/>
    <pivotCache cacheId="4" r:id="rId6"/>
    <pivotCache cacheId="5" r:id="rId7"/>
    <pivotCache cacheId="6" r:id="rId8"/>
    <pivotCache cacheId="7" r:id="rId9"/>
    <pivotCache cacheId="8" r:id="rId10"/>
    <pivotCache cacheId="9" r:id="rId11"/>
    <pivotCache cacheId="10" r:id="rId12"/>
    <pivotCache cacheId="11" r:id="rId13"/>
    <pivotCache cacheId="1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8" l="1"/>
  <c r="F7" i="3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AC12" i="3"/>
  <c r="AC13" i="3"/>
  <c r="AC14" i="3"/>
  <c r="AC15" i="3"/>
  <c r="AC16" i="3"/>
  <c r="U6" i="3"/>
  <c r="U5" i="3"/>
  <c r="U4" i="3"/>
  <c r="AK36" i="3"/>
  <c r="AI36" i="3"/>
  <c r="AG36" i="3"/>
  <c r="Y36" i="3"/>
  <c r="Q36" i="3"/>
  <c r="AK35" i="3"/>
  <c r="AI35" i="3"/>
  <c r="AG35" i="3"/>
  <c r="Y35" i="3"/>
  <c r="Q35" i="3"/>
  <c r="AK34" i="3"/>
  <c r="AI34" i="3"/>
  <c r="AG34" i="3"/>
  <c r="Y34" i="3"/>
  <c r="Q34" i="3"/>
  <c r="AK33" i="3"/>
  <c r="AI33" i="3"/>
  <c r="AG33" i="3"/>
  <c r="Y33" i="3"/>
  <c r="Q33" i="3"/>
  <c r="AK32" i="3"/>
  <c r="AI32" i="3"/>
  <c r="AG32" i="3"/>
  <c r="Y32" i="3"/>
  <c r="Q32" i="3"/>
  <c r="AK31" i="3"/>
  <c r="AI31" i="3"/>
  <c r="AG31" i="3"/>
  <c r="Y31" i="3"/>
  <c r="Q31" i="3"/>
  <c r="AK30" i="3"/>
  <c r="AI30" i="3"/>
  <c r="AG30" i="3"/>
  <c r="Y30" i="3"/>
  <c r="Q30" i="3"/>
  <c r="AK29" i="3"/>
  <c r="AI29" i="3"/>
  <c r="AG29" i="3"/>
  <c r="Y29" i="3"/>
  <c r="Q29" i="3"/>
  <c r="AK28" i="3"/>
  <c r="AI28" i="3"/>
  <c r="AG28" i="3"/>
  <c r="Y28" i="3"/>
  <c r="Q28" i="3"/>
  <c r="AK27" i="3"/>
  <c r="AI27" i="3"/>
  <c r="AG27" i="3"/>
  <c r="Y27" i="3"/>
  <c r="Q27" i="3"/>
  <c r="AK26" i="3"/>
  <c r="AI26" i="3"/>
  <c r="AG26" i="3"/>
  <c r="Y26" i="3"/>
  <c r="Q26" i="3"/>
  <c r="AK25" i="3"/>
  <c r="AI25" i="3"/>
  <c r="AG25" i="3"/>
  <c r="Y25" i="3"/>
  <c r="Q25" i="3"/>
  <c r="AK24" i="3"/>
  <c r="AI24" i="3"/>
  <c r="AG24" i="3"/>
  <c r="Y24" i="3"/>
  <c r="Q24" i="3"/>
  <c r="AK23" i="3"/>
  <c r="AI23" i="3"/>
  <c r="AG23" i="3"/>
  <c r="Y23" i="3"/>
  <c r="Q23" i="3"/>
  <c r="AK22" i="3"/>
  <c r="AI22" i="3"/>
  <c r="AG22" i="3"/>
  <c r="Y22" i="3"/>
  <c r="Q22" i="3"/>
  <c r="AK21" i="3"/>
  <c r="AI21" i="3"/>
  <c r="AG21" i="3"/>
  <c r="Y21" i="3"/>
  <c r="Q21" i="3"/>
  <c r="AK20" i="3"/>
  <c r="AI20" i="3"/>
  <c r="AG20" i="3"/>
  <c r="Y20" i="3"/>
  <c r="Q20" i="3"/>
  <c r="AK19" i="3"/>
  <c r="AI19" i="3"/>
  <c r="AG19" i="3"/>
  <c r="Y19" i="3"/>
  <c r="Q19" i="3"/>
  <c r="AK18" i="3"/>
  <c r="AI18" i="3"/>
  <c r="AG18" i="3"/>
  <c r="Y18" i="3"/>
  <c r="Q18" i="3"/>
  <c r="AK17" i="3"/>
  <c r="AI17" i="3"/>
  <c r="AG17" i="3"/>
  <c r="AB17" i="3"/>
  <c r="Y17" i="3"/>
  <c r="Q17" i="3"/>
  <c r="AK16" i="3"/>
  <c r="AI16" i="3"/>
  <c r="AG16" i="3"/>
  <c r="Y16" i="3"/>
  <c r="Q16" i="3"/>
  <c r="AK15" i="3"/>
  <c r="AI15" i="3"/>
  <c r="AG15" i="3"/>
  <c r="Y15" i="3"/>
  <c r="Q15" i="3"/>
  <c r="AK14" i="3"/>
  <c r="AI14" i="3"/>
  <c r="AG14" i="3"/>
  <c r="Y14" i="3"/>
  <c r="Q14" i="3"/>
  <c r="AK13" i="3"/>
  <c r="AI13" i="3"/>
  <c r="AG13" i="3"/>
  <c r="Y13" i="3"/>
  <c r="Q13" i="3"/>
  <c r="AK12" i="3"/>
  <c r="AI12" i="3"/>
  <c r="AG12" i="3"/>
  <c r="Y12" i="3"/>
  <c r="Q12" i="3"/>
  <c r="AK11" i="3"/>
  <c r="AI11" i="3"/>
  <c r="AG11" i="3"/>
  <c r="Y11" i="3"/>
  <c r="Q11" i="3"/>
  <c r="AK10" i="3"/>
  <c r="AI10" i="3"/>
  <c r="AG10" i="3"/>
  <c r="Y10" i="3"/>
  <c r="Q10" i="3"/>
  <c r="AK9" i="3"/>
  <c r="AI9" i="3"/>
  <c r="AG9" i="3"/>
  <c r="Y9" i="3"/>
  <c r="Q9" i="3"/>
  <c r="AK8" i="3"/>
  <c r="AI8" i="3"/>
  <c r="AG8" i="3"/>
  <c r="Y8" i="3"/>
  <c r="Q8" i="3"/>
  <c r="AK7" i="3"/>
  <c r="AI7" i="3"/>
  <c r="AG7" i="3"/>
  <c r="Y7" i="3"/>
  <c r="T7" i="3"/>
  <c r="Q7" i="3"/>
  <c r="AK6" i="3"/>
  <c r="AI6" i="3"/>
  <c r="AG6" i="3"/>
  <c r="Y6" i="3"/>
  <c r="Q6" i="3"/>
  <c r="AK5" i="3"/>
  <c r="AI5" i="3"/>
  <c r="AG5" i="3"/>
  <c r="Y5" i="3"/>
  <c r="Q5" i="3"/>
  <c r="AK4" i="3"/>
  <c r="AI4" i="3"/>
  <c r="AG4" i="3"/>
  <c r="Y4" i="3"/>
  <c r="Q4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6A527A-1DFA-46CA-BA61-90041F753057}" keepAlive="1" name="Query - dailyActivity_merged" description="Connection to the 'dailyActivity_merged' query in the workbook." type="5" refreshedVersion="7" background="1" saveData="1">
    <dbPr connection="Provider=Microsoft.Mashup.OleDb.1;Data Source=$Workbook$;Location=dailyActivity_merged;Extended Properties=&quot;&quot;" command="SELECT * FROM [dailyActivity_merged]"/>
  </connection>
</connections>
</file>

<file path=xl/sharedStrings.xml><?xml version="1.0" encoding="utf-8"?>
<sst xmlns="http://schemas.openxmlformats.org/spreadsheetml/2006/main" count="1303" uniqueCount="136">
  <si>
    <t>Id</t>
  </si>
  <si>
    <t>ActivityDate</t>
  </si>
  <si>
    <t>TotalSteps</t>
  </si>
  <si>
    <t>TotalDistance</t>
  </si>
  <si>
    <t>TrackerDistance</t>
  </si>
  <si>
    <t>VeryActiveDistance</t>
  </si>
  <si>
    <t>ModeratelyActiveDistance</t>
  </si>
  <si>
    <t>LightActiveDistance</t>
  </si>
  <si>
    <t>VeryActiveMinutes</t>
  </si>
  <si>
    <t>FairlyActiveMinutes</t>
  </si>
  <si>
    <t>LightlyActiveMinutes</t>
  </si>
  <si>
    <t>SedentaryMinutes</t>
  </si>
  <si>
    <t>Calories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</si>
  <si>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</si>
  <si>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</si>
  <si>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</si>
  <si>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</si>
  <si>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</si>
  <si>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</si>
  <si>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</si>
  <si>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</si>
  <si>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</si>
  <si>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</si>
  <si>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</si>
  <si>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</si>
  <si>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</si>
  <si>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</si>
  <si>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</si>
  <si>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</si>
  <si>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</si>
  <si>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</si>
  <si>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</si>
  <si>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</si>
  <si>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</si>
  <si>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</si>
  <si>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</si>
  <si>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</si>
  <si>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</si>
  <si>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</si>
  <si>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</si>
  <si>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</si>
  <si>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</si>
  <si>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</si>
  <si>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</si>
  <si>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Grand Total</t>
  </si>
  <si>
    <t>Count of ActivityDate</t>
  </si>
  <si>
    <t>Customer Id</t>
  </si>
  <si>
    <t>Status</t>
  </si>
  <si>
    <t>Count of Customer Id</t>
  </si>
  <si>
    <t>Active User</t>
  </si>
  <si>
    <t>Light User</t>
  </si>
  <si>
    <t>Moderate User</t>
  </si>
  <si>
    <t>Customer ID</t>
  </si>
  <si>
    <t>Mean of TotalDistance</t>
  </si>
  <si>
    <t>Beginner</t>
  </si>
  <si>
    <t>Intermediate</t>
  </si>
  <si>
    <t>Pro</t>
  </si>
  <si>
    <t>Count of Customer ID</t>
  </si>
  <si>
    <t>Sum of TotalSteps</t>
  </si>
  <si>
    <t>Average of Sum of TotalSteps</t>
  </si>
  <si>
    <t>Percentage</t>
  </si>
  <si>
    <t>Average of Calories</t>
  </si>
  <si>
    <t>Extremely Active</t>
  </si>
  <si>
    <t>Lightly Active</t>
  </si>
  <si>
    <t>Moderately Active</t>
  </si>
  <si>
    <t>Sedentary</t>
  </si>
  <si>
    <t>Very Active</t>
  </si>
  <si>
    <t>Average of Calorie</t>
  </si>
  <si>
    <t>Average of FairlyActiveMinutes</t>
  </si>
  <si>
    <t>Average of LightlyActiveMinutes</t>
  </si>
  <si>
    <t>Average of VeryActiveMinutes</t>
  </si>
  <si>
    <t>Fairly Active Category</t>
  </si>
  <si>
    <t>Lightly Active Category</t>
  </si>
  <si>
    <t>Very Active Category</t>
  </si>
  <si>
    <t>High</t>
  </si>
  <si>
    <t>Low</t>
  </si>
  <si>
    <t>Medium</t>
  </si>
  <si>
    <t>Category</t>
  </si>
  <si>
    <t>Count of Id</t>
  </si>
  <si>
    <t>Date</t>
  </si>
  <si>
    <t>Month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</si>
  <si>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</si>
  <si>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</si>
  <si>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</si>
  <si>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</si>
  <si>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</si>
  <si>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</si>
  <si>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</si>
  <si>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</si>
  <si>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</si>
  <si>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</si>
  <si>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</si>
  <si>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</si>
  <si>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</si>
  <si>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</si>
  <si>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</si>
  <si>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</si>
  <si>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</si>
  <si>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</si>
  <si>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</si>
  <si>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5-10-2016</t>
  </si>
  <si>
    <t>5-11-2016</t>
  </si>
  <si>
    <t>5-1-2016</t>
  </si>
  <si>
    <t>5-12-2016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</si>
  <si>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</si>
  <si>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</si>
  <si>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</si>
  <si>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</si>
  <si>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</si>
  <si>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</si>
  <si>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</si>
  <si>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</si>
  <si>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April</t>
  </si>
  <si>
    <t>May</t>
  </si>
  <si>
    <t>Count of Date</t>
  </si>
  <si>
    <t>Sum of Count of Id</t>
  </si>
  <si>
    <t>Average of TotalDistance</t>
  </si>
  <si>
    <t>Highly Active Day</t>
  </si>
  <si>
    <t>Lightly Active Day</t>
  </si>
  <si>
    <t>Moderately Active Day</t>
  </si>
  <si>
    <t>Usage</t>
  </si>
  <si>
    <t>Average Total Distance</t>
  </si>
  <si>
    <t>Sum of Total Steps</t>
  </si>
  <si>
    <t>Lighly Active Day</t>
  </si>
  <si>
    <t>Based on Minutes</t>
  </si>
  <si>
    <t>Low Engagement</t>
  </si>
  <si>
    <t>Moderate Engagement</t>
  </si>
  <si>
    <t>High Engagement</t>
  </si>
  <si>
    <t>4</t>
  </si>
  <si>
    <t>5</t>
  </si>
  <si>
    <t>Sum of TotalDistance</t>
  </si>
  <si>
    <t>Total Distance per Month</t>
  </si>
  <si>
    <t>WeFit Dashboard</t>
  </si>
  <si>
    <t>Analysis of Customer Data</t>
  </si>
  <si>
    <t>Analysis of date data</t>
  </si>
  <si>
    <t>Classification based on a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</si>
</sst>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09]m/d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72"/>
      <color theme="0"/>
      <name val="Algerian"/>
      <family val="5"/>
    </font>
    <font>
      <sz val="72"/>
      <color theme="1"/>
      <name val="Algerian"/>
      <family val="5"/>
    </font>
    <font>
      <sz val="26"/>
      <color theme="0"/>
      <name val="Algerian"/>
      <family val="5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72A3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3" borderId="0" xfId="0" applyFont="1" applyFill="1"/>
    <xf numFmtId="1" fontId="0" fillId="0" borderId="0" xfId="0" applyNumberFormat="1"/>
    <xf numFmtId="0" fontId="0" fillId="4" borderId="0" xfId="0" applyFill="1"/>
    <xf numFmtId="0" fontId="3" fillId="4" borderId="0" xfId="0" applyFont="1" applyFill="1" applyAlignment="1"/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2">
    <dxf>
      <numFmt numFmtId="164" formatCode="[$-24009]m/d/yyyy;@"/>
    </dxf>
    <dxf>
      <numFmt numFmtId="164" formatCode="[$-24009]m/d/yyyy;@"/>
    </dxf>
    <dxf>
      <numFmt numFmtId="164" formatCode="[$-24009]m/d/yyyy;@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FF00"/>
      <color rgb="FFFF66CC"/>
      <color rgb="FF00416A"/>
      <color rgb="FF3DC2EC"/>
      <color rgb="FF00008B"/>
      <color rgb="FF0039A6"/>
      <color rgb="FF402E7A"/>
      <color rgb="FFFEDC97"/>
      <color rgb="FFDB3A34"/>
      <color rgb="FFFFEC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Activity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B3A34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624-4B92-97D3-1AA923BCA670}"/>
              </c:ext>
            </c:extLst>
          </c:dPt>
          <c:dPt>
            <c:idx val="1"/>
            <c:bubble3D val="0"/>
            <c:spPr>
              <a:solidFill>
                <a:srgbClr val="FFC857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624-4B92-97D3-1AA923BCA670}"/>
              </c:ext>
            </c:extLst>
          </c:dPt>
          <c:dPt>
            <c:idx val="2"/>
            <c:bubble3D val="0"/>
            <c:spPr>
              <a:solidFill>
                <a:srgbClr val="092327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24-4B92-97D3-1AA923BCA670}"/>
              </c:ext>
            </c:extLst>
          </c:dPt>
          <c:dLbls>
            <c:dLbl>
              <c:idx val="0"/>
              <c:layout>
                <c:manualLayout>
                  <c:x val="0.11944444444444445"/>
                  <c:y val="2.3148148148148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24-4B92-97D3-1AA923BCA670}"/>
                </c:ext>
              </c:extLst>
            </c:dLbl>
            <c:dLbl>
              <c:idx val="1"/>
              <c:layout>
                <c:manualLayout>
                  <c:x val="-5.8333333333333383E-2"/>
                  <c:y val="-0.115740740740740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24-4B92-97D3-1AA923BCA670}"/>
                </c:ext>
              </c:extLst>
            </c:dLbl>
            <c:dLbl>
              <c:idx val="2"/>
              <c:layout>
                <c:manualLayout>
                  <c:x val="-8.3333333333333835E-3"/>
                  <c:y val="-0.134259259259259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111111111111113E-2"/>
                      <c:h val="0.101018518518518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624-4B92-97D3-1AA923BCA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Analysis'!$E$4:$E$6</c:f>
              <c:strCache>
                <c:ptCount val="3"/>
                <c:pt idx="0">
                  <c:v>Active User</c:v>
                </c:pt>
                <c:pt idx="1">
                  <c:v>Light User</c:v>
                </c:pt>
                <c:pt idx="2">
                  <c:v>Moderate User</c:v>
                </c:pt>
              </c:strCache>
            </c:strRef>
          </c:cat>
          <c:val>
            <c:numRef>
              <c:f>'Customer Analysis'!$F$4:$F$6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4-4B92-97D3-1AA923BC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23000">
          <a:srgbClr val="092327"/>
        </a:gs>
        <a:gs pos="30000">
          <a:schemeClr val="accent3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Fairly Active Minutes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97593691899497"/>
          <c:y val="0.18123129068163532"/>
          <c:w val="0.85102406308100509"/>
          <c:h val="0.69399701702073491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459391"/>
        <c:axId val="140471455"/>
      </c:barChart>
      <c:catAx>
        <c:axId val="140459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1455"/>
        <c:crosses val="autoZero"/>
        <c:auto val="1"/>
        <c:lblAlgn val="ctr"/>
        <c:lblOffset val="100"/>
        <c:noMultiLvlLbl val="0"/>
      </c:catAx>
      <c:valAx>
        <c:axId val="14047145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Daily User Activity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901651491823066E-2"/>
          <c:y val="0.10784469489050648"/>
          <c:w val="0.93404495673107546"/>
          <c:h val="0.73084874371964981"/>
        </c:manualLayout>
      </c:layout>
      <c:lineChart>
        <c:grouping val="standard"/>
        <c:varyColors val="0"/>
        <c:ser>
          <c:idx val="0"/>
          <c:order val="0"/>
          <c:spPr>
            <a:ln w="44450" cap="flat" cmpd="sng">
              <a:solidFill>
                <a:srgbClr val="FFFF00"/>
              </a:solidFill>
              <a:prstDash val="solid"/>
              <a:round/>
              <a:headEnd type="none"/>
              <a:tailEnd type="stealth" w="lg" len="lg"/>
            </a:ln>
            <a:effectLst>
              <a:outerShdw blurRad="50800" dist="50800" dir="5400000" algn="ctr" rotWithShape="0">
                <a:srgbClr val="000000">
                  <a:alpha val="43137"/>
                </a:srgbClr>
              </a:outerShdw>
            </a:effectLst>
          </c:spPr>
          <c:marker>
            <c:symbol val="none"/>
          </c:marker>
          <c:cat>
            <c:strRef>
              <c:f>'Date Analysis'!$E$3:$E$33</c:f>
              <c:strCache>
                <c:ptCount val="31"/>
                <c:pt idx="0">
                  <c:v>4-12-2016</c:v>
                </c:pt>
                <c:pt idx="1">
                  <c:v>4-13-2016</c:v>
                </c:pt>
                <c:pt idx="2">
                  <c:v>4-14-2016</c:v>
                </c:pt>
                <c:pt idx="3">
                  <c:v>4-15-2016</c:v>
                </c:pt>
                <c:pt idx="4">
                  <c:v>4-16-2016</c:v>
                </c:pt>
                <c:pt idx="5">
                  <c:v>4-17-2016</c:v>
                </c:pt>
                <c:pt idx="6">
                  <c:v>4-18-2016</c:v>
                </c:pt>
                <c:pt idx="7">
                  <c:v>4-19-2016</c:v>
                </c:pt>
                <c:pt idx="8">
                  <c:v>4-20-2016</c:v>
                </c:pt>
                <c:pt idx="9">
                  <c:v>4-21-2016</c:v>
                </c:pt>
                <c:pt idx="10">
                  <c:v>4-22-2016</c:v>
                </c:pt>
                <c:pt idx="11">
                  <c:v>4-23-2016</c:v>
                </c:pt>
                <c:pt idx="12">
                  <c:v>4-24-2016</c:v>
                </c:pt>
                <c:pt idx="13">
                  <c:v>4-25-2016</c:v>
                </c:pt>
                <c:pt idx="14">
                  <c:v>4-26-2016</c:v>
                </c:pt>
                <c:pt idx="15">
                  <c:v>4-27-2016</c:v>
                </c:pt>
                <c:pt idx="16">
                  <c:v>4-28-2016</c:v>
                </c:pt>
                <c:pt idx="17">
                  <c:v>4-29-2016</c:v>
                </c:pt>
                <c:pt idx="18">
                  <c:v>4-30-2016</c:v>
                </c:pt>
                <c:pt idx="19">
                  <c:v>5-10-2016</c:v>
                </c:pt>
                <c:pt idx="20">
                  <c:v>5-11-2016</c:v>
                </c:pt>
                <c:pt idx="21">
                  <c:v>5-1-2016</c:v>
                </c:pt>
                <c:pt idx="22">
                  <c:v>5-12-2016</c:v>
                </c:pt>
                <c:pt idx="23">
                  <c:v>5-2-2016</c:v>
                </c:pt>
                <c:pt idx="24">
                  <c:v>5-3-2016</c:v>
                </c:pt>
                <c:pt idx="25">
                  <c:v>5-4-2016</c:v>
                </c:pt>
                <c:pt idx="26">
                  <c:v>5-5-2016</c:v>
                </c:pt>
                <c:pt idx="27">
                  <c:v>5-6-2016</c:v>
                </c:pt>
                <c:pt idx="28">
                  <c:v>5-7-2016</c:v>
                </c:pt>
                <c:pt idx="29">
                  <c:v>5-8-2016</c:v>
                </c:pt>
                <c:pt idx="30">
                  <c:v>5-9-2016</c:v>
                </c:pt>
              </c:strCache>
            </c:strRef>
          </c:cat>
          <c:val>
            <c:numRef>
              <c:f>'Date Analysis'!$F$3:$F$33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26</c:v>
                </c:pt>
                <c:pt idx="20">
                  <c:v>24</c:v>
                </c:pt>
                <c:pt idx="21">
                  <c:v>30</c:v>
                </c:pt>
                <c:pt idx="22">
                  <c:v>21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A-4CCD-A0A8-6EBE3B51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69648"/>
        <c:axId val="531165904"/>
      </c:lineChart>
      <c:catAx>
        <c:axId val="531169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5904"/>
        <c:crosses val="autoZero"/>
        <c:auto val="1"/>
        <c:lblAlgn val="ctr"/>
        <c:lblOffset val="100"/>
        <c:tickMarkSkip val="10"/>
        <c:noMultiLvlLbl val="0"/>
      </c:catAx>
      <c:valAx>
        <c:axId val="531165904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0">
          <a:schemeClr val="accent1">
            <a:lumMod val="0"/>
            <a:lumOff val="100000"/>
          </a:schemeClr>
        </a:gs>
        <a:gs pos="95000">
          <a:srgbClr val="4B244A"/>
        </a:gs>
      </a:gsLst>
      <a:lin ang="6600000" scaled="0"/>
      <a:tileRect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[Task4.xlsx]Date Analysis!PivotTable32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User Activity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DC2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DC2EC"/>
          </a:solidFill>
          <a:ln>
            <a:noFill/>
          </a:ln>
          <a:effectLst/>
        </c:spPr>
      </c:pivotFmt>
      <c:pivotFmt>
        <c:idx val="4"/>
        <c:spPr>
          <a:solidFill>
            <a:srgbClr val="00416A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 Analysis'!$C$2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DC2EC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DC2E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27-4E71-9C3D-33AA84967208}"/>
              </c:ext>
            </c:extLst>
          </c:dPt>
          <c:dPt>
            <c:idx val="1"/>
            <c:invertIfNegative val="0"/>
            <c:bubble3D val="0"/>
            <c:spPr>
              <a:solidFill>
                <a:srgbClr val="0041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7-4E71-9C3D-33AA849672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Analysis'!$B$3:$B$5</c:f>
              <c:strCache>
                <c:ptCount val="2"/>
                <c:pt idx="0">
                  <c:v>April</c:v>
                </c:pt>
                <c:pt idx="1">
                  <c:v>May</c:v>
                </c:pt>
              </c:strCache>
            </c:strRef>
          </c:cat>
          <c:val>
            <c:numRef>
              <c:f>'Date Analysis'!$C$3:$C$5</c:f>
              <c:numCache>
                <c:formatCode>General</c:formatCode>
                <c:ptCount val="2"/>
                <c:pt idx="0">
                  <c:v>611</c:v>
                </c:pt>
                <c:pt idx="1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7-4E71-9C3D-33AA84967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793872"/>
        <c:axId val="648807184"/>
      </c:barChart>
      <c:catAx>
        <c:axId val="64879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07184"/>
        <c:crosses val="autoZero"/>
        <c:auto val="1"/>
        <c:lblAlgn val="ctr"/>
        <c:lblOffset val="100"/>
        <c:noMultiLvlLbl val="0"/>
      </c:catAx>
      <c:valAx>
        <c:axId val="6488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0"/>
            <a:lumOff val="100000"/>
          </a:schemeClr>
        </a:gs>
        <a:gs pos="0">
          <a:schemeClr val="accent1">
            <a:lumMod val="0"/>
            <a:lumOff val="100000"/>
          </a:schemeClr>
        </a:gs>
        <a:gs pos="95000">
          <a:srgbClr val="4B244A"/>
        </a:gs>
      </a:gsLst>
      <a:lin ang="66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[Task4.xlsx]Date Analysis!PivotTable41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Usage of Users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tx1">
              <a:lumMod val="85000"/>
              <a:lumOff val="15000"/>
            </a:schemeClr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 w="19050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70C0"/>
          </a:solidFill>
          <a:ln w="19050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3DC2EC"/>
          </a:solidFill>
          <a:ln w="19050">
            <a:solidFill>
              <a:schemeClr val="bg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'Date Analysis'!$C$12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905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0-47C7-BB04-0E91910EBA46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0-47C7-BB04-0E91910EBA46}"/>
              </c:ext>
            </c:extLst>
          </c:dPt>
          <c:dPt>
            <c:idx val="2"/>
            <c:bubble3D val="0"/>
            <c:spPr>
              <a:solidFill>
                <a:srgbClr val="3DC2EC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80-47C7-BB04-0E91910EBA46}"/>
              </c:ext>
            </c:extLst>
          </c:dPt>
          <c:cat>
            <c:strRef>
              <c:f>'Date Analysis'!$B$13:$B$16</c:f>
              <c:strCache>
                <c:ptCount val="3"/>
                <c:pt idx="0">
                  <c:v>High Engagement</c:v>
                </c:pt>
                <c:pt idx="1">
                  <c:v>Low Engagement</c:v>
                </c:pt>
                <c:pt idx="2">
                  <c:v>Moderate Engagement</c:v>
                </c:pt>
              </c:strCache>
            </c:strRef>
          </c:cat>
          <c:val>
            <c:numRef>
              <c:f>'Date Analysis'!$C$13:$C$16</c:f>
              <c:numCache>
                <c:formatCode>General</c:formatCode>
                <c:ptCount val="3"/>
                <c:pt idx="0">
                  <c:v>19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0-47C7-BB04-0E91910EB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0"/>
            <a:lumOff val="100000"/>
          </a:schemeClr>
        </a:gs>
        <a:gs pos="0">
          <a:schemeClr val="accent1">
            <a:lumMod val="0"/>
            <a:lumOff val="100000"/>
          </a:schemeClr>
        </a:gs>
        <a:gs pos="95000">
          <a:srgbClr val="4B244A"/>
        </a:gs>
      </a:gsLst>
      <a:lin ang="66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Daily User Activity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69648"/>
        <c:axId val="531165904"/>
      </c:lineChart>
      <c:catAx>
        <c:axId val="531169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5904"/>
        <c:crosses val="autoZero"/>
        <c:auto val="1"/>
        <c:lblAlgn val="ctr"/>
        <c:lblOffset val="100"/>
        <c:tickMarkSkip val="10"/>
        <c:noMultiLvlLbl val="0"/>
      </c:catAx>
      <c:valAx>
        <c:axId val="531165904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0">
          <a:schemeClr val="accent1">
            <a:lumMod val="0"/>
            <a:lumOff val="100000"/>
          </a:schemeClr>
        </a:gs>
        <a:gs pos="95000">
          <a:srgbClr val="4B244A"/>
        </a:gs>
      </a:gsLst>
      <a:lin ang="6600000" scaled="0"/>
      <a:tileRect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Daily User Activity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69648"/>
        <c:axId val="531165904"/>
      </c:lineChart>
      <c:catAx>
        <c:axId val="531169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5904"/>
        <c:crosses val="autoZero"/>
        <c:auto val="1"/>
        <c:lblAlgn val="ctr"/>
        <c:lblOffset val="100"/>
        <c:tickMarkSkip val="10"/>
        <c:noMultiLvlLbl val="0"/>
      </c:catAx>
      <c:valAx>
        <c:axId val="531165904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0">
          <a:schemeClr val="accent1">
            <a:lumMod val="0"/>
            <a:lumOff val="100000"/>
          </a:schemeClr>
        </a:gs>
        <a:gs pos="95000">
          <a:srgbClr val="4B244A"/>
        </a:gs>
      </a:gsLst>
      <a:lin ang="6600000" scaled="0"/>
      <a:tileRect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Count</a:t>
            </a:r>
            <a:r>
              <a:rPr lang="en-US" sz="1200" b="1" baseline="0"/>
              <a:t> of Days based on Very Active Minutes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2F-48E4-A9F3-545F955D8EB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2F-48E4-A9F3-545F955D8EB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72F-48E4-A9F3-545F955D8EBE}"/>
              </c:ext>
            </c:extLst>
          </c:dPt>
          <c:cat>
            <c:strRef>
              <c:f>'Date Analysis'!$B$37:$B$39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'Date Analysis'!$I$37:$I$39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F-48E4-A9F3-545F955D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-27"/>
        <c:axId val="648735216"/>
        <c:axId val="648736464"/>
      </c:barChart>
      <c:catAx>
        <c:axId val="64873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36464"/>
        <c:crosses val="autoZero"/>
        <c:auto val="1"/>
        <c:lblAlgn val="ctr"/>
        <c:lblOffset val="100"/>
        <c:noMultiLvlLbl val="0"/>
      </c:catAx>
      <c:valAx>
        <c:axId val="6487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0"/>
            <a:lumOff val="100000"/>
          </a:schemeClr>
        </a:gs>
        <a:gs pos="0">
          <a:schemeClr val="accent1">
            <a:lumMod val="0"/>
            <a:lumOff val="100000"/>
          </a:schemeClr>
        </a:gs>
        <a:gs pos="95000">
          <a:srgbClr val="4B244A"/>
        </a:gs>
      </a:gsLst>
      <a:lin ang="6600000"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Daily User Activity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169648"/>
        <c:axId val="531165904"/>
      </c:lineChart>
      <c:catAx>
        <c:axId val="5311696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5904"/>
        <c:crosses val="autoZero"/>
        <c:auto val="1"/>
        <c:lblAlgn val="ctr"/>
        <c:lblOffset val="100"/>
        <c:tickMarkSkip val="10"/>
        <c:noMultiLvlLbl val="0"/>
      </c:catAx>
      <c:valAx>
        <c:axId val="531165904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0">
          <a:schemeClr val="accent1">
            <a:lumMod val="0"/>
            <a:lumOff val="100000"/>
          </a:schemeClr>
        </a:gs>
        <a:gs pos="95000">
          <a:srgbClr val="4B244A"/>
        </a:gs>
      </a:gsLst>
      <a:lin ang="6600000" scaled="0"/>
      <a:tileRect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Customer Classification by Distance Traveled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B3A3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DE-449D-BD8F-1471AEDE375E}"/>
              </c:ext>
            </c:extLst>
          </c:dPt>
          <c:dPt>
            <c:idx val="1"/>
            <c:bubble3D val="0"/>
            <c:spPr>
              <a:solidFill>
                <a:srgbClr val="FFC857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DE-449D-BD8F-1471AEDE375E}"/>
              </c:ext>
            </c:extLst>
          </c:dPt>
          <c:dPt>
            <c:idx val="2"/>
            <c:bubble3D val="0"/>
            <c:spPr>
              <a:solidFill>
                <a:srgbClr val="092327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DE-449D-BD8F-1471AEDE375E}"/>
              </c:ext>
            </c:extLst>
          </c:dPt>
          <c:dLbls>
            <c:dLbl>
              <c:idx val="0"/>
              <c:layout>
                <c:manualLayout>
                  <c:x val="9.4444444444444442E-2"/>
                  <c:y val="-7.87037037037037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7111111111111112E-2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3DE-449D-BD8F-1471AEDE375E}"/>
                </c:ext>
              </c:extLst>
            </c:dLbl>
            <c:dLbl>
              <c:idx val="1"/>
              <c:layout>
                <c:manualLayout>
                  <c:x val="0.11666666666666657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DE-449D-BD8F-1471AEDE375E}"/>
                </c:ext>
              </c:extLst>
            </c:dLbl>
            <c:dLbl>
              <c:idx val="2"/>
              <c:layout>
                <c:manualLayout>
                  <c:x val="-7.5000000000000053E-2"/>
                  <c:y val="-7.87037037037037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DE-449D-BD8F-1471AEDE37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'Customer Analysis'!$L$4:$L$6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'Customer Analysis'!$M$4:$M$6</c:f>
              <c:numCache>
                <c:formatCode>General</c:formatCode>
                <c:ptCount val="3"/>
                <c:pt idx="0">
                  <c:v>6</c:v>
                </c:pt>
                <c:pt idx="1">
                  <c:v>17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DE-449D-BD8F-1471AEDE37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23000">
          <a:srgbClr val="092327"/>
        </a:gs>
        <a:gs pos="30000">
          <a:schemeClr val="accent3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Step Count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B3A3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CF-4A8D-959F-CFB1B4C4CA84}"/>
              </c:ext>
            </c:extLst>
          </c:dPt>
          <c:dPt>
            <c:idx val="1"/>
            <c:bubble3D val="0"/>
            <c:spPr>
              <a:solidFill>
                <a:srgbClr val="FFC857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F-4A8D-959F-CFB1B4C4CA84}"/>
              </c:ext>
            </c:extLst>
          </c:dPt>
          <c:dPt>
            <c:idx val="2"/>
            <c:bubble3D val="0"/>
            <c:spPr>
              <a:solidFill>
                <a:srgbClr val="092327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CF-4A8D-959F-CFB1B4C4CA84}"/>
              </c:ext>
            </c:extLst>
          </c:dPt>
          <c:dLbls>
            <c:dLbl>
              <c:idx val="0"/>
              <c:layout>
                <c:manualLayout>
                  <c:x val="6.1210196120184926E-2"/>
                  <c:y val="-0.105316139509091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CF-4A8D-959F-CFB1B4C4CA84}"/>
                </c:ext>
              </c:extLst>
            </c:dLbl>
            <c:dLbl>
              <c:idx val="1"/>
              <c:layout>
                <c:manualLayout>
                  <c:x val="9.4597575822103985E-2"/>
                  <c:y val="-5.9526513635573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CF-4A8D-959F-CFB1B4C4CA84}"/>
                </c:ext>
              </c:extLst>
            </c:dLbl>
            <c:dLbl>
              <c:idx val="2"/>
              <c:layout>
                <c:manualLayout>
                  <c:x val="-0.11129126567306354"/>
                  <c:y val="-6.868443881027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CF-4A8D-959F-CFB1B4C4CA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'Customer Analysis'!$S$4:$S$6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'Customer Analysis'!$U$4:$U$6</c:f>
              <c:numCache>
                <c:formatCode>0%</c:formatCode>
                <c:ptCount val="3"/>
                <c:pt idx="0">
                  <c:v>9.0447377718068739E-2</c:v>
                </c:pt>
                <c:pt idx="1">
                  <c:v>0.32646847144341617</c:v>
                </c:pt>
                <c:pt idx="2">
                  <c:v>0.58308415083851506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CF-4A8D-959F-CFB1B4C4CA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23000">
          <a:srgbClr val="092327"/>
        </a:gs>
        <a:gs pos="30000">
          <a:schemeClr val="accent3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Calorie Burn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B3A34"/>
            </a:solidFill>
            <a:ln>
              <a:noFill/>
            </a:ln>
            <a:effectLst/>
          </c:spPr>
          <c:invertIfNegative val="0"/>
          <c:cat>
            <c:strRef>
              <c:f>'Customer Analysis'!$AA$12:$AA$16</c:f>
              <c:strCache>
                <c:ptCount val="5"/>
                <c:pt idx="0">
                  <c:v>Extremely Active</c:v>
                </c:pt>
                <c:pt idx="1">
                  <c:v>Lightly Active</c:v>
                </c:pt>
                <c:pt idx="2">
                  <c:v>Moderately Active</c:v>
                </c:pt>
                <c:pt idx="3">
                  <c:v>Sedentary</c:v>
                </c:pt>
                <c:pt idx="4">
                  <c:v>Very Active</c:v>
                </c:pt>
              </c:strCache>
            </c:strRef>
          </c:cat>
          <c:val>
            <c:numRef>
              <c:f>'Customer Analysis'!$AC$12:$AC$16</c:f>
              <c:numCache>
                <c:formatCode>0%</c:formatCode>
                <c:ptCount val="5"/>
                <c:pt idx="0">
                  <c:v>0.28994021736079417</c:v>
                </c:pt>
                <c:pt idx="1">
                  <c:v>0.15683970399389663</c:v>
                </c:pt>
                <c:pt idx="2">
                  <c:v>0.18790188861603979</c:v>
                </c:pt>
                <c:pt idx="3">
                  <c:v>0.12924812651671816</c:v>
                </c:pt>
                <c:pt idx="4">
                  <c:v>0.23607006351255122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C-402D-9690-1CA10196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1800511"/>
        <c:axId val="1611791359"/>
      </c:barChart>
      <c:catAx>
        <c:axId val="161180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91359"/>
        <c:crosses val="autoZero"/>
        <c:auto val="1"/>
        <c:lblAlgn val="ctr"/>
        <c:lblOffset val="100"/>
        <c:noMultiLvlLbl val="0"/>
      </c:catAx>
      <c:valAx>
        <c:axId val="161179135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0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23000">
          <a:srgbClr val="092327"/>
        </a:gs>
        <a:gs pos="30000">
          <a:schemeClr val="accent3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Fairly Active Minutes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97593691899497"/>
          <c:y val="0.18123129068163532"/>
          <c:w val="0.85102406308100509"/>
          <c:h val="0.69399701702073491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459391"/>
        <c:axId val="140471455"/>
      </c:barChart>
      <c:catAx>
        <c:axId val="140459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1455"/>
        <c:crosses val="autoZero"/>
        <c:auto val="1"/>
        <c:lblAlgn val="ctr"/>
        <c:lblOffset val="100"/>
        <c:noMultiLvlLbl val="0"/>
      </c:catAx>
      <c:valAx>
        <c:axId val="14047145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Fairly Active Minutes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92327"/>
            </a:solidFill>
            <a:ln w="19050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B3A34"/>
              </a:solidFill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6D-40A8-A621-B044E81C32C9}"/>
              </c:ext>
            </c:extLst>
          </c:dPt>
          <c:dPt>
            <c:idx val="1"/>
            <c:invertIfNegative val="0"/>
            <c:bubble3D val="0"/>
            <c:spPr>
              <a:solidFill>
                <a:srgbClr val="FFC857"/>
              </a:solidFill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DB-465D-973E-D67704CFEDB2}"/>
              </c:ext>
            </c:extLst>
          </c:dPt>
          <c:dPt>
            <c:idx val="2"/>
            <c:invertIfNegative val="0"/>
            <c:bubble3D val="0"/>
            <c:spPr>
              <a:solidFill>
                <a:srgbClr val="092327"/>
              </a:solidFill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6DB-465D-973E-D67704CFEDB2}"/>
              </c:ext>
            </c:extLst>
          </c:dPt>
          <c:dLbls>
            <c:delete val="1"/>
          </c:dLbls>
          <c:cat>
            <c:strRef>
              <c:f>'Customer Analysis'!$AE$39:$AE$41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'Customer Analysis'!$AF$39:$AF$41</c:f>
              <c:numCache>
                <c:formatCode>General</c:formatCode>
                <c:ptCount val="3"/>
                <c:pt idx="0">
                  <c:v>4</c:v>
                </c:pt>
                <c:pt idx="1">
                  <c:v>15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DB-465D-973E-D67704CFED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459391"/>
        <c:axId val="140471455"/>
      </c:barChart>
      <c:catAx>
        <c:axId val="1404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1455"/>
        <c:crosses val="autoZero"/>
        <c:auto val="1"/>
        <c:lblAlgn val="ctr"/>
        <c:lblOffset val="100"/>
        <c:noMultiLvlLbl val="0"/>
      </c:catAx>
      <c:valAx>
        <c:axId val="14047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Lightly Active Minutes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9050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B3A34"/>
              </a:solidFill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43-4511-8040-EA771AD9597F}"/>
              </c:ext>
            </c:extLst>
          </c:dPt>
          <c:dPt>
            <c:idx val="1"/>
            <c:invertIfNegative val="0"/>
            <c:bubble3D val="0"/>
            <c:spPr>
              <a:solidFill>
                <a:srgbClr val="FFC857"/>
              </a:solidFill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43-4511-8040-EA771AD9597F}"/>
              </c:ext>
            </c:extLst>
          </c:dPt>
          <c:dPt>
            <c:idx val="2"/>
            <c:invertIfNegative val="0"/>
            <c:bubble3D val="0"/>
            <c:spPr>
              <a:solidFill>
                <a:srgbClr val="092327"/>
              </a:solidFill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543-4511-8040-EA771AD959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Analysis'!$AE$39:$AE$41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'Customer Analysis'!$AI$39:$AI$41</c:f>
              <c:numCache>
                <c:formatCode>General</c:formatCode>
                <c:ptCount val="3"/>
                <c:pt idx="0">
                  <c:v>17</c:v>
                </c:pt>
                <c:pt idx="1">
                  <c:v>4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43-4511-8040-EA771AD959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459391"/>
        <c:axId val="140471455"/>
      </c:barChart>
      <c:catAx>
        <c:axId val="1404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1455"/>
        <c:crosses val="autoZero"/>
        <c:auto val="1"/>
        <c:lblAlgn val="ctr"/>
        <c:lblOffset val="100"/>
        <c:noMultiLvlLbl val="0"/>
      </c:catAx>
      <c:valAx>
        <c:axId val="14047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Very Active Minutes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19050" cap="flat" cmpd="sng" algn="ctr">
              <a:solidFill>
                <a:schemeClr val="bg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B3A34"/>
              </a:solidFill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13-48B4-A258-1B3CB2AE95AD}"/>
              </c:ext>
            </c:extLst>
          </c:dPt>
          <c:dPt>
            <c:idx val="1"/>
            <c:invertIfNegative val="0"/>
            <c:bubble3D val="0"/>
            <c:spPr>
              <a:solidFill>
                <a:srgbClr val="FFC857"/>
              </a:solidFill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13-48B4-A258-1B3CB2AE95AD}"/>
              </c:ext>
            </c:extLst>
          </c:dPt>
          <c:dPt>
            <c:idx val="2"/>
            <c:invertIfNegative val="0"/>
            <c:bubble3D val="0"/>
            <c:spPr>
              <a:solidFill>
                <a:srgbClr val="092327"/>
              </a:solidFill>
              <a:ln w="19050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1D13-48B4-A258-1B3CB2AE95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'Customer Analysis'!$AE$39:$AE$41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'Customer Analysis'!$AL$39:$AL$41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3-48B4-A258-1B3CB2AE95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459391"/>
        <c:axId val="140471455"/>
      </c:barChart>
      <c:catAx>
        <c:axId val="14045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1455"/>
        <c:crosses val="autoZero"/>
        <c:auto val="1"/>
        <c:lblAlgn val="ctr"/>
        <c:lblOffset val="100"/>
        <c:noMultiLvlLbl val="0"/>
      </c:catAx>
      <c:valAx>
        <c:axId val="14047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Fairly Active Minutes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97593691899497"/>
          <c:y val="0.18123129068163532"/>
          <c:w val="0.85102406308100509"/>
          <c:h val="0.69399701702073491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459391"/>
        <c:axId val="140471455"/>
      </c:barChart>
      <c:catAx>
        <c:axId val="140459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1455"/>
        <c:crosses val="autoZero"/>
        <c:auto val="1"/>
        <c:lblAlgn val="ctr"/>
        <c:lblOffset val="100"/>
        <c:noMultiLvlLbl val="0"/>
      </c:catAx>
      <c:valAx>
        <c:axId val="14047145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59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rgbClr val="00A9A5"/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184636</xdr:colOff>
      <xdr:row>9</xdr:row>
      <xdr:rowOff>120084</xdr:rowOff>
    </xdr:from>
    <xdr:to>
      <xdr:col>8</xdr:col>
      <xdr:colOff>414357</xdr:colOff>
      <xdr:row>24</xdr:row>
      <xdr:rowOff>14644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BED7F-9F75-42FA-BCCF-E992A0FAB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520812</xdr:colOff>
      <xdr:row>9</xdr:row>
      <xdr:rowOff>118964</xdr:rowOff>
    </xdr:from>
    <xdr:to>
      <xdr:col>16</xdr:col>
      <xdr:colOff>375228</xdr:colOff>
      <xdr:row>24</xdr:row>
      <xdr:rowOff>13524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164253-4F3A-46D7-BF56-ABE5EF74B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495557</xdr:colOff>
      <xdr:row>9</xdr:row>
      <xdr:rowOff>98225</xdr:rowOff>
    </xdr:from>
    <xdr:to>
      <xdr:col>24</xdr:col>
      <xdr:colOff>248478</xdr:colOff>
      <xdr:row>23</xdr:row>
      <xdr:rowOff>168737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D8D014-DBBB-4318-B8D6-BDC3EAC4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197036</xdr:colOff>
      <xdr:row>25</xdr:row>
      <xdr:rowOff>86844</xdr:rowOff>
    </xdr:from>
    <xdr:to>
      <xdr:col>16</xdr:col>
      <xdr:colOff>346364</xdr:colOff>
      <xdr:row>46</xdr:row>
      <xdr:rowOff>130139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44489-C797-47C8-A4F4-F622A8963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480879</xdr:colOff>
      <xdr:row>25</xdr:row>
      <xdr:rowOff>94223</xdr:rowOff>
    </xdr:from>
    <xdr:to>
      <xdr:col>24</xdr:col>
      <xdr:colOff>248479</xdr:colOff>
      <xdr:row>31</xdr:row>
      <xdr:rowOff>152583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F1DEC2-A6B5-452A-9826-C1D34E1C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216245</xdr:colOff>
      <xdr:row>47</xdr:row>
      <xdr:rowOff>128267</xdr:rowOff>
    </xdr:from>
    <xdr:to>
      <xdr:col>8</xdr:col>
      <xdr:colOff>458537</xdr:colOff>
      <xdr:row>69</xdr:row>
      <xdr:rowOff>33824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E99364-288F-4E3A-8B57-656CFEFE7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800</xdr:colOff>
      <xdr:row>47</xdr:row>
      <xdr:rowOff>123040</xdr:rowOff>
    </xdr:from>
    <xdr:to>
      <xdr:col>16</xdr:col>
      <xdr:colOff>355660</xdr:colOff>
      <xdr:row>69</xdr:row>
      <xdr:rowOff>28597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1C5C9EE-6865-4307-B6C3-C24585316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501683</xdr:colOff>
      <xdr:row>47</xdr:row>
      <xdr:rowOff>107664</xdr:rowOff>
    </xdr:from>
    <xdr:to>
      <xdr:col>24</xdr:col>
      <xdr:colOff>248913</xdr:colOff>
      <xdr:row>69</xdr:row>
      <xdr:rowOff>14863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811EFC5-A268-464E-B9D9-F32D3C5DE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513055</xdr:colOff>
      <xdr:row>32</xdr:row>
      <xdr:rowOff>187335</xdr:rowOff>
    </xdr:from>
    <xdr:to>
      <xdr:col>24</xdr:col>
      <xdr:colOff>242029</xdr:colOff>
      <xdr:row>38</xdr:row>
      <xdr:rowOff>158804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EBCEEA-9BFC-453D-8EAD-74C0E959D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515210</xdr:colOff>
      <xdr:row>40</xdr:row>
      <xdr:rowOff>24546</xdr:rowOff>
    </xdr:from>
    <xdr:to>
      <xdr:col>24</xdr:col>
      <xdr:colOff>242029</xdr:colOff>
      <xdr:row>46</xdr:row>
      <xdr:rowOff>110560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0EA3E7-C8E5-473F-8C6A-BF2F5A5B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20</xdr:col>
      <xdr:colOff>92550</xdr:colOff>
      <xdr:row>28</xdr:row>
      <xdr:rowOff>55473</xdr:rowOff>
    </xdr:from>
    <xdr:ext cx="1118156" cy="606063"/>
    <xdr:sp macro="" textlink="'Customer Analysis'!F7">
      <xdr:nvSpPr>
        <xdr:cNvPr id="3" name="TextBox 2">
          <a:extLst>
            <a:ext uri="{FF2B5EF4-FFF2-40B4-BE49-F238E27FC236}">
              <a16:creationId xmlns:a16="http://schemas.microsoft.com/office/drawing/2014/main" id="{AC35BAB9-C6CF-475E-A061-DF3F2FD41EF4}"/>
            </a:ext>
          </a:extLst>
        </xdr:cNvPr>
        <xdr:cNvSpPr txBox="1"/>
      </xdr:nvSpPr>
      <xdr:spPr>
        <a:xfrm>
          <a:off x="12570300" y="5389473"/>
          <a:ext cx="1118156" cy="6060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188FCB6-5D18-4765-BAA5-54DC440EEDE7}" type="TxLink">
            <a:rPr lang="en-US" sz="3600" b="1" i="0" u="none" strike="noStrike">
              <a:solidFill>
                <a:srgbClr val="092327"/>
              </a:solidFill>
              <a:latin typeface="Copperplate Gothic Bold" panose="020E0705020206020404" pitchFamily="34" charset="0"/>
              <a:ea typeface="Calibri"/>
              <a:cs typeface="Calibri"/>
            </a:rPr>
            <a:pPr/>
            <a:t>33</a:t>
          </a:fld>
          <a:endParaRPr lang="en-IN" sz="3600">
            <a:solidFill>
              <a:srgbClr val="092327"/>
            </a:solidFill>
            <a:latin typeface="Copperplate Gothic Bold" panose="020E0705020206020404" pitchFamily="34" charset="0"/>
          </a:endParaRPr>
        </a:p>
      </xdr:txBody>
    </xdr:sp>
    <xdr:clientData/>
  </xdr:oneCellAnchor>
  <xdr:oneCellAnchor>
    <xdr:from>
      <xdr:col>18</xdr:col>
      <xdr:colOff>327780</xdr:colOff>
      <xdr:row>25</xdr:row>
      <xdr:rowOff>42221</xdr:rowOff>
    </xdr:from>
    <xdr:ext cx="3036406" cy="655885"/>
    <xdr:sp macro="" textlink="'Customer Analysis'!F7">
      <xdr:nvSpPr>
        <xdr:cNvPr id="13" name="TextBox 12">
          <a:extLst>
            <a:ext uri="{FF2B5EF4-FFF2-40B4-BE49-F238E27FC236}">
              <a16:creationId xmlns:a16="http://schemas.microsoft.com/office/drawing/2014/main" id="{C2FAF689-9316-46B0-AC3F-B77A1807111D}"/>
            </a:ext>
          </a:extLst>
        </xdr:cNvPr>
        <xdr:cNvSpPr txBox="1"/>
      </xdr:nvSpPr>
      <xdr:spPr>
        <a:xfrm>
          <a:off x="11662530" y="4804721"/>
          <a:ext cx="303640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600" b="1" i="0" u="none" strike="noStrike">
              <a:solidFill>
                <a:srgbClr val="DB3A34"/>
              </a:solidFill>
              <a:latin typeface="Constantia" panose="02030602050306030303" pitchFamily="18" charset="0"/>
              <a:ea typeface="Calibri" panose="020F0502020204030204" pitchFamily="34" charset="0"/>
              <a:cs typeface="Calibri" panose="020F0502020204030204" pitchFamily="34" charset="0"/>
            </a:rPr>
            <a:t>Total Users</a:t>
          </a:r>
          <a:endParaRPr lang="en-IN" sz="3600">
            <a:solidFill>
              <a:srgbClr val="DB3A34"/>
            </a:solidFill>
            <a:latin typeface="Constantia" panose="02030602050306030303" pitchFamily="18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24</xdr:col>
      <xdr:colOff>485450</xdr:colOff>
      <xdr:row>47</xdr:row>
      <xdr:rowOff>110435</xdr:rowOff>
    </xdr:from>
    <xdr:to>
      <xdr:col>39</xdr:col>
      <xdr:colOff>506015</xdr:colOff>
      <xdr:row>68</xdr:row>
      <xdr:rowOff>174213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7A273-723C-440A-9318-D1911CBA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505649</xdr:colOff>
      <xdr:row>9</xdr:row>
      <xdr:rowOff>105833</xdr:rowOff>
    </xdr:from>
    <xdr:to>
      <xdr:col>32</xdr:col>
      <xdr:colOff>372918</xdr:colOff>
      <xdr:row>23</xdr:row>
      <xdr:rowOff>176388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685CCB-E29F-4AEE-B589-CA03DE55D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571790</xdr:colOff>
      <xdr:row>9</xdr:row>
      <xdr:rowOff>104116</xdr:rowOff>
    </xdr:from>
    <xdr:to>
      <xdr:col>39</xdr:col>
      <xdr:colOff>491613</xdr:colOff>
      <xdr:row>23</xdr:row>
      <xdr:rowOff>181429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AF8E53-696E-42F7-9D7D-67FA53D47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514444</xdr:colOff>
      <xdr:row>25</xdr:row>
      <xdr:rowOff>71438</xdr:rowOff>
    </xdr:from>
    <xdr:to>
      <xdr:col>32</xdr:col>
      <xdr:colOff>396089</xdr:colOff>
      <xdr:row>31</xdr:row>
      <xdr:rowOff>160320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35FA8F6-087F-4DC2-9A1F-C457BCF9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518688</xdr:colOff>
      <xdr:row>32</xdr:row>
      <xdr:rowOff>160321</xdr:rowOff>
    </xdr:from>
    <xdr:to>
      <xdr:col>32</xdr:col>
      <xdr:colOff>400333</xdr:colOff>
      <xdr:row>39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0ED379C-FAB7-4F15-8111-257820143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556189</xdr:colOff>
      <xdr:row>25</xdr:row>
      <xdr:rowOff>72474</xdr:rowOff>
    </xdr:from>
    <xdr:to>
      <xdr:col>39</xdr:col>
      <xdr:colOff>489857</xdr:colOff>
      <xdr:row>46</xdr:row>
      <xdr:rowOff>119062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584E80-944B-4D67-8F95-4A63787B1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533044</xdr:colOff>
      <xdr:row>40</xdr:row>
      <xdr:rowOff>22830</xdr:rowOff>
    </xdr:from>
    <xdr:to>
      <xdr:col>32</xdr:col>
      <xdr:colOff>414689</xdr:colOff>
      <xdr:row>46</xdr:row>
      <xdr:rowOff>124239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555863-0536-4E13-8C2F-2819F2F49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0.28072</cdr:x>
      <cdr:y>0</cdr:y>
    </cdr:from>
    <cdr:to>
      <cdr:x>0.89394</cdr:x>
      <cdr:y>0.53808</cdr:y>
    </cdr:to>
    <cdr:sp macro="" textlink="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C2FAF689-9316-46B0-AC3F-B77A1807111D}"/>
            </a:ext>
          </a:extLst>
        </cdr:cNvPr>
        <cdr:cNvSpPr txBox="1"/>
      </cdr:nvSpPr>
      <cdr:spPr>
        <a:xfrm xmlns:a="http://schemas.openxmlformats.org/drawingml/2006/main">
          <a:off x="1272485" y="0"/>
          <a:ext cx="2779622" cy="593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3200" b="1" i="0" u="none" strike="noStrike">
              <a:solidFill>
                <a:srgbClr val="DB3A34"/>
              </a:solidFill>
              <a:latin typeface="Constantia" panose="02030602050306030303" pitchFamily="18" charset="0"/>
              <a:ea typeface="Calibri" panose="020F0502020204030204" pitchFamily="34" charset="0"/>
              <a:cs typeface="Calibri" panose="020F0502020204030204" pitchFamily="34" charset="0"/>
            </a:rPr>
            <a:t>Total Steps</a:t>
          </a:r>
          <a:r>
            <a:rPr lang="en-US" sz="3200" b="1" i="0" u="none" strike="noStrike" baseline="0">
              <a:solidFill>
                <a:srgbClr val="DB3A34"/>
              </a:solidFill>
              <a:latin typeface="Constantia" panose="02030602050306030303" pitchFamily="18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endParaRPr lang="en-IN" sz="3200">
            <a:solidFill>
              <a:srgbClr val="DB3A34"/>
            </a:solidFill>
            <a:latin typeface="Constantia" panose="02030602050306030303" pitchFamily="18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0.33206</cdr:x>
      <cdr:y>0.47848</cdr:y>
    </cdr:from>
    <cdr:to>
      <cdr:x>0.87566</cdr:x>
      <cdr:y>1</cdr:y>
    </cdr:to>
    <cdr:sp macro="" textlink="'Customer Analysis'!$T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C35BAB9-C6CF-475E-A061-DF3F2FD41EF4}"/>
            </a:ext>
          </a:extLst>
        </cdr:cNvPr>
        <cdr:cNvSpPr txBox="1"/>
      </cdr:nvSpPr>
      <cdr:spPr>
        <a:xfrm xmlns:a="http://schemas.openxmlformats.org/drawingml/2006/main">
          <a:off x="1551277" y="521606"/>
          <a:ext cx="2539523" cy="5489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A836455-0E9D-4DB4-853E-E057D019CDE4}" type="TxLink">
            <a:rPr lang="en-US" sz="3200" b="1" i="0" u="none" strike="noStrike">
              <a:solidFill>
                <a:srgbClr val="000000"/>
              </a:solidFill>
              <a:latin typeface="Copperplate Gothic Bold" panose="020E0705020206020404" pitchFamily="34" charset="0"/>
              <a:ea typeface="Calibri"/>
              <a:cs typeface="Calibri"/>
            </a:rPr>
            <a:pPr/>
            <a:t>577293</a:t>
          </a:fld>
          <a:endParaRPr lang="en-IN" sz="8000" b="1">
            <a:latin typeface="Copperplate Gothic Bold" panose="020E07050202060204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0.02197</cdr:x>
      <cdr:y>0.03414</cdr:y>
    </cdr:from>
    <cdr:to>
      <cdr:x>1</cdr:x>
      <cdr:y>0.47161</cdr:y>
    </cdr:to>
    <cdr:sp macro="" textlink="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C2FAF689-9316-46B0-AC3F-B77A1807111D}"/>
            </a:ext>
          </a:extLst>
        </cdr:cNvPr>
        <cdr:cNvSpPr txBox="1"/>
      </cdr:nvSpPr>
      <cdr:spPr>
        <a:xfrm xmlns:a="http://schemas.openxmlformats.org/drawingml/2006/main">
          <a:off x="99536" y="41413"/>
          <a:ext cx="4431196" cy="530658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 b="1" i="0" u="none" strike="noStrike">
              <a:solidFill>
                <a:srgbClr val="DB3A34"/>
              </a:solidFill>
              <a:latin typeface="Constantia" panose="02030602050306030303" pitchFamily="18" charset="0"/>
              <a:ea typeface="Calibri" panose="020F0502020204030204" pitchFamily="34" charset="0"/>
              <a:cs typeface="Calibri" panose="020F0502020204030204" pitchFamily="34" charset="0"/>
            </a:rPr>
            <a:t>Average of Total Calories</a:t>
          </a:r>
          <a:endParaRPr lang="en-IN" sz="2800">
            <a:solidFill>
              <a:srgbClr val="DB3A34"/>
            </a:solidFill>
            <a:latin typeface="Constantia" panose="02030602050306030303" pitchFamily="18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0.3357</cdr:x>
      <cdr:y>0.45333</cdr:y>
    </cdr:from>
    <cdr:to>
      <cdr:x>0.87956</cdr:x>
      <cdr:y>0.97256</cdr:y>
    </cdr:to>
    <cdr:sp macro="" textlink="'Customer Analysis'!$AB$17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15D2CD6-A3BB-4463-A347-95F776EDB27D}"/>
            </a:ext>
          </a:extLst>
        </cdr:cNvPr>
        <cdr:cNvSpPr txBox="1"/>
      </cdr:nvSpPr>
      <cdr:spPr>
        <a:xfrm xmlns:a="http://schemas.openxmlformats.org/drawingml/2006/main">
          <a:off x="1567558" y="529140"/>
          <a:ext cx="2539566" cy="606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3380C41-7C07-4A6F-A911-F1688B72662F}" type="TxLink">
            <a:rPr lang="en-US" sz="3600" b="1" i="0" u="none" strike="noStrike">
              <a:solidFill>
                <a:srgbClr val="000000"/>
              </a:solidFill>
              <a:latin typeface="Copperplate Gothic Bold" panose="020E0705020206020404" pitchFamily="34" charset="0"/>
              <a:ea typeface="Calibri"/>
              <a:cs typeface="Calibri"/>
            </a:rPr>
            <a:pPr/>
            <a:t>11477</a:t>
          </a:fld>
          <a:endParaRPr lang="en-IN" sz="3600" b="1">
            <a:latin typeface="Copperplate Gothic Bold" panose="020E07050202060204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0.04314</cdr:y>
    </cdr:from>
    <cdr:to>
      <cdr:x>1</cdr:x>
      <cdr:y>0.54703</cdr:y>
    </cdr:to>
    <cdr:sp macro="" textlink="">
      <cdr:nvSpPr>
        <cdr:cNvPr id="5" name="TextBox 12">
          <a:extLst xmlns:a="http://schemas.openxmlformats.org/drawingml/2006/main">
            <a:ext uri="{FF2B5EF4-FFF2-40B4-BE49-F238E27FC236}">
              <a16:creationId xmlns:a16="http://schemas.microsoft.com/office/drawing/2014/main" id="{B88E9E81-6F4E-4AC4-B486-9777227D479F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4780217" cy="593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3200" b="1" i="0" u="none" strike="noStrike">
              <a:solidFill>
                <a:srgbClr val="172A3A"/>
              </a:solidFill>
              <a:latin typeface="Constantia" panose="02030602050306030303" pitchFamily="18" charset="0"/>
              <a:ea typeface="Calibri" panose="020F0502020204030204" pitchFamily="34" charset="0"/>
              <a:cs typeface="Calibri" panose="020F0502020204030204" pitchFamily="34" charset="0"/>
            </a:rPr>
            <a:t>Distance</a:t>
          </a:r>
          <a:r>
            <a:rPr lang="en-US" sz="3200" b="1" i="0" u="none" strike="noStrike" baseline="0">
              <a:solidFill>
                <a:srgbClr val="172A3A"/>
              </a:solidFill>
              <a:latin typeface="Constantia" panose="02030602050306030303" pitchFamily="18" charset="0"/>
              <a:ea typeface="Calibri" panose="020F0502020204030204" pitchFamily="34" charset="0"/>
              <a:cs typeface="Calibri" panose="020F0502020204030204" pitchFamily="34" charset="0"/>
            </a:rPr>
            <a:t> in April</a:t>
          </a:r>
          <a:endParaRPr lang="en-IN" sz="3200">
            <a:solidFill>
              <a:srgbClr val="172A3A"/>
            </a:solidFill>
            <a:latin typeface="Constantia" panose="02030602050306030303" pitchFamily="18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0.52691</cdr:y>
    </cdr:from>
    <cdr:to>
      <cdr:x>1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73BBD21-22A1-4763-828E-17FA3AE4512B}"/>
            </a:ext>
          </a:extLst>
        </cdr:cNvPr>
        <cdr:cNvSpPr txBox="1"/>
      </cdr:nvSpPr>
      <cdr:spPr>
        <a:xfrm xmlns:a="http://schemas.openxmlformats.org/drawingml/2006/main">
          <a:off x="0" y="619379"/>
          <a:ext cx="4644145" cy="5489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4950F50-06B4-4A89-91B8-53B8C4E5B6F1}" type="TxLink">
            <a:rPr lang="en-US" sz="3200" b="0" i="0" u="none" strike="noStrike">
              <a:ln w="6350">
                <a:noFill/>
              </a:ln>
              <a:solidFill>
                <a:srgbClr val="FFFF00"/>
              </a:solidFill>
              <a:latin typeface="Copperplate Gothic Bold" panose="020E0705020206020404" pitchFamily="34" charset="0"/>
              <a:ea typeface="Calibri"/>
              <a:cs typeface="Calibri"/>
            </a:rPr>
            <a:pPr algn="ctr"/>
            <a:t>3429.58</a:t>
          </a:fld>
          <a:endParaRPr lang="en-IN" sz="34400" b="0">
            <a:ln w="6350">
              <a:noFill/>
            </a:ln>
            <a:solidFill>
              <a:srgbClr val="FFFF00"/>
            </a:solidFill>
            <a:latin typeface="Copperplate Gothic Bold" panose="020E07050202060204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0.53466</cdr:y>
    </cdr:to>
    <cdr:sp macro="" textlink="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9C5098C7-3F15-4E2F-A802-BAEA218C7250}"/>
            </a:ext>
          </a:extLst>
        </cdr:cNvPr>
        <cdr:cNvSpPr txBox="1"/>
      </cdr:nvSpPr>
      <cdr:spPr>
        <a:xfrm xmlns:a="http://schemas.openxmlformats.org/drawingml/2006/main">
          <a:off x="0" y="0"/>
          <a:ext cx="4780217" cy="593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3200" b="1" i="0" u="none" strike="noStrike">
              <a:solidFill>
                <a:srgbClr val="172A3A"/>
              </a:solidFill>
              <a:latin typeface="Constantia" panose="02030602050306030303" pitchFamily="18" charset="0"/>
              <a:ea typeface="Calibri" panose="020F0502020204030204" pitchFamily="34" charset="0"/>
              <a:cs typeface="Calibri" panose="020F0502020204030204" pitchFamily="34" charset="0"/>
            </a:rPr>
            <a:t>Distance</a:t>
          </a:r>
          <a:r>
            <a:rPr lang="en-US" sz="3200" b="1" i="0" u="none" strike="noStrike" baseline="0">
              <a:solidFill>
                <a:srgbClr val="172A3A"/>
              </a:solidFill>
              <a:latin typeface="Constantia" panose="02030602050306030303" pitchFamily="18" charset="0"/>
              <a:ea typeface="Calibri" panose="020F0502020204030204" pitchFamily="34" charset="0"/>
              <a:cs typeface="Calibri" panose="020F0502020204030204" pitchFamily="34" charset="0"/>
            </a:rPr>
            <a:t> in May</a:t>
          </a:r>
          <a:endParaRPr lang="en-IN" sz="3200">
            <a:solidFill>
              <a:srgbClr val="172A3A"/>
            </a:solidFill>
            <a:latin typeface="Constantia" panose="02030602050306030303" pitchFamily="18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0.46534</cdr:y>
    </cdr:from>
    <cdr:to>
      <cdr:x>1</cdr:x>
      <cdr:y>0.9333</cdr:y>
    </cdr:to>
    <cdr:sp macro="" textlink="'Date Analysis'!$L$38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ACF3D66-D20F-493B-9CEB-C0E2EA846BBB}"/>
            </a:ext>
          </a:extLst>
        </cdr:cNvPr>
        <cdr:cNvSpPr txBox="1"/>
      </cdr:nvSpPr>
      <cdr:spPr>
        <a:xfrm xmlns:a="http://schemas.openxmlformats.org/drawingml/2006/main">
          <a:off x="0" y="545927"/>
          <a:ext cx="4707645" cy="5489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7C915EB-F3D1-4368-94B1-5372FA383CA8}" type="TxLink">
            <a:rPr lang="en-US" sz="3200" b="0" i="0" u="none" strike="noStrike">
              <a:ln w="6350">
                <a:noFill/>
              </a:ln>
              <a:solidFill>
                <a:srgbClr val="FFFF00"/>
              </a:solidFill>
              <a:latin typeface="Copperplate Gothic Bold" panose="020E0705020206020404" pitchFamily="34" charset="0"/>
              <a:ea typeface="Calibri"/>
              <a:cs typeface="Calibri"/>
            </a:rPr>
            <a:pPr algn="ctr"/>
            <a:t>1730.74</a:t>
          </a:fld>
          <a:endParaRPr lang="en-IN" sz="3200" b="0">
            <a:ln w="6350">
              <a:noFill/>
            </a:ln>
            <a:solidFill>
              <a:srgbClr val="FFFF00"/>
            </a:solidFill>
            <a:latin typeface="Copperplate Gothic Bold" panose="020E07050202060204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0.03207</cdr:y>
    </cdr:from>
    <cdr:to>
      <cdr:x>1</cdr:x>
      <cdr:y>0.50259</cdr:y>
    </cdr:to>
    <cdr:sp macro="" textlink="">
      <cdr:nvSpPr>
        <cdr:cNvPr id="2" name="TextBox 12">
          <a:extLst xmlns:a="http://schemas.openxmlformats.org/drawingml/2006/main">
            <a:ext uri="{FF2B5EF4-FFF2-40B4-BE49-F238E27FC236}">
              <a16:creationId xmlns:a16="http://schemas.microsoft.com/office/drawing/2014/main" id="{9C5098C7-3F15-4E2F-A802-BAEA218C7250}"/>
            </a:ext>
          </a:extLst>
        </cdr:cNvPr>
        <cdr:cNvSpPr txBox="1"/>
      </cdr:nvSpPr>
      <cdr:spPr>
        <a:xfrm xmlns:a="http://schemas.openxmlformats.org/drawingml/2006/main">
          <a:off x="0" y="40444"/>
          <a:ext cx="4740776" cy="59330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3200" b="1" i="0" u="none" strike="noStrike">
              <a:solidFill>
                <a:srgbClr val="172A3A"/>
              </a:solidFill>
              <a:latin typeface="Constantia" panose="02030602050306030303" pitchFamily="18" charset="0"/>
              <a:ea typeface="Calibri" panose="020F0502020204030204" pitchFamily="34" charset="0"/>
              <a:cs typeface="Calibri" panose="020F0502020204030204" pitchFamily="34" charset="0"/>
            </a:rPr>
            <a:t>Total Days</a:t>
          </a:r>
          <a:endParaRPr lang="en-IN" sz="3200">
            <a:solidFill>
              <a:srgbClr val="172A3A"/>
            </a:solidFill>
            <a:latin typeface="Constantia" panose="02030602050306030303" pitchFamily="18" charset="0"/>
            <a:ea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0.46534</cdr:y>
    </cdr:from>
    <cdr:to>
      <cdr:x>1</cdr:x>
      <cdr:y>0.95237</cdr:y>
    </cdr:to>
    <cdr:sp macro="" textlink="'Date Analysis'!$C$10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ACF3D66-D20F-493B-9CEB-C0E2EA846BBB}"/>
            </a:ext>
          </a:extLst>
        </cdr:cNvPr>
        <cdr:cNvSpPr txBox="1"/>
      </cdr:nvSpPr>
      <cdr:spPr>
        <a:xfrm xmlns:a="http://schemas.openxmlformats.org/drawingml/2006/main">
          <a:off x="0" y="579074"/>
          <a:ext cx="4707645" cy="606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69C5D9F8-B6FC-47AA-BCAD-0CB9E734157E}" type="TxLink">
            <a:rPr lang="en-US" sz="3600" b="0" i="0" u="none" strike="noStrike">
              <a:ln w="6350">
                <a:noFill/>
              </a:ln>
              <a:solidFill>
                <a:srgbClr val="FFFF00"/>
              </a:solidFill>
              <a:latin typeface="Copperplate Gothic Bold" panose="020E0705020206020404" pitchFamily="34" charset="0"/>
              <a:ea typeface="Calibri"/>
              <a:cs typeface="Calibri"/>
            </a:rPr>
            <a:pPr algn="ctr"/>
            <a:t>31</a:t>
          </a:fld>
          <a:endParaRPr lang="en-IN" sz="8000" b="0">
            <a:ln w="6350">
              <a:noFill/>
            </a:ln>
            <a:solidFill>
              <a:srgbClr val="FFFF00"/>
            </a:solidFill>
            <a:latin typeface="Copperplate Gothic Bold" panose="020E07050202060204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3.469486458336" createdVersion="7" refreshedVersion="7" minRefreshableVersion="3" recordCount="33" xr:uid="{0BDA2E49-493A-4822-A26F-8EB509D697EC}">
  <cacheSource type="worksheet">
    <worksheetSource ref="A3:C36" sheet="Customer Analysis"/>
  </cacheSource>
  <cacheFields count="3">
    <cacheField name="Customer Id" numFmtId="0">
      <sharedItems containsSemiMixedTypes="0" containsString="0" containsNumber="1" containsInteger="1" minValue="1503960366" maxValue="8877689391"/>
    </cacheField>
    <cacheField name="Count of ActivityDate" numFmtId="0">
      <sharedItems containsSemiMixedTypes="0" containsString="0" containsNumber="1" containsInteger="1" minValue="4" maxValue="31"/>
    </cacheField>
    <cacheField name="Status" numFmtId="0">
      <sharedItems count="3">
        <s v="Active User"/>
        <s v="Moderate User"/>
        <s v="Light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4.590047916667" createdVersion="7" refreshedVersion="7" minRefreshableVersion="3" recordCount="31" xr:uid="{EEB2FCFA-77DC-4A9D-A5C1-060D64BCCC53}">
  <cacheSource type="worksheet">
    <worksheetSource name="Table32"/>
  </cacheSource>
  <cacheFields count="7">
    <cacheField name="Date" numFmtId="0">
      <sharedItems/>
    </cacheField>
    <cacheField name="Average of FairlyActiveMinutes" numFmtId="0">
      <sharedItems containsSemiMixedTypes="0" containsString="0" containsNumber="1" minValue="2.1428571428571428" maxValue="18.75"/>
    </cacheField>
    <cacheField name="Fairly Active Category" numFmtId="0">
      <sharedItems count="3">
        <s v="Low"/>
        <s v="Medium"/>
        <s v="High"/>
      </sharedItems>
    </cacheField>
    <cacheField name="Average of LightlyActiveMinutes" numFmtId="0">
      <sharedItems containsSemiMixedTypes="0" containsString="0" containsNumber="1" minValue="98.80952380952381" maxValue="232.90625"/>
    </cacheField>
    <cacheField name="Lightly Active Category" numFmtId="0">
      <sharedItems count="3">
        <s v="Medium"/>
        <s v="High"/>
        <s v="Low"/>
      </sharedItems>
    </cacheField>
    <cacheField name="Average of VeryActiveMinutes" numFmtId="0">
      <sharedItems containsSemiMixedTypes="0" containsString="0" containsNumber="1" minValue="4.1904761904761907" maxValue="28.40625"/>
    </cacheField>
    <cacheField name="Very Active Category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3.476764699073" createdVersion="7" refreshedVersion="7" minRefreshableVersion="3" recordCount="33" xr:uid="{668946B6-1CBA-4B88-8D8B-8DFF247AF4D9}">
  <cacheSource type="worksheet">
    <worksheetSource name="Table3"/>
  </cacheSource>
  <cacheFields count="3">
    <cacheField name="Customer ID" numFmtId="0">
      <sharedItems containsSemiMixedTypes="0" containsString="0" containsNumber="1" containsInteger="1" minValue="1503960366" maxValue="8877689391"/>
    </cacheField>
    <cacheField name="Mean of TotalDistance" numFmtId="0">
      <sharedItems containsSemiMixedTypes="0" containsString="0" containsNumber="1" minValue="0.63451612308140759" maxValue="13.212903138129944"/>
    </cacheField>
    <cacheField name="Status" numFmtId="0">
      <sharedItems count="3">
        <s v="Pro"/>
        <s v="Intermediate"/>
        <s v="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3.494746412034" createdVersion="7" refreshedVersion="7" minRefreshableVersion="3" recordCount="33" xr:uid="{3A8FF7F9-563B-42D7-AEAE-C7D6E6AD10EA}">
  <cacheSource type="worksheet">
    <worksheetSource name="Table8"/>
  </cacheSource>
  <cacheFields count="3">
    <cacheField name="Customer ID" numFmtId="0">
      <sharedItems containsSemiMixedTypes="0" containsString="0" containsNumber="1" containsInteger="1" minValue="1503960366" maxValue="8877689391"/>
    </cacheField>
    <cacheField name="Average of Calories" numFmtId="0">
      <sharedItems containsSemiMixedTypes="0" containsString="0" containsNumber="1" minValue="1483.3548387096773" maxValue="3436.5806451612902"/>
    </cacheField>
    <cacheField name="Status" numFmtId="0">
      <sharedItems count="5">
        <s v="Lightly Active"/>
        <s v="Sedentary"/>
        <s v="Very Active"/>
        <s v="Moderately Active"/>
        <s v="Extremely 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4.507861689817" createdVersion="7" refreshedVersion="7" minRefreshableVersion="3" recordCount="33" xr:uid="{8CA8D289-8D38-4D93-B08A-1E77BA5C8BD3}">
  <cacheSource type="worksheet">
    <worksheetSource name="Table6"/>
  </cacheSource>
  <cacheFields count="7">
    <cacheField name="Customer ID" numFmtId="0">
      <sharedItems containsSemiMixedTypes="0" containsString="0" containsNumber="1" containsInteger="1" minValue="1503960366" maxValue="8877689391"/>
    </cacheField>
    <cacheField name="Average of FairlyActiveMinutes" numFmtId="0">
      <sharedItems containsSemiMixedTypes="0" containsString="0" containsNumber="1" minValue="0.25806451612903225" maxValue="61.266666666666666"/>
    </cacheField>
    <cacheField name="Fairly Active Category" numFmtId="0">
      <sharedItems count="3">
        <s v="Medium"/>
        <s v="Low"/>
        <s v="High"/>
      </sharedItems>
    </cacheField>
    <cacheField name="Average of LightlyActiveMinutes" numFmtId="0">
      <sharedItems containsSemiMixedTypes="0" containsString="0" containsNumber="1" minValue="38.58064516129032" maxValue="327.9"/>
    </cacheField>
    <cacheField name="Lightly Active Category" numFmtId="0">
      <sharedItems count="3">
        <s v="High"/>
        <s v="Medium"/>
        <s v="Low"/>
      </sharedItems>
    </cacheField>
    <cacheField name="Average of VeryActiveMinutes" numFmtId="0">
      <sharedItems containsSemiMixedTypes="0" containsString="0" containsNumber="1" minValue="9.6774193548387094E-2" maxValue="87.333333333333329"/>
    </cacheField>
    <cacheField name="Very Active Category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4.542800694442" createdVersion="7" refreshedVersion="7" minRefreshableVersion="3" recordCount="31" xr:uid="{CECACED6-76A9-4D25-B06D-A7800B26BFEA}">
  <cacheSource type="worksheet">
    <worksheetSource name="Table25"/>
  </cacheSource>
  <cacheFields count="3">
    <cacheField name="Date" numFmtId="0">
      <sharedItems/>
    </cacheField>
    <cacheField name="Count of Id" numFmtId="0">
      <sharedItems containsSemiMixedTypes="0" containsString="0" containsNumber="1" containsInteger="1" minValue="21" maxValue="33" count="9">
        <n v="33"/>
        <n v="32"/>
        <n v="31"/>
        <n v="26"/>
        <n v="24"/>
        <n v="30"/>
        <n v="21"/>
        <n v="29"/>
        <n v="27"/>
      </sharedItems>
    </cacheField>
    <cacheField name="Month" numFmtId="0">
      <sharedItems count="2">
        <s v="April"/>
        <s v="M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4.566996759262" createdVersion="7" refreshedVersion="7" minRefreshableVersion="3" recordCount="31" xr:uid="{3F0F16AF-7EF2-4E28-BF87-3D6C87434146}">
  <cacheSource type="worksheet">
    <worksheetSource name="Table25"/>
  </cacheSource>
  <cacheFields count="4">
    <cacheField name="Date" numFmtId="0">
      <sharedItems/>
    </cacheField>
    <cacheField name="Count of Id" numFmtId="0">
      <sharedItems containsSemiMixedTypes="0" containsString="0" containsNumber="1" containsInteger="1" minValue="21" maxValue="33"/>
    </cacheField>
    <cacheField name="Month" numFmtId="0">
      <sharedItems/>
    </cacheField>
    <cacheField name="Status" numFmtId="0">
      <sharedItems count="3">
        <s v="High Engagement Day"/>
        <s v="Low Engagement Day"/>
        <s v="Moderate Engagement 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4.574713541668" createdVersion="7" refreshedVersion="7" minRefreshableVersion="3" recordCount="31" xr:uid="{B01F52BB-DCDE-4D08-AAEC-365C67078559}">
  <cacheSource type="worksheet">
    <worksheetSource name="Table28"/>
  </cacheSource>
  <cacheFields count="3">
    <cacheField name="Date" numFmtId="0">
      <sharedItems/>
    </cacheField>
    <cacheField name="Average of TotalDistance" numFmtId="0">
      <sharedItems containsSemiMixedTypes="0" containsString="0" containsNumber="1" minValue="2.4433333211179296" maxValue="6.2915625174646248"/>
    </cacheField>
    <cacheField name="Category" numFmtId="0">
      <sharedItems count="3">
        <s v="Moderately Active Day"/>
        <s v="Highly Active Day"/>
        <s v="Lightly Active 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4.581551388888" createdVersion="7" refreshedVersion="7" minRefreshableVersion="3" recordCount="31" xr:uid="{3B57A6F9-8D32-4EC3-AB09-0D3D4E78AE51}">
  <cacheSource type="worksheet">
    <worksheetSource name="Table30"/>
  </cacheSource>
  <cacheFields count="3">
    <cacheField name="Date" numFmtId="0">
      <sharedItems/>
    </cacheField>
    <cacheField name="TotalSteps" numFmtId="0">
      <sharedItems containsSemiMixedTypes="0" containsString="0" containsNumber="1" containsInteger="1" minValue="73129" maxValue="277733"/>
    </cacheField>
    <cacheField name="Category" numFmtId="0">
      <sharedItems count="3">
        <s v="Highly Active Day"/>
        <s v="Moderately Active Day"/>
        <s v="Lightly Active 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84.583301157407" createdVersion="7" refreshedVersion="7" minRefreshableVersion="3" recordCount="31" xr:uid="{21829BD4-D958-494C-BCE3-94E321E53CCD}">
  <cacheSource type="worksheet">
    <worksheetSource name="Table31"/>
  </cacheSource>
  <cacheFields count="3">
    <cacheField name="Date" numFmtId="0">
      <sharedItems/>
    </cacheField>
    <cacheField name="Average of Calories" numFmtId="2">
      <sharedItems containsSemiMixedTypes="0" containsString="0" containsNumber="1" minValue="1139.2857142857142" maxValue="2453.8965517241381"/>
    </cacheField>
    <cacheField name="Category" numFmtId="0">
      <sharedItems count="3">
        <s v="Highly Active Day"/>
        <s v="Moderately Active Day"/>
        <s v="Lighly Active 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</r>
  <r>
    <n v="1624580081"/>
    <n v="31"/>
    <x v="0"/>
  </r>
  <r>
    <n v="1644430081"/>
    <n v="30"/>
    <x v="0"/>
  </r>
  <r>
    <n v="1844505072"/>
    <n v="31"/>
    <x v="0"/>
  </r>
  <r>
    <n v="1927972279"/>
    <n v="31"/>
    <x v="0"/>
  </r>
  <r>
    <n v="2022484408"/>
    <n v="31"/>
    <x v="0"/>
  </r>
  <r>
    <n v="2026352035"/>
    <n v="31"/>
    <x v="0"/>
  </r>
  <r>
    <n v="2320127002"/>
    <n v="31"/>
    <x v="0"/>
  </r>
  <r>
    <n v="2347167796"/>
    <n v="18"/>
    <x v="1"/>
  </r>
  <r>
    <n v="2873212765"/>
    <n v="31"/>
    <x v="0"/>
  </r>
  <r>
    <n v="3372868164"/>
    <n v="20"/>
    <x v="1"/>
  </r>
  <r>
    <n v="3977333714"/>
    <n v="30"/>
    <x v="0"/>
  </r>
  <r>
    <n v="4020332650"/>
    <n v="31"/>
    <x v="0"/>
  </r>
  <r>
    <n v="4057192912"/>
    <n v="4"/>
    <x v="2"/>
  </r>
  <r>
    <n v="4319703577"/>
    <n v="31"/>
    <x v="0"/>
  </r>
  <r>
    <n v="4388161847"/>
    <n v="31"/>
    <x v="0"/>
  </r>
  <r>
    <n v="4445114986"/>
    <n v="31"/>
    <x v="0"/>
  </r>
  <r>
    <n v="4558609924"/>
    <n v="31"/>
    <x v="0"/>
  </r>
  <r>
    <n v="4702921684"/>
    <n v="31"/>
    <x v="0"/>
  </r>
  <r>
    <n v="5553957443"/>
    <n v="31"/>
    <x v="0"/>
  </r>
  <r>
    <n v="5577150313"/>
    <n v="30"/>
    <x v="0"/>
  </r>
  <r>
    <n v="6117666160"/>
    <n v="28"/>
    <x v="0"/>
  </r>
  <r>
    <n v="6290855005"/>
    <n v="29"/>
    <x v="0"/>
  </r>
  <r>
    <n v="6775888955"/>
    <n v="26"/>
    <x v="0"/>
  </r>
  <r>
    <n v="6962181067"/>
    <n v="31"/>
    <x v="0"/>
  </r>
  <r>
    <n v="7007744171"/>
    <n v="26"/>
    <x v="0"/>
  </r>
  <r>
    <n v="7086361926"/>
    <n v="31"/>
    <x v="0"/>
  </r>
  <r>
    <n v="8053475328"/>
    <n v="31"/>
    <x v="0"/>
  </r>
  <r>
    <n v="8253242879"/>
    <n v="19"/>
    <x v="1"/>
  </r>
  <r>
    <n v="8378563200"/>
    <n v="31"/>
    <x v="0"/>
  </r>
  <r>
    <n v="8583815059"/>
    <n v="31"/>
    <x v="0"/>
  </r>
  <r>
    <n v="8792009665"/>
    <n v="29"/>
    <x v="0"/>
  </r>
  <r>
    <n v="8877689391"/>
    <n v="31"/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4-12-2016"/>
    <n v="7.8484848484848486"/>
    <x v="0"/>
    <n v="199"/>
    <x v="0"/>
    <n v="22.303030303030305"/>
    <x v="0"/>
  </r>
  <r>
    <s v="4-13-2016"/>
    <n v="10.575757575757576"/>
    <x v="1"/>
    <n v="181.75757575757575"/>
    <x v="0"/>
    <n v="20.333333333333332"/>
    <x v="1"/>
  </r>
  <r>
    <s v="4-14-2016"/>
    <n v="12.393939393939394"/>
    <x v="1"/>
    <n v="201"/>
    <x v="1"/>
    <n v="20.939393939393938"/>
    <x v="1"/>
  </r>
  <r>
    <s v="4-15-2016"/>
    <n v="9.8787878787878789"/>
    <x v="0"/>
    <n v="213.84848484848484"/>
    <x v="1"/>
    <n v="19.181818181818183"/>
    <x v="1"/>
  </r>
  <r>
    <s v="4-16-2016"/>
    <n v="15.125"/>
    <x v="2"/>
    <n v="193.8125"/>
    <x v="0"/>
    <n v="27.84375"/>
    <x v="0"/>
  </r>
  <r>
    <s v="4-17-2016"/>
    <n v="11.84375"/>
    <x v="1"/>
    <n v="165.34375"/>
    <x v="0"/>
    <n v="18.90625"/>
    <x v="1"/>
  </r>
  <r>
    <s v="4-18-2016"/>
    <n v="16.125"/>
    <x v="2"/>
    <n v="188.28125"/>
    <x v="0"/>
    <n v="24.40625"/>
    <x v="0"/>
  </r>
  <r>
    <s v="4-19-2016"/>
    <n v="13.78125"/>
    <x v="1"/>
    <n v="201.90625"/>
    <x v="1"/>
    <n v="23.96875"/>
    <x v="0"/>
  </r>
  <r>
    <s v="4-20-2016"/>
    <n v="18.75"/>
    <x v="2"/>
    <n v="203.59375"/>
    <x v="1"/>
    <n v="24.1875"/>
    <x v="0"/>
  </r>
  <r>
    <s v="4-21-2016"/>
    <n v="14.9375"/>
    <x v="1"/>
    <n v="182.65625"/>
    <x v="0"/>
    <n v="26.84375"/>
    <x v="0"/>
  </r>
  <r>
    <s v="4-22-2016"/>
    <n v="13.25"/>
    <x v="1"/>
    <n v="195.53125"/>
    <x v="0"/>
    <n v="24.4375"/>
    <x v="0"/>
  </r>
  <r>
    <s v="4-23-2016"/>
    <n v="15.03125"/>
    <x v="2"/>
    <n v="232.90625"/>
    <x v="1"/>
    <n v="18.78125"/>
    <x v="1"/>
  </r>
  <r>
    <s v="4-24-2016"/>
    <n v="13.71875"/>
    <x v="1"/>
    <n v="186.3125"/>
    <x v="0"/>
    <n v="21.03125"/>
    <x v="1"/>
  </r>
  <r>
    <s v="4-25-2016"/>
    <n v="11.375"/>
    <x v="1"/>
    <n v="192.875"/>
    <x v="0"/>
    <n v="28.40625"/>
    <x v="0"/>
  </r>
  <r>
    <s v="4-26-2016"/>
    <n v="17.625"/>
    <x v="2"/>
    <n v="200.25"/>
    <x v="1"/>
    <n v="19.8125"/>
    <x v="1"/>
  </r>
  <r>
    <s v="4-27-2016"/>
    <n v="10.78125"/>
    <x v="1"/>
    <n v="197.5625"/>
    <x v="0"/>
    <n v="23.65625"/>
    <x v="0"/>
  </r>
  <r>
    <s v="4-28-2016"/>
    <n v="11.8125"/>
    <x v="1"/>
    <n v="209.1875"/>
    <x v="1"/>
    <n v="17.96875"/>
    <x v="1"/>
  </r>
  <r>
    <s v="4-29-2016"/>
    <n v="14"/>
    <x v="1"/>
    <n v="204.96875"/>
    <x v="1"/>
    <n v="16.25"/>
    <x v="1"/>
  </r>
  <r>
    <s v="4-30-2016"/>
    <n v="16.548387096774192"/>
    <x v="2"/>
    <n v="218.54838709677421"/>
    <x v="1"/>
    <n v="20.258064516129032"/>
    <x v="1"/>
  </r>
  <r>
    <s v="5-10-2016"/>
    <n v="18.653846153846153"/>
    <x v="2"/>
    <n v="179.34615384615384"/>
    <x v="0"/>
    <n v="24.192307692307693"/>
    <x v="0"/>
  </r>
  <r>
    <s v="5-11-2016"/>
    <n v="14.5"/>
    <x v="1"/>
    <n v="184.54166666666666"/>
    <x v="0"/>
    <n v="21.25"/>
    <x v="1"/>
  </r>
  <r>
    <s v="5-1-2016"/>
    <n v="15.7"/>
    <x v="2"/>
    <n v="160.26666666666668"/>
    <x v="0"/>
    <n v="22.633333333333333"/>
    <x v="0"/>
  </r>
  <r>
    <s v="5-12-2016"/>
    <n v="2.1428571428571428"/>
    <x v="0"/>
    <n v="98.80952380952381"/>
    <x v="2"/>
    <n v="4.1904761904761907"/>
    <x v="2"/>
  </r>
  <r>
    <s v="5-2-2016"/>
    <n v="13.172413793103448"/>
    <x v="1"/>
    <n v="186.82758620689654"/>
    <x v="0"/>
    <n v="16.068965517241381"/>
    <x v="1"/>
  </r>
  <r>
    <s v="5-3-2016"/>
    <n v="14.827586206896552"/>
    <x v="1"/>
    <n v="203.34482758620689"/>
    <x v="1"/>
    <n v="24.931034482758619"/>
    <x v="0"/>
  </r>
  <r>
    <s v="5-4-2016"/>
    <n v="11.137931034482758"/>
    <x v="1"/>
    <n v="179.79310344827587"/>
    <x v="0"/>
    <n v="13.96551724137931"/>
    <x v="2"/>
  </r>
  <r>
    <s v="5-5-2016"/>
    <n v="15.448275862068966"/>
    <x v="2"/>
    <n v="207.24137931034483"/>
    <x v="1"/>
    <n v="22.068965517241381"/>
    <x v="0"/>
  </r>
  <r>
    <s v="5-6-2016"/>
    <n v="11.310344827586206"/>
    <x v="1"/>
    <n v="201.93103448275863"/>
    <x v="1"/>
    <n v="20.413793103448278"/>
    <x v="1"/>
  </r>
  <r>
    <s v="5-7-2016"/>
    <n v="14.03448275862069"/>
    <x v="1"/>
    <n v="181.24137931034483"/>
    <x v="0"/>
    <n v="20.620689655172413"/>
    <x v="1"/>
  </r>
  <r>
    <s v="5-8-2016"/>
    <n v="17.37037037037037"/>
    <x v="2"/>
    <n v="184.81481481481481"/>
    <x v="0"/>
    <n v="17.074074074074073"/>
    <x v="1"/>
  </r>
  <r>
    <s v="5-9-2016"/>
    <n v="15.481481481481481"/>
    <x v="2"/>
    <n v="201.18518518518519"/>
    <x v="1"/>
    <n v="22.85185185185185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7.8096773855147834"/>
    <x v="0"/>
  </r>
  <r>
    <n v="1624580081"/>
    <n v="3.9148387293661795"/>
    <x v="1"/>
  </r>
  <r>
    <n v="1644430081"/>
    <n v="5.2953333536783873"/>
    <x v="1"/>
  </r>
  <r>
    <n v="1844505072"/>
    <n v="1.7061290368437778"/>
    <x v="2"/>
  </r>
  <r>
    <n v="1927972279"/>
    <n v="0.63451612308140759"/>
    <x v="2"/>
  </r>
  <r>
    <n v="2022484408"/>
    <n v="8.0841934911666371"/>
    <x v="0"/>
  </r>
  <r>
    <n v="2026352035"/>
    <n v="3.4548387152533384"/>
    <x v="1"/>
  </r>
  <r>
    <n v="2320127002"/>
    <n v="3.1877419044894557"/>
    <x v="1"/>
  </r>
  <r>
    <n v="2347167796"/>
    <n v="6.3555555359150011"/>
    <x v="1"/>
  </r>
  <r>
    <n v="2873212765"/>
    <n v="5.1016128601566439"/>
    <x v="1"/>
  </r>
  <r>
    <n v="3372868164"/>
    <n v="4.707000041007996"/>
    <x v="1"/>
  </r>
  <r>
    <n v="3977333714"/>
    <n v="7.5169999440511095"/>
    <x v="0"/>
  </r>
  <r>
    <n v="4020332650"/>
    <n v="1.6261290389323431"/>
    <x v="2"/>
  </r>
  <r>
    <n v="4057192912"/>
    <n v="2.8625000119209298"/>
    <x v="2"/>
  </r>
  <r>
    <n v="4319703577"/>
    <n v="4.8922580470361057"/>
    <x v="1"/>
  </r>
  <r>
    <n v="4388161847"/>
    <n v="8.393225892897572"/>
    <x v="0"/>
  </r>
  <r>
    <n v="4445114986"/>
    <n v="3.2458064402303388"/>
    <x v="1"/>
  </r>
  <r>
    <n v="4558609924"/>
    <n v="5.0806451766721663"/>
    <x v="1"/>
  </r>
  <r>
    <n v="4702921684"/>
    <n v="6.9551612830931147"/>
    <x v="0"/>
  </r>
  <r>
    <n v="5553957443"/>
    <n v="5.6396774495801596"/>
    <x v="1"/>
  </r>
  <r>
    <n v="5577150313"/>
    <n v="6.2133333047231041"/>
    <x v="1"/>
  </r>
  <r>
    <n v="6117666160"/>
    <n v="5.342142914022717"/>
    <x v="1"/>
  </r>
  <r>
    <n v="6290855005"/>
    <n v="4.2724138046133104"/>
    <x v="1"/>
  </r>
  <r>
    <n v="6775888955"/>
    <n v="1.8134615161241252"/>
    <x v="2"/>
  </r>
  <r>
    <n v="6962181067"/>
    <n v="6.585806477454403"/>
    <x v="0"/>
  </r>
  <r>
    <n v="7007744171"/>
    <n v="8.0153845915427571"/>
    <x v="0"/>
  </r>
  <r>
    <n v="7086361926"/>
    <n v="6.3880645078156268"/>
    <x v="1"/>
  </r>
  <r>
    <n v="8053475328"/>
    <n v="11.475161198646786"/>
    <x v="0"/>
  </r>
  <r>
    <n v="8253242879"/>
    <n v="4.6673684684853809"/>
    <x v="1"/>
  </r>
  <r>
    <n v="8378563200"/>
    <n v="6.9135484618525318"/>
    <x v="0"/>
  </r>
  <r>
    <n v="8583815059"/>
    <n v="5.6154838223611172"/>
    <x v="1"/>
  </r>
  <r>
    <n v="8792009665"/>
    <n v="1.1865517168209478"/>
    <x v="2"/>
  </r>
  <r>
    <n v="8877689391"/>
    <n v="13.21290313812994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1816.4193548387098"/>
    <x v="0"/>
  </r>
  <r>
    <n v="1624580081"/>
    <n v="1483.3548387096773"/>
    <x v="1"/>
  </r>
  <r>
    <n v="1644430081"/>
    <n v="2811.3"/>
    <x v="2"/>
  </r>
  <r>
    <n v="1844505072"/>
    <n v="1573.483870967742"/>
    <x v="0"/>
  </r>
  <r>
    <n v="1927972279"/>
    <n v="2172.8064516129034"/>
    <x v="3"/>
  </r>
  <r>
    <n v="2022484408"/>
    <n v="2509.9677419354839"/>
    <x v="2"/>
  </r>
  <r>
    <n v="2026352035"/>
    <n v="1540.6451612903227"/>
    <x v="0"/>
  </r>
  <r>
    <n v="2320127002"/>
    <n v="1724.1612903225807"/>
    <x v="0"/>
  </r>
  <r>
    <n v="2347167796"/>
    <n v="2043.4444444444443"/>
    <x v="3"/>
  </r>
  <r>
    <n v="2873212765"/>
    <n v="1916.9677419354839"/>
    <x v="0"/>
  </r>
  <r>
    <n v="3372868164"/>
    <n v="1933.1"/>
    <x v="0"/>
  </r>
  <r>
    <n v="3977333714"/>
    <n v="1513.6666666666667"/>
    <x v="0"/>
  </r>
  <r>
    <n v="4020332650"/>
    <n v="2385.8064516129034"/>
    <x v="3"/>
  </r>
  <r>
    <n v="4057192912"/>
    <n v="1973.75"/>
    <x v="0"/>
  </r>
  <r>
    <n v="4319703577"/>
    <n v="2037.6774193548388"/>
    <x v="3"/>
  </r>
  <r>
    <n v="4388161847"/>
    <n v="3093.8709677419356"/>
    <x v="4"/>
  </r>
  <r>
    <n v="4445114986"/>
    <n v="2186.1935483870966"/>
    <x v="3"/>
  </r>
  <r>
    <n v="4558609924"/>
    <n v="2033.258064516129"/>
    <x v="3"/>
  </r>
  <r>
    <n v="4702921684"/>
    <n v="2965.5483870967741"/>
    <x v="2"/>
  </r>
  <r>
    <n v="5553957443"/>
    <n v="1875.6774193548388"/>
    <x v="0"/>
  </r>
  <r>
    <n v="5577150313"/>
    <n v="3359.6333333333332"/>
    <x v="4"/>
  </r>
  <r>
    <n v="6117666160"/>
    <n v="2261.1428571428573"/>
    <x v="3"/>
  </r>
  <r>
    <n v="6290855005"/>
    <n v="2599.6206896551726"/>
    <x v="2"/>
  </r>
  <r>
    <n v="6775888955"/>
    <n v="2131.7692307692309"/>
    <x v="3"/>
  </r>
  <r>
    <n v="6962181067"/>
    <n v="1982.0322580645161"/>
    <x v="0"/>
  </r>
  <r>
    <n v="7007744171"/>
    <n v="2544"/>
    <x v="2"/>
  </r>
  <r>
    <n v="7086361926"/>
    <n v="2566.3548387096776"/>
    <x v="2"/>
  </r>
  <r>
    <n v="8053475328"/>
    <n v="2945.8064516129034"/>
    <x v="2"/>
  </r>
  <r>
    <n v="8253242879"/>
    <n v="1788"/>
    <x v="0"/>
  </r>
  <r>
    <n v="8378563200"/>
    <n v="3436.5806451612902"/>
    <x v="4"/>
  </r>
  <r>
    <n v="8583815059"/>
    <n v="2732.0322580645161"/>
    <x v="2"/>
  </r>
  <r>
    <n v="8792009665"/>
    <n v="1962.3103448275863"/>
    <x v="0"/>
  </r>
  <r>
    <n v="8877689391"/>
    <n v="3420.2580645161293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19.161290322580644"/>
    <x v="0"/>
    <n v="219.93548387096774"/>
    <x v="0"/>
    <n v="38.70967741935484"/>
    <x v="0"/>
  </r>
  <r>
    <n v="1624580081"/>
    <n v="5.806451612903226"/>
    <x v="1"/>
    <n v="153.48387096774192"/>
    <x v="1"/>
    <n v="8.67741935483871"/>
    <x v="1"/>
  </r>
  <r>
    <n v="1644430081"/>
    <n v="21.366666666666667"/>
    <x v="0"/>
    <n v="178.46666666666667"/>
    <x v="1"/>
    <n v="9.5666666666666664"/>
    <x v="1"/>
  </r>
  <r>
    <n v="1844505072"/>
    <n v="1.2903225806451613"/>
    <x v="1"/>
    <n v="115.45161290322581"/>
    <x v="1"/>
    <n v="0.12903225806451613"/>
    <x v="1"/>
  </r>
  <r>
    <n v="1927972279"/>
    <n v="0.77419354838709675"/>
    <x v="1"/>
    <n v="38.58064516129032"/>
    <x v="2"/>
    <n v="1.3225806451612903"/>
    <x v="1"/>
  </r>
  <r>
    <n v="2022484408"/>
    <n v="19.35483870967742"/>
    <x v="0"/>
    <n v="257.45161290322579"/>
    <x v="0"/>
    <n v="36.29032258064516"/>
    <x v="0"/>
  </r>
  <r>
    <n v="2026352035"/>
    <n v="0.25806451612903225"/>
    <x v="1"/>
    <n v="256.64516129032256"/>
    <x v="0"/>
    <n v="9.6774193548387094E-2"/>
    <x v="1"/>
  </r>
  <r>
    <n v="2320127002"/>
    <n v="2.5806451612903225"/>
    <x v="1"/>
    <n v="198.19354838709677"/>
    <x v="1"/>
    <n v="1.3548387096774193"/>
    <x v="1"/>
  </r>
  <r>
    <n v="2347167796"/>
    <n v="20.555555555555557"/>
    <x v="0"/>
    <n v="252.5"/>
    <x v="0"/>
    <n v="13.5"/>
    <x v="1"/>
  </r>
  <r>
    <n v="2873212765"/>
    <n v="6.129032258064516"/>
    <x v="1"/>
    <n v="308"/>
    <x v="0"/>
    <n v="14.096774193548388"/>
    <x v="1"/>
  </r>
  <r>
    <n v="3372868164"/>
    <n v="4.0999999999999996"/>
    <x v="1"/>
    <n v="327.9"/>
    <x v="0"/>
    <n v="9.15"/>
    <x v="1"/>
  </r>
  <r>
    <n v="3977333714"/>
    <n v="61.266666666666666"/>
    <x v="2"/>
    <n v="174.76666666666668"/>
    <x v="1"/>
    <n v="18.899999999999999"/>
    <x v="0"/>
  </r>
  <r>
    <n v="4020332650"/>
    <n v="5.354838709677419"/>
    <x v="1"/>
    <n v="76.935483870967744"/>
    <x v="2"/>
    <n v="5.193548387096774"/>
    <x v="1"/>
  </r>
  <r>
    <n v="4057192912"/>
    <n v="1.5"/>
    <x v="1"/>
    <n v="103"/>
    <x v="1"/>
    <n v="0.75"/>
    <x v="1"/>
  </r>
  <r>
    <n v="4319703577"/>
    <n v="12.32258064516129"/>
    <x v="0"/>
    <n v="228.7741935483871"/>
    <x v="0"/>
    <n v="3.5806451612903225"/>
    <x v="1"/>
  </r>
  <r>
    <n v="4388161847"/>
    <n v="20.35483870967742"/>
    <x v="0"/>
    <n v="229.35483870967741"/>
    <x v="0"/>
    <n v="23.161290322580644"/>
    <x v="0"/>
  </r>
  <r>
    <n v="4445114986"/>
    <n v="1.7419354838709677"/>
    <x v="1"/>
    <n v="209.09677419354838"/>
    <x v="0"/>
    <n v="6.612903225806452"/>
    <x v="1"/>
  </r>
  <r>
    <n v="4558609924"/>
    <n v="13.709677419354838"/>
    <x v="0"/>
    <n v="284.96774193548384"/>
    <x v="0"/>
    <n v="10.387096774193548"/>
    <x v="1"/>
  </r>
  <r>
    <n v="4702921684"/>
    <n v="26.032258064516128"/>
    <x v="2"/>
    <n v="237.48387096774192"/>
    <x v="0"/>
    <n v="5.129032258064516"/>
    <x v="1"/>
  </r>
  <r>
    <n v="5553957443"/>
    <n v="13"/>
    <x v="0"/>
    <n v="206.19354838709677"/>
    <x v="0"/>
    <n v="23.419354838709676"/>
    <x v="0"/>
  </r>
  <r>
    <n v="5577150313"/>
    <n v="29.833333333333332"/>
    <x v="2"/>
    <n v="147.93333333333334"/>
    <x v="1"/>
    <n v="87.333333333333329"/>
    <x v="2"/>
  </r>
  <r>
    <n v="6117666160"/>
    <n v="2.0357142857142856"/>
    <x v="1"/>
    <n v="288.35714285714283"/>
    <x v="0"/>
    <n v="1.5714285714285714"/>
    <x v="1"/>
  </r>
  <r>
    <n v="6290855005"/>
    <n v="3.7931034482758621"/>
    <x v="1"/>
    <n v="227.44827586206895"/>
    <x v="0"/>
    <n v="2.7586206896551726"/>
    <x v="1"/>
  </r>
  <r>
    <n v="6775888955"/>
    <n v="14.807692307692308"/>
    <x v="0"/>
    <n v="40.153846153846153"/>
    <x v="2"/>
    <n v="11"/>
    <x v="1"/>
  </r>
  <r>
    <n v="6962181067"/>
    <n v="18.516129032258064"/>
    <x v="0"/>
    <n v="245.80645161290323"/>
    <x v="0"/>
    <n v="22.806451612903224"/>
    <x v="0"/>
  </r>
  <r>
    <n v="7007744171"/>
    <n v="16.26923076923077"/>
    <x v="0"/>
    <n v="280.73076923076923"/>
    <x v="0"/>
    <n v="31.03846153846154"/>
    <x v="0"/>
  </r>
  <r>
    <n v="7086361926"/>
    <n v="25.35483870967742"/>
    <x v="2"/>
    <n v="143.83870967741936"/>
    <x v="1"/>
    <n v="42.58064516129032"/>
    <x v="2"/>
  </r>
  <r>
    <n v="8053475328"/>
    <n v="9.5806451612903221"/>
    <x v="1"/>
    <n v="150.96774193548387"/>
    <x v="1"/>
    <n v="85.161290322580641"/>
    <x v="2"/>
  </r>
  <r>
    <n v="8253242879"/>
    <n v="14.315789473684211"/>
    <x v="0"/>
    <n v="116.89473684210526"/>
    <x v="1"/>
    <n v="20.526315789473685"/>
    <x v="0"/>
  </r>
  <r>
    <n v="8378563200"/>
    <n v="10.258064516129032"/>
    <x v="0"/>
    <n v="156.09677419354838"/>
    <x v="1"/>
    <n v="58.677419354838712"/>
    <x v="2"/>
  </r>
  <r>
    <n v="8583815059"/>
    <n v="22.193548387096776"/>
    <x v="0"/>
    <n v="138.29032258064515"/>
    <x v="1"/>
    <n v="9.67741935483871"/>
    <x v="1"/>
  </r>
  <r>
    <n v="8792009665"/>
    <n v="4.0344827586206895"/>
    <x v="1"/>
    <n v="91.793103448275858"/>
    <x v="2"/>
    <n v="0.96551724137931039"/>
    <x v="1"/>
  </r>
  <r>
    <n v="8877689391"/>
    <n v="9.935483870967742"/>
    <x v="1"/>
    <n v="234.70967741935485"/>
    <x v="0"/>
    <n v="66.064516129032256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4-12-2016"/>
    <x v="0"/>
    <x v="0"/>
  </r>
  <r>
    <s v="4-13-2016"/>
    <x v="0"/>
    <x v="0"/>
  </r>
  <r>
    <s v="4-14-2016"/>
    <x v="0"/>
    <x v="0"/>
  </r>
  <r>
    <s v="4-15-2016"/>
    <x v="0"/>
    <x v="0"/>
  </r>
  <r>
    <s v="4-16-2016"/>
    <x v="1"/>
    <x v="0"/>
  </r>
  <r>
    <s v="4-17-2016"/>
    <x v="1"/>
    <x v="0"/>
  </r>
  <r>
    <s v="4-18-2016"/>
    <x v="1"/>
    <x v="0"/>
  </r>
  <r>
    <s v="4-19-2016"/>
    <x v="1"/>
    <x v="0"/>
  </r>
  <r>
    <s v="4-20-2016"/>
    <x v="1"/>
    <x v="0"/>
  </r>
  <r>
    <s v="4-21-2016"/>
    <x v="1"/>
    <x v="0"/>
  </r>
  <r>
    <s v="4-22-2016"/>
    <x v="1"/>
    <x v="0"/>
  </r>
  <r>
    <s v="4-23-2016"/>
    <x v="1"/>
    <x v="0"/>
  </r>
  <r>
    <s v="4-24-2016"/>
    <x v="1"/>
    <x v="0"/>
  </r>
  <r>
    <s v="4-25-2016"/>
    <x v="1"/>
    <x v="0"/>
  </r>
  <r>
    <s v="4-26-2016"/>
    <x v="1"/>
    <x v="0"/>
  </r>
  <r>
    <s v="4-27-2016"/>
    <x v="1"/>
    <x v="0"/>
  </r>
  <r>
    <s v="4-28-2016"/>
    <x v="1"/>
    <x v="0"/>
  </r>
  <r>
    <s v="4-29-2016"/>
    <x v="1"/>
    <x v="0"/>
  </r>
  <r>
    <s v="4-30-2016"/>
    <x v="2"/>
    <x v="0"/>
  </r>
  <r>
    <s v="5-10-2016"/>
    <x v="3"/>
    <x v="1"/>
  </r>
  <r>
    <s v="5-11-2016"/>
    <x v="4"/>
    <x v="1"/>
  </r>
  <r>
    <s v="5-1-2016"/>
    <x v="5"/>
    <x v="1"/>
  </r>
  <r>
    <s v="5-12-2016"/>
    <x v="6"/>
    <x v="1"/>
  </r>
  <r>
    <s v="5-2-2016"/>
    <x v="7"/>
    <x v="1"/>
  </r>
  <r>
    <s v="5-3-2016"/>
    <x v="7"/>
    <x v="1"/>
  </r>
  <r>
    <s v="5-4-2016"/>
    <x v="7"/>
    <x v="1"/>
  </r>
  <r>
    <s v="5-5-2016"/>
    <x v="7"/>
    <x v="1"/>
  </r>
  <r>
    <s v="5-6-2016"/>
    <x v="7"/>
    <x v="1"/>
  </r>
  <r>
    <s v="5-7-2016"/>
    <x v="7"/>
    <x v="1"/>
  </r>
  <r>
    <s v="5-8-2016"/>
    <x v="8"/>
    <x v="1"/>
  </r>
  <r>
    <s v="5-9-2016"/>
    <x v="8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4-12-2016"/>
    <n v="33"/>
    <s v="April"/>
    <x v="0"/>
  </r>
  <r>
    <s v="4-13-2016"/>
    <n v="33"/>
    <s v="April"/>
    <x v="0"/>
  </r>
  <r>
    <s v="4-14-2016"/>
    <n v="33"/>
    <s v="April"/>
    <x v="0"/>
  </r>
  <r>
    <s v="4-15-2016"/>
    <n v="33"/>
    <s v="April"/>
    <x v="0"/>
  </r>
  <r>
    <s v="4-16-2016"/>
    <n v="32"/>
    <s v="April"/>
    <x v="0"/>
  </r>
  <r>
    <s v="4-17-2016"/>
    <n v="32"/>
    <s v="April"/>
    <x v="0"/>
  </r>
  <r>
    <s v="4-18-2016"/>
    <n v="32"/>
    <s v="April"/>
    <x v="0"/>
  </r>
  <r>
    <s v="4-19-2016"/>
    <n v="32"/>
    <s v="April"/>
    <x v="0"/>
  </r>
  <r>
    <s v="4-20-2016"/>
    <n v="32"/>
    <s v="April"/>
    <x v="0"/>
  </r>
  <r>
    <s v="4-21-2016"/>
    <n v="32"/>
    <s v="April"/>
    <x v="0"/>
  </r>
  <r>
    <s v="4-22-2016"/>
    <n v="32"/>
    <s v="April"/>
    <x v="0"/>
  </r>
  <r>
    <s v="4-23-2016"/>
    <n v="32"/>
    <s v="April"/>
    <x v="0"/>
  </r>
  <r>
    <s v="4-24-2016"/>
    <n v="32"/>
    <s v="April"/>
    <x v="0"/>
  </r>
  <r>
    <s v="4-25-2016"/>
    <n v="32"/>
    <s v="April"/>
    <x v="0"/>
  </r>
  <r>
    <s v="4-26-2016"/>
    <n v="32"/>
    <s v="April"/>
    <x v="0"/>
  </r>
  <r>
    <s v="4-27-2016"/>
    <n v="32"/>
    <s v="April"/>
    <x v="0"/>
  </r>
  <r>
    <s v="4-28-2016"/>
    <n v="32"/>
    <s v="April"/>
    <x v="0"/>
  </r>
  <r>
    <s v="4-29-2016"/>
    <n v="32"/>
    <s v="April"/>
    <x v="0"/>
  </r>
  <r>
    <s v="4-30-2016"/>
    <n v="31"/>
    <s v="April"/>
    <x v="0"/>
  </r>
  <r>
    <s v="5-10-2016"/>
    <n v="26"/>
    <s v="May"/>
    <x v="1"/>
  </r>
  <r>
    <s v="5-11-2016"/>
    <n v="24"/>
    <s v="May"/>
    <x v="1"/>
  </r>
  <r>
    <s v="5-1-2016"/>
    <n v="30"/>
    <s v="May"/>
    <x v="2"/>
  </r>
  <r>
    <s v="5-12-2016"/>
    <n v="21"/>
    <s v="May"/>
    <x v="1"/>
  </r>
  <r>
    <s v="5-2-2016"/>
    <n v="29"/>
    <s v="May"/>
    <x v="2"/>
  </r>
  <r>
    <s v="5-3-2016"/>
    <n v="29"/>
    <s v="May"/>
    <x v="2"/>
  </r>
  <r>
    <s v="5-4-2016"/>
    <n v="29"/>
    <s v="May"/>
    <x v="2"/>
  </r>
  <r>
    <s v="5-5-2016"/>
    <n v="29"/>
    <s v="May"/>
    <x v="2"/>
  </r>
  <r>
    <s v="5-6-2016"/>
    <n v="29"/>
    <s v="May"/>
    <x v="2"/>
  </r>
  <r>
    <s v="5-7-2016"/>
    <n v="29"/>
    <s v="May"/>
    <x v="2"/>
  </r>
  <r>
    <s v="5-8-2016"/>
    <n v="27"/>
    <s v="May"/>
    <x v="1"/>
  </r>
  <r>
    <s v="5-9-2016"/>
    <n v="27"/>
    <s v="May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4-12-2016"/>
    <n v="5.9827272485602991"/>
    <x v="0"/>
  </r>
  <r>
    <s v="4-13-2016"/>
    <n v="5.1033333160660481"/>
    <x v="0"/>
  </r>
  <r>
    <s v="4-14-2016"/>
    <n v="5.5993939624591302"/>
    <x v="0"/>
  </r>
  <r>
    <s v="4-15-2016"/>
    <n v="5.2878787770415796"/>
    <x v="0"/>
  </r>
  <r>
    <s v="4-16-2016"/>
    <n v="6.2915625174646248"/>
    <x v="1"/>
  </r>
  <r>
    <s v="4-17-2016"/>
    <n v="4.5406249602674507"/>
    <x v="2"/>
  </r>
  <r>
    <s v="4-18-2016"/>
    <n v="5.657812474993988"/>
    <x v="0"/>
  </r>
  <r>
    <s v="4-19-2016"/>
    <n v="5.8718749247491324"/>
    <x v="0"/>
  </r>
  <r>
    <s v="4-20-2016"/>
    <n v="5.9503125439514415"/>
    <x v="0"/>
  </r>
  <r>
    <s v="4-21-2016"/>
    <n v="6.030000067315993"/>
    <x v="1"/>
  </r>
  <r>
    <s v="4-22-2016"/>
    <n v="5.3278124725911784"/>
    <x v="0"/>
  </r>
  <r>
    <s v="4-23-2016"/>
    <n v="5.8412500396370906"/>
    <x v="0"/>
  </r>
  <r>
    <s v="4-24-2016"/>
    <n v="5.4675000272691285"/>
    <x v="0"/>
  </r>
  <r>
    <s v="4-25-2016"/>
    <n v="5.6328125181607911"/>
    <x v="0"/>
  </r>
  <r>
    <s v="4-26-2016"/>
    <n v="5.5346875265240651"/>
    <x v="0"/>
  </r>
  <r>
    <s v="4-27-2016"/>
    <n v="5.9153124988079089"/>
    <x v="0"/>
  </r>
  <r>
    <s v="4-28-2016"/>
    <n v="5.3615625165402907"/>
    <x v="0"/>
  </r>
  <r>
    <s v="4-29-2016"/>
    <n v="5.1812499882071306"/>
    <x v="0"/>
  </r>
  <r>
    <s v="4-30-2016"/>
    <n v="6.1006451037622274"/>
    <x v="1"/>
  </r>
  <r>
    <s v="5-10-2016"/>
    <n v="5.6661537530330515"/>
    <x v="0"/>
  </r>
  <r>
    <s v="5-11-2016"/>
    <n v="5.4945833086967468"/>
    <x v="0"/>
  </r>
  <r>
    <s v="5-1-2016"/>
    <n v="4.9749999940395355"/>
    <x v="2"/>
  </r>
  <r>
    <s v="5-12-2016"/>
    <n v="2.4433333211179296"/>
    <x v="2"/>
  </r>
  <r>
    <s v="5-2-2016"/>
    <n v="4.9672413643064184"/>
    <x v="2"/>
  </r>
  <r>
    <s v="5-3-2016"/>
    <n v="6.0944827448833614"/>
    <x v="1"/>
  </r>
  <r>
    <s v="5-4-2016"/>
    <n v="4.9403447919878456"/>
    <x v="2"/>
  </r>
  <r>
    <s v="5-5-2016"/>
    <n v="6.2165517437046933"/>
    <x v="1"/>
  </r>
  <r>
    <s v="5-6-2016"/>
    <n v="5.4572413758342639"/>
    <x v="0"/>
  </r>
  <r>
    <s v="5-7-2016"/>
    <n v="5.1244827714459618"/>
    <x v="0"/>
  </r>
  <r>
    <s v="5-8-2016"/>
    <n v="5.1399999812797281"/>
    <x v="0"/>
  </r>
  <r>
    <s v="5-9-2016"/>
    <n v="5.9629629585478066"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4-12-2016"/>
    <n v="271816"/>
    <x v="0"/>
  </r>
  <r>
    <s v="4-13-2016"/>
    <n v="237558"/>
    <x v="0"/>
  </r>
  <r>
    <s v="4-14-2016"/>
    <n v="255538"/>
    <x v="0"/>
  </r>
  <r>
    <s v="4-15-2016"/>
    <n v="248617"/>
    <x v="0"/>
  </r>
  <r>
    <s v="4-16-2016"/>
    <n v="277733"/>
    <x v="0"/>
  </r>
  <r>
    <s v="4-17-2016"/>
    <n v="205096"/>
    <x v="0"/>
  </r>
  <r>
    <s v="4-18-2016"/>
    <n v="252703"/>
    <x v="0"/>
  </r>
  <r>
    <s v="4-19-2016"/>
    <n v="257557"/>
    <x v="0"/>
  </r>
  <r>
    <s v="4-20-2016"/>
    <n v="261215"/>
    <x v="0"/>
  </r>
  <r>
    <s v="4-21-2016"/>
    <n v="263795"/>
    <x v="0"/>
  </r>
  <r>
    <s v="4-22-2016"/>
    <n v="238284"/>
    <x v="0"/>
  </r>
  <r>
    <s v="4-23-2016"/>
    <n v="267124"/>
    <x v="0"/>
  </r>
  <r>
    <s v="4-24-2016"/>
    <n v="236621"/>
    <x v="0"/>
  </r>
  <r>
    <s v="4-25-2016"/>
    <n v="253849"/>
    <x v="0"/>
  </r>
  <r>
    <s v="4-26-2016"/>
    <n v="250688"/>
    <x v="0"/>
  </r>
  <r>
    <s v="4-27-2016"/>
    <n v="258516"/>
    <x v="0"/>
  </r>
  <r>
    <s v="4-28-2016"/>
    <n v="242996"/>
    <x v="0"/>
  </r>
  <r>
    <s v="4-29-2016"/>
    <n v="234289"/>
    <x v="0"/>
  </r>
  <r>
    <s v="4-30-2016"/>
    <n v="258726"/>
    <x v="0"/>
  </r>
  <r>
    <s v="5-10-2016"/>
    <n v="206737"/>
    <x v="0"/>
  </r>
  <r>
    <s v="5-11-2016"/>
    <n v="180468"/>
    <x v="1"/>
  </r>
  <r>
    <s v="5-1-2016"/>
    <n v="206870"/>
    <x v="0"/>
  </r>
  <r>
    <s v="5-12-2016"/>
    <n v="73129"/>
    <x v="2"/>
  </r>
  <r>
    <s v="5-2-2016"/>
    <n v="204434"/>
    <x v="0"/>
  </r>
  <r>
    <s v="5-3-2016"/>
    <n v="248203"/>
    <x v="0"/>
  </r>
  <r>
    <s v="5-4-2016"/>
    <n v="196149"/>
    <x v="1"/>
  </r>
  <r>
    <s v="5-5-2016"/>
    <n v="253200"/>
    <x v="0"/>
  </r>
  <r>
    <s v="5-6-2016"/>
    <n v="217287"/>
    <x v="0"/>
  </r>
  <r>
    <s v="5-7-2016"/>
    <n v="207386"/>
    <x v="0"/>
  </r>
  <r>
    <s v="5-8-2016"/>
    <n v="190334"/>
    <x v="1"/>
  </r>
  <r>
    <s v="5-9-2016"/>
    <n v="222718"/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4-12-2016"/>
    <n v="2390.6969696969695"/>
    <x v="0"/>
  </r>
  <r>
    <s v="4-13-2016"/>
    <n v="2286.6363636363635"/>
    <x v="0"/>
  </r>
  <r>
    <s v="4-14-2016"/>
    <n v="2356.3939393939395"/>
    <x v="0"/>
  </r>
  <r>
    <s v="4-15-2016"/>
    <n v="2355.181818181818"/>
    <x v="0"/>
  </r>
  <r>
    <s v="4-16-2016"/>
    <n v="2392.9375"/>
    <x v="0"/>
  </r>
  <r>
    <s v="4-17-2016"/>
    <n v="2230.96875"/>
    <x v="0"/>
  </r>
  <r>
    <s v="4-18-2016"/>
    <n v="2333.375"/>
    <x v="0"/>
  </r>
  <r>
    <s v="4-19-2016"/>
    <n v="2359.09375"/>
    <x v="0"/>
  </r>
  <r>
    <s v="4-20-2016"/>
    <n v="2395.21875"/>
    <x v="0"/>
  </r>
  <r>
    <s v="4-21-2016"/>
    <n v="2421.875"/>
    <x v="0"/>
  </r>
  <r>
    <s v="4-22-2016"/>
    <n v="2327.65625"/>
    <x v="0"/>
  </r>
  <r>
    <s v="4-23-2016"/>
    <n v="2397.15625"/>
    <x v="0"/>
  </r>
  <r>
    <s v="4-24-2016"/>
    <n v="2291.4375"/>
    <x v="0"/>
  </r>
  <r>
    <s v="4-25-2016"/>
    <n v="2349.5625"/>
    <x v="0"/>
  </r>
  <r>
    <s v="4-26-2016"/>
    <n v="2331.375"/>
    <x v="0"/>
  </r>
  <r>
    <s v="4-27-2016"/>
    <n v="2328.5625"/>
    <x v="0"/>
  </r>
  <r>
    <s v="4-28-2016"/>
    <n v="2316.0625"/>
    <x v="0"/>
  </r>
  <r>
    <s v="4-29-2016"/>
    <n v="2272.5625"/>
    <x v="0"/>
  </r>
  <r>
    <s v="4-30-2016"/>
    <n v="2373.9354838709678"/>
    <x v="0"/>
  </r>
  <r>
    <s v="5-10-2016"/>
    <n v="2229.3461538461538"/>
    <x v="0"/>
  </r>
  <r>
    <s v="5-11-2016"/>
    <n v="2190.0833333333335"/>
    <x v="1"/>
  </r>
  <r>
    <s v="5-1-2016"/>
    <n v="2230.4333333333334"/>
    <x v="0"/>
  </r>
  <r>
    <s v="5-12-2016"/>
    <n v="1139.2857142857142"/>
    <x v="2"/>
  </r>
  <r>
    <s v="5-2-2016"/>
    <n v="2275.4482758620688"/>
    <x v="0"/>
  </r>
  <r>
    <s v="5-3-2016"/>
    <n v="2453.8965517241381"/>
    <x v="0"/>
  </r>
  <r>
    <s v="5-4-2016"/>
    <n v="2283.1379310344828"/>
    <x v="0"/>
  </r>
  <r>
    <s v="5-5-2016"/>
    <n v="2415.0689655172414"/>
    <x v="0"/>
  </r>
  <r>
    <s v="5-6-2016"/>
    <n v="2375.0689655172414"/>
    <x v="0"/>
  </r>
  <r>
    <s v="5-7-2016"/>
    <n v="2246.2413793103447"/>
    <x v="0"/>
  </r>
  <r>
    <s v="5-8-2016"/>
    <n v="2303.4444444444443"/>
    <x v="0"/>
  </r>
  <r>
    <s v="5-9-2016"/>
    <n v="2335.666666666666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D7208-FC10-4B8F-9656-67865924EF7D}" name="PivotTable47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Category">
  <location ref="B24:C28" firstHeaderRow="1" firstDataRow="1" firstDataCol="1"/>
  <pivotFields count="3">
    <pivotField dataField="1"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95B93-0DBF-4C17-B463-DD26F20A019D}" name="PivotTable2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us">
  <location ref="AA3:AB9" firstHeaderRow="1" firstDataRow="1" firstDataCol="1"/>
  <pivotFields count="3">
    <pivotField dataField="1" showAll="0"/>
    <pivotField showAll="0"/>
    <pivotField axis="axisRow" showAll="0">
      <items count="6">
        <item x="4"/>
        <item x="0"/>
        <item x="3"/>
        <item x="1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3BD46-8C1E-4750-B68F-EE89A5829FAF}" name="PivotTable20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AE38:AF42" firstHeaderRow="1" firstDataRow="1" firstDataCol="1"/>
  <pivotFields count="7"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BEA11-F11A-4822-AEC5-64F4AF58E485}" name="PivotTable19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AH38:AI42" firstHeaderRow="1" firstDataRow="1" firstDataCol="1"/>
  <pivotFields count="7"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882CE-CFE9-4AEC-9DC6-E36DA61EAA85}" name="PivotTable18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AK38:AL42" firstHeaderRow="1" firstDataRow="1" firstDataCol="1"/>
  <pivotFields count="7"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8340B-5491-48DC-994A-9F620D1654FC}" name="PivotTable5" cacheId="3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0" rowHeaderCaption="Status">
  <location ref="E3:F6" firstHeaderRow="1" firstDataRow="1" firstDataCol="1"/>
  <pivotFields count="3">
    <pivotField dataField="1"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Customer Id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0BCD3-5F1D-4B21-B689-59ACD8FA446B}" name="PivotTable8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atus">
  <location ref="L3:M7" firstHeaderRow="1" firstDataRow="1" firstDataCol="1"/>
  <pivotFields count="3">
    <pivotField dataField="1"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680C5-3013-4AD4-997B-A65A1AC704F4}" name="PivotTable5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E36:F40" firstHeaderRow="1" firstDataRow="1" firstDataCol="1"/>
  <pivotFields count="7"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149E2-AAA2-4FCC-A8D7-C11D859D59E4}" name="PivotTable48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B30:C34" firstHeaderRow="1" firstDataRow="1" firstDataCol="1"/>
  <pivotFields count="3">
    <pivotField dataField="1" showAll="0"/>
    <pivotField numFmtId="2" showAll="0"/>
    <pivotField axis="axisRow" showAll="0">
      <items count="4">
        <item x="0"/>
        <item x="2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8CA33-DA11-4860-B65A-0D7712B4FC02}" name="PivotTable4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Category">
  <location ref="B12:C16" firstHeaderRow="1" firstDataRow="1" firstDataCol="1"/>
  <pivotFields count="4">
    <pivotField dataField="1" showAll="0"/>
    <pivotField showAll="0"/>
    <pivotField showAll="0"/>
    <pivotField axis="axisRow" showAll="0">
      <items count="4">
        <item n="High Engagement" x="0"/>
        <item n="Low Engagement" x="1"/>
        <item n="Moderate Engagement"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0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47B57-0730-424C-A109-B8F6C6E31D52}" name="PivotTable29" cacheId="7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rowHeaderCaption="Month">
  <location ref="B7:C9" firstHeaderRow="1" firstDataRow="1" firstDataCol="1"/>
  <pivotFields count="3"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3C4EC-EC61-4110-95AC-F97E7C340A16}" name="PivotTable4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B18:C22" firstHeaderRow="1" firstDataRow="1" firstDataCol="1"/>
  <pivotFields count="3">
    <pivotField dataField="1"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E7B1C-3D39-42EC-B6EF-A61C3224BD1F}" name="PivotTable3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4" rowHeaderCaption="Month">
  <location ref="B2:C5" firstHeaderRow="1" firstDataRow="1" firstDataCol="1"/>
  <pivotFields count="3"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Count of Id" fld="1" baseField="0" baseItem="0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D1FA4-E008-4ED7-A3A6-9B7D0CC77C9C}" name="PivotTable5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H36:I40" firstHeaderRow="1" firstDataRow="1" firstDataCol="1"/>
  <pivotFields count="7">
    <pivotField dataField="1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25F19-464A-4E80-B1F1-A8F5E88EA27C}" name="PivotTable50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B36:C40" firstHeaderRow="1" firstDataRow="1" firstDataCol="1"/>
  <pivotFields count="7">
    <pivotField dataField="1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E7223D-BB34-4FFA-8DD3-4FA9DC9454B5}" autoFormatId="16" applyNumberFormats="0" applyBorderFormats="0" applyFontFormats="0" applyPatternFormats="0" applyAlignmentFormats="0" applyWidthHeightFormats="0">
  <queryTableRefresh nextId="16">
    <queryTableFields count="15">
      <queryTableField id="1" name="Id" tableColumnId="1"/>
      <queryTableField id="2" name="ActivityDate" tableColumnId="2"/>
      <queryTableField id="14" dataBound="0" tableColumnId="15"/>
      <queryTableField id="15" dataBound="0" tableColumnId="16"/>
      <queryTableField id="3" name="TotalSteps" tableColumnId="3"/>
      <queryTableField id="4" name="TotalDistance" tableColumnId="4"/>
      <queryTableField id="5" name="TrackerDistance" tableColumnId="5"/>
      <queryTableField id="6" name="VeryActiveDistance" tableColumnId="6"/>
      <queryTableField id="7" name="ModeratelyActiveDistance" tableColumnId="7"/>
      <queryTableField id="8" name="LightActiveDistance" tableColumnId="8"/>
      <queryTableField id="9" name="VeryActiveMinutes" tableColumnId="9"/>
      <queryTableField id="10" name="FairlyActiveMinutes" tableColumnId="10"/>
      <queryTableField id="11" name="LightlyActiveMinutes" tableColumnId="11"/>
      <queryTableField id="12" name="SedentaryMinutes" tableColumnId="12"/>
      <queryTableField id="13" name="Calories" tableColumnId="13"/>
    </queryTableFields>
  </queryTableRefresh>
</queryTable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766FBE-AEC5-4CB6-B931-0CA68C41FECA}" name="Table25" displayName="Table25" ref="E2:H33" totalsRowShown="0">
  <autoFilter ref="E2:H33" xr:uid="{91766FBE-AEC5-4CB6-B931-0CA68C41FECA}"/>
  <tableColumns count="4">
    <tableColumn id="1" xr3:uid="{48721059-6173-4BE2-B0F8-6B16BBB218B6}" name="Date"/>
    <tableColumn id="2" xr3:uid="{6D216770-E36D-494D-B8DC-EC6804B88FCC}" name="Count of Id"/>
    <tableColumn id="3" xr3:uid="{6E13E223-5853-4EE1-B21D-ACCEC9301AA4}" name="Month"/>
    <tableColumn id="5" xr3:uid="{9321CC51-5E62-4593-9F80-9594B7536C10}" name="Status" dataDxfId="21">
      <calculatedColumnFormula>IF(Table25[[#This Row],[Count of Id]]&gt;30, "High Engagement Day", IF(Table25[[#This Row],[Count of Id]]&gt;28, "Moderate Engagement Day", "Low Engagement Day"))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3D49AAF-CC6B-4F96-93D4-2A1121A1118F}" name="Table722" displayName="Table722" ref="S3:U7" totalsRowShown="0">
  <autoFilter ref="S3:U7" xr:uid="{83D49AAF-CC6B-4F96-93D4-2A1121A1118F}"/>
  <tableColumns count="3">
    <tableColumn id="1" xr3:uid="{D4344DA5-CFA3-4022-AC08-31B31877358F}" name="Status"/>
    <tableColumn id="2" xr3:uid="{3AAB1620-4528-41EF-B867-CCCF5D2A7E6C}" name="Average of Sum of TotalSteps"/>
    <tableColumn id="3" xr3:uid="{A98CA798-DB6F-4A66-84BD-D63C493CA81B}" name="Percentage" dataDxfId="7" dataCellStyle="Perc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26C0B8-3BA2-442E-B1DC-F85DA2CD35A9}" name="Table823" displayName="Table823" ref="W3:Y36" totalsRowShown="0">
  <autoFilter ref="W3:Y36" xr:uid="{1626C0B8-3BA2-442E-B1DC-F85DA2CD35A9}"/>
  <tableColumns count="3">
    <tableColumn id="1" xr3:uid="{842EEAB1-DD5A-45FF-B885-ADA38D7F3E54}" name="Customer ID"/>
    <tableColumn id="2" xr3:uid="{4B61F221-8751-4CF1-818F-D3E9FD8AFA62}" name="Average of Calories"/>
    <tableColumn id="3" xr3:uid="{C0677883-4DC5-4C09-A71A-FD766F90F0B7}" name="Status">
      <calculatedColumnFormula>IF(X4&lt;1500, "Sedentary", IF(X4&lt;2000, "Lightly Active", IF(X4&lt;2500, "Moderately Active", IF(X4&lt;3000, "Very Active", "Extremely Active"))))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5B7D41B-45BC-4CA0-800C-A6CBF15D2B5F}" name="Table924" displayName="Table924" ref="AA11:AC17" totalsRowShown="0">
  <autoFilter ref="AA11:AC17" xr:uid="{45B7D41B-45BC-4CA0-800C-A6CBF15D2B5F}"/>
  <tableColumns count="3">
    <tableColumn id="1" xr3:uid="{DA3BADA7-F898-4B80-A13F-69AB1A072242}" name="Customer ID"/>
    <tableColumn id="2" xr3:uid="{A0E6864E-5906-455D-90CE-E9033D5A78BD}" name="Average of Calorie"/>
    <tableColumn id="3" xr3:uid="{3C5D1F01-6499-4E5B-A2E7-2FC933261A87}" name="Percentage" dataDxfId="6">
      <calculatedColumnFormula>Table924[[#This Row],[Average of Calorie]]/$AB$17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1FB992-D66A-489D-B91B-28F132231508}" name="Table625" displayName="Table625" ref="AE3:AK36" totalsRowShown="0">
  <autoFilter ref="AE3:AK36" xr:uid="{981FB992-D66A-489D-B91B-28F132231508}"/>
  <tableColumns count="7">
    <tableColumn id="1" xr3:uid="{8CA0A150-843E-4684-9CEB-532AC9058D6E}" name="Customer ID"/>
    <tableColumn id="2" xr3:uid="{0A813CBA-96C4-4DA3-93FD-1CDC68CE90D3}" name="Average of FairlyActiveMinutes"/>
    <tableColumn id="3" xr3:uid="{BBF13F7C-BA62-4E31-8486-5A24DB9644BE}" name="Fairly Active Category" dataDxfId="5">
      <calculatedColumnFormula>IF(Table625[[#This Row],[Average of FairlyActiveMinutes]]&gt;25, "High", IF(Table625[[#This Row],[Average of FairlyActiveMinutes]]&gt;10,"Medium", "Low"))</calculatedColumnFormula>
    </tableColumn>
    <tableColumn id="4" xr3:uid="{CE90CBC8-D8C5-4C5E-B169-7A035B6F639C}" name="Average of LightlyActiveMinutes"/>
    <tableColumn id="5" xr3:uid="{84D41E69-AB38-455C-8CEF-05A7581737B8}" name="Lightly Active Category" dataDxfId="4">
      <calculatedColumnFormula>IF(Table625[[#This Row],[Average of LightlyActiveMinutes]]&gt;200, "High", IF(Table625[[#This Row],[Average of LightlyActiveMinutes]]&gt;100, "Medium", "Low"))</calculatedColumnFormula>
    </tableColumn>
    <tableColumn id="6" xr3:uid="{8A6BCAE2-1948-49ED-8DF0-93497DC09FC8}" name="Average of VeryActiveMinutes"/>
    <tableColumn id="7" xr3:uid="{81409ACA-55AC-47CC-A32A-C09BF41F8C2D}" name="Very Active Category" dataDxfId="3">
      <calculatedColumnFormula>IF(Table625[[#This Row],[Average of VeryActiveMinutes]]&gt;40, "High", IF(Table625[[#This Row],[Average of VeryActiveMinutes]]&gt;15, "Medium", "Low"))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CBE13-30AD-44B0-A363-9CE19A7F0BC6}" name="dailyActivity_merged" displayName="dailyActivity_merged" ref="A1:O941" tableType="queryTable" totalsRowShown="0">
  <autoFilter ref="A1:O941" xr:uid="{476CBE13-30AD-44B0-A363-9CE19A7F0BC6}"/>
  <tableColumns count="15">
    <tableColumn id="1" xr3:uid="{9CC5FB34-A295-4DED-999A-D73BB93FBDF3}" uniqueName="1" name="Id" queryTableFieldId="1"/>
    <tableColumn id="2" xr3:uid="{1FDBC05B-54F4-47AD-AA2B-69642777566F}" uniqueName="2" name="ActivityDate" queryTableFieldId="2" dataDxfId="2"/>
    <tableColumn id="15" xr3:uid="{ECAF9A73-2309-4565-AAC7-8F513E013ACE}" uniqueName="15" name="Date" queryTableFieldId="14" dataDxfId="1">
      <calculatedColumnFormula>SUBSTITUTE(dailyActivity_merged[[#This Row],[ActivityDate]], "/", "-")</calculatedColumnFormula>
    </tableColumn>
    <tableColumn id="16" xr3:uid="{B3FB10E8-D1A7-4980-8E19-E5E918E2B43A}" uniqueName="16" name="Month" queryTableFieldId="15" dataDxfId="0">
      <calculatedColumnFormula>LEFT(dailyActivity_merged[[#This Row],[Date]],1)</calculatedColumnFormula>
    </tableColumn>
    <tableColumn id="3" xr3:uid="{619A2109-180B-4231-8ACE-41BA8EF69367}" uniqueName="3" name="TotalSteps" queryTableFieldId="3"/>
    <tableColumn id="4" xr3:uid="{A05AAD58-A1DE-400B-83F1-74C821B9E04B}" uniqueName="4" name="TotalDistance" queryTableFieldId="4"/>
    <tableColumn id="5" xr3:uid="{D83EE34F-78F1-4D65-BBEC-7C9B6490F418}" uniqueName="5" name="TrackerDistance" queryTableFieldId="5"/>
    <tableColumn id="6" xr3:uid="{2B4D547A-653A-484D-B382-AA01EB7305A5}" uniqueName="6" name="VeryActiveDistance" queryTableFieldId="6"/>
    <tableColumn id="7" xr3:uid="{52C83A42-570F-4359-910F-D60DBEF1566B}" uniqueName="7" name="ModeratelyActiveDistance" queryTableFieldId="7"/>
    <tableColumn id="8" xr3:uid="{4389870F-2894-4860-A919-59D661729F27}" uniqueName="8" name="LightActiveDistance" queryTableFieldId="8"/>
    <tableColumn id="9" xr3:uid="{0812BE68-0175-4C51-8F32-C0003A31429C}" uniqueName="9" name="VeryActiveMinutes" queryTableFieldId="9"/>
    <tableColumn id="10" xr3:uid="{F4500A1A-0789-4DB1-B261-29F2BB4598E8}" uniqueName="10" name="FairlyActiveMinutes" queryTableFieldId="10"/>
    <tableColumn id="11" xr3:uid="{597AB622-409F-4B04-9C49-474143C59256}" uniqueName="11" name="LightlyActiveMinutes" queryTableFieldId="11"/>
    <tableColumn id="12" xr3:uid="{2A4904E7-5E95-4099-BFE6-5A7924E1B82E}" uniqueName="12" name="SedentaryMinutes" queryTableFieldId="12"/>
    <tableColumn id="13" xr3:uid="{7F2CE2C5-9194-4BB3-BCD9-2D910218E9DC}" uniqueName="13" name="Calories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C6407AC-B527-4C6D-AB34-425DB6AC172B}" name="Table28" displayName="Table28" ref="J2:L33" totalsRowShown="0">
  <autoFilter ref="J2:L33" xr:uid="{BC6407AC-B527-4C6D-AB34-425DB6AC172B}"/>
  <tableColumns count="3">
    <tableColumn id="1" xr3:uid="{540EC71D-F340-4EA2-91F8-D8F21DFDA56B}" name="Date" dataDxfId="20"/>
    <tableColumn id="2" xr3:uid="{D69A61EC-1C48-407D-A720-BF6532B0F089}" name="Average of TotalDistance" dataDxfId="19"/>
    <tableColumn id="3" xr3:uid="{C6EA211C-4BD0-4DEE-A72D-4D6046B97D9C}" name="Category" dataDxfId="18">
      <calculatedColumnFormula>IF(Table28[[#This Row],[Average of TotalDistance]]&gt;6, "Highly Active Day", IF(Table28[[#This Row],[Average of TotalDistance]]&gt;5,"Moderately Active Day", "Lightly Active Day"))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D7F26139-BFE9-4D7E-82AF-DF52D78782F2}" name="Table30" displayName="Table30" ref="N2:P33" totalsRowShown="0">
  <autoFilter ref="N2:P33" xr:uid="{D7F26139-BFE9-4D7E-82AF-DF52D78782F2}"/>
  <tableColumns count="3">
    <tableColumn id="1" xr3:uid="{D56061D9-9512-4388-9457-D260EC32BF64}" name="Date" dataDxfId="17"/>
    <tableColumn id="2" xr3:uid="{01D0F881-F0ED-41B2-9D62-3728BB03EF8F}" name="TotalSteps" dataDxfId="16"/>
    <tableColumn id="3" xr3:uid="{0356F05D-D1CB-4797-A893-4E84C97855F7}" name="Category" dataDxfId="15">
      <calculatedColumnFormula>IF(Table30[[#This Row],[TotalSteps]]&gt;200000, "Highly Active Day", IF(Table30[[#This Row],[TotalSteps]]&gt;100000, "Moderately Active Day", "Lightly Active Day"))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27B076E-6982-485B-8A60-A10FB34AF0BA}" name="Table31" displayName="Table31" ref="R2:T33" totalsRowShown="0">
  <autoFilter ref="R2:T33" xr:uid="{C27B076E-6982-485B-8A60-A10FB34AF0BA}"/>
  <tableColumns count="3">
    <tableColumn id="1" xr3:uid="{7FFADCB6-1D3F-443B-966B-BB081C484862}" name="Date"/>
    <tableColumn id="2" xr3:uid="{1D6D2EED-9697-489C-9C2D-A3E1CBF8CAEC}" name="Average of Calories" dataDxfId="14"/>
    <tableColumn id="3" xr3:uid="{9C64D2A2-CF9F-4359-A30E-3AA80C4E9DC1}" name="Category" dataDxfId="13">
      <calculatedColumnFormula>IF(Table31[[#This Row],[Average of Calories]]&gt;2200, "Highly Active Day",IF( Table31[[#This Row],[Average of Calories]]&gt;2000, "Moderately Active Day", "Lighly Active Day"))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22299335-C755-4D32-B3D5-AF10DF3BDA65}" name="Table32" displayName="Table32" ref="V2:AB33" totalsRowShown="0">
  <autoFilter ref="V2:AB33" xr:uid="{22299335-C755-4D32-B3D5-AF10DF3BDA65}"/>
  <tableColumns count="7">
    <tableColumn id="1" xr3:uid="{8313DA1D-6BA7-440E-BDCA-7589BBB17A7D}" name="Date"/>
    <tableColumn id="2" xr3:uid="{14E42082-E48A-406B-8FFA-84F1AD690B1C}" name="Average of FairlyActiveMinutes"/>
    <tableColumn id="5" xr3:uid="{B684273E-50BD-41EB-A17C-185539DBB6A5}" name="Fairly Active Category" dataDxfId="12">
      <calculatedColumnFormula>IF(Table32[[#This Row],[Average of FairlyActiveMinutes]]&gt;15, "High", IF(Table32[[#This Row],[Average of FairlyActiveMinutes]]&gt;10, "Medium", "Low"))</calculatedColumnFormula>
    </tableColumn>
    <tableColumn id="3" xr3:uid="{D746EA51-67E3-43AE-9D07-FCFA0F839099}" name="Average of LightlyActiveMinutes"/>
    <tableColumn id="6" xr3:uid="{232FCCEE-ACA4-469B-84D2-2C9C7E800601}" name="Lightly Active Category" dataDxfId="11">
      <calculatedColumnFormula>IF(Table32[[#This Row],[Average of LightlyActiveMinutes]]&gt;200, "High", IF(Table32[[#This Row],[Average of LightlyActiveMinutes]]&gt;150,"Medium", "Low"))</calculatedColumnFormula>
    </tableColumn>
    <tableColumn id="4" xr3:uid="{7B64A9C6-2C84-4C41-944A-90C2B4FD5E00}" name="Average of VeryActiveMinutes"/>
    <tableColumn id="7" xr3:uid="{F0887AFB-49A9-4C53-8B24-A45C3F7504EB}" name="Very Active Category" dataDxfId="10">
      <calculatedColumnFormula>IF(Table32[[#This Row],[Average of VeryActiveMinutes]]&gt;22, "High", IF(Table32[[#This Row],[Average of VeryActiveMinutes]]&gt;15, "Medium", "Low"))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D6D48B-D200-42B3-B3A1-EFDFD9DCEF44}" name="Table4" displayName="Table4" ref="K36:L39" totalsRowShown="0">
  <autoFilter ref="K36:L39" xr:uid="{15D6D48B-D200-42B3-B3A1-EFDFD9DCEF44}"/>
  <tableColumns count="2">
    <tableColumn id="1" xr3:uid="{DB333477-B1F2-41FE-A852-B61DDFA6FD87}" name="Month"/>
    <tableColumn id="2" xr3:uid="{C31541C9-C04C-4509-8B5C-A7C4AB817799}" name="Sum of TotalDistan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03FE0E-0FFC-4313-9389-30451A457BF2}" name="Table2" displayName="Table2" ref="A3:C36" totalsRowShown="0">
  <autoFilter ref="A3:C36" xr:uid="{1B03FE0E-0FFC-4313-9389-30451A457BF2}"/>
  <tableColumns count="3">
    <tableColumn id="1" xr3:uid="{EAEF3277-8824-4185-A017-BFDD159580FE}" name="Customer Id"/>
    <tableColumn id="2" xr3:uid="{F410E200-829E-4BE0-9F35-BED58E16583C}" name="Count of ActivityDate"/>
    <tableColumn id="3" xr3:uid="{79F3C19A-1DE0-4548-8292-F87840873B00}" name="Status">
      <calculatedColumnFormula>IF(B4&gt;20,"Active User",IF(B4&lt;10,"Light User","Moderate User"))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1D1ABE-99CD-4B77-9B3D-A0CE398B9B58}" name="Table3" displayName="Table3" ref="H3:J36" totalsRowShown="0">
  <autoFilter ref="H3:J36" xr:uid="{481D1ABE-99CD-4B77-9B3D-A0CE398B9B58}"/>
  <tableColumns count="3">
    <tableColumn id="1" xr3:uid="{85CD2C84-7720-4F94-A597-B109C574B617}" name="Customer ID"/>
    <tableColumn id="2" xr3:uid="{10E12AFB-998A-4AAD-8972-6DBAF05EBE42}" name="Mean of TotalDistance"/>
    <tableColumn id="3" xr3:uid="{29D6E7E1-DE90-4741-AA49-0802934C582A}" name="Status" dataDxfId="9">
      <calculatedColumnFormula>IF(Table3[[#This Row],[Mean of TotalDistance]]&gt;6.5,"Pro",IF(Table3[[#This Row],[Mean of TotalDistance]]&lt;3, "Beginner", "Intermediate"))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6F53098-F80C-4683-973A-953C8B00A24E}" name="Table521" displayName="Table521" ref="O3:Q36" totalsRowShown="0">
  <autoFilter ref="O3:Q36" xr:uid="{26F53098-F80C-4683-973A-953C8B00A24E}"/>
  <tableColumns count="3">
    <tableColumn id="1" xr3:uid="{6C76B5A8-9F89-40DF-A039-CF3007EEAFC1}" name="Customer ID"/>
    <tableColumn id="2" xr3:uid="{F3D67CB2-6875-409B-95D0-6168C78A2DB1}" name="Sum of TotalSteps"/>
    <tableColumn id="3" xr3:uid="{74835EBC-0A51-4E86-9E77-541B8D636A55}" name="Status" dataDxfId="8">
      <calculatedColumnFormula>IF(Table521[[#This Row],[Sum of TotalSteps]]&gt;250000,"Pro", IF(Table521[[#This Row],[Sum of TotalSteps]]&lt;120000,"Beginner","Intermediate"))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6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pivotTable" Target="../pivotTables/pivotTable12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openxmlformats.org/officeDocument/2006/relationships/table" Target="../tables/table11.xml"/><Relationship Id="rId5" Type="http://schemas.openxmlformats.org/officeDocument/2006/relationships/pivotTable" Target="../pivotTables/pivotTable14.xml"/><Relationship Id="rId10" Type="http://schemas.openxmlformats.org/officeDocument/2006/relationships/table" Target="../tables/table10.xml"/><Relationship Id="rId4" Type="http://schemas.openxmlformats.org/officeDocument/2006/relationships/pivotTable" Target="../pivotTables/pivotTable13.xml"/><Relationship Id="rId9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DB065-58AB-49B6-AABB-9E228C8F4E65}">
  <dimension ref="C1:BU13"/>
  <sheetViews>
    <sheetView showGridLines="0" topLeftCell="A13" zoomScale="42" zoomScaleNormal="42" workbookViewId="0">
      <selection activeCell="AQ29" sqref="AQ29"/>
    </sheetView>
  </sheetViews>
  <sheetFormatPr defaultRowHeight="15" x14ac:dyDescent="0.25"/>
  <cols>
    <col min="1" max="1" width="9.140625" style="10"/>
    <col min="2" max="2" width="13.140625" style="10" bestFit="1" customWidth="1"/>
    <col min="3" max="3" width="20" style="10" bestFit="1" customWidth="1"/>
    <col min="4" max="16384" width="9.140625" style="10"/>
  </cols>
  <sheetData>
    <row r="1" spans="3:73" x14ac:dyDescent="0.25">
      <c r="H1" s="12" t="s">
        <v>132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</row>
    <row r="2" spans="3:73" x14ac:dyDescent="0.25"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 spans="3:73" x14ac:dyDescent="0.25"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spans="3:73" x14ac:dyDescent="0.25"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spans="3:73" x14ac:dyDescent="0.25"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spans="3:73" ht="15" customHeight="1" x14ac:dyDescent="0.7"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1"/>
      <c r="AK6" s="11"/>
      <c r="AL6" s="11"/>
    </row>
    <row r="7" spans="3:73" ht="15" customHeight="1" x14ac:dyDescent="0.7"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3:73" ht="15" customHeight="1" x14ac:dyDescent="0.25">
      <c r="C8" s="15" t="s">
        <v>133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5" t="s">
        <v>134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</row>
    <row r="9" spans="3:73" ht="15" customHeight="1" x14ac:dyDescent="0.25"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</row>
    <row r="10" spans="3:73" ht="15" customHeight="1" x14ac:dyDescent="0.7"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</row>
    <row r="11" spans="3:73" x14ac:dyDescent="0.25"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</row>
    <row r="12" spans="3:73" x14ac:dyDescent="0.25"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</row>
    <row r="13" spans="3:73" x14ac:dyDescent="0.25"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</row>
  </sheetData>
  <mergeCells count="4">
    <mergeCell ref="AT9:BU13"/>
    <mergeCell ref="H1:AI6"/>
    <mergeCell ref="C8:Y9"/>
    <mergeCell ref="Z8:AN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18C1-6D41-42D4-A4C1-85B380E5214E}">
  <dimension ref="B1:AB40"/>
  <sheetViews>
    <sheetView topLeftCell="L1" zoomScale="63" zoomScaleNormal="85" workbookViewId="0">
      <selection activeCell="AG18" sqref="AG18"/>
    </sheetView>
  </sheetViews>
  <sheetFormatPr defaultRowHeight="15" x14ac:dyDescent="0.25"/>
  <cols>
    <col min="2" max="2" width="21.5703125" bestFit="1" customWidth="1"/>
    <col min="3" max="3" width="13.28515625" bestFit="1" customWidth="1"/>
    <col min="4" max="4" width="7.5703125" customWidth="1"/>
    <col min="5" max="5" width="16.28515625" bestFit="1" customWidth="1"/>
    <col min="6" max="6" width="13.28515625" bestFit="1" customWidth="1"/>
    <col min="7" max="7" width="11" customWidth="1"/>
    <col min="8" max="8" width="28.28515625" bestFit="1" customWidth="1"/>
    <col min="9" max="9" width="13.28515625" bestFit="1" customWidth="1"/>
    <col min="10" max="10" width="14.28515625" bestFit="1" customWidth="1"/>
    <col min="11" max="11" width="20.5703125" bestFit="1" customWidth="1"/>
    <col min="12" max="12" width="29.5703125" bestFit="1" customWidth="1"/>
    <col min="14" max="14" width="13.7109375" bestFit="1" customWidth="1"/>
    <col min="15" max="15" width="17" bestFit="1" customWidth="1"/>
    <col min="16" max="16" width="22.5703125" bestFit="1" customWidth="1"/>
    <col min="18" max="18" width="13.7109375" bestFit="1" customWidth="1"/>
    <col min="19" max="19" width="19.85546875" customWidth="1"/>
    <col min="20" max="20" width="24.5703125" bestFit="1" customWidth="1"/>
    <col min="22" max="22" width="13.28515625" bestFit="1" customWidth="1"/>
    <col min="23" max="24" width="30.140625" customWidth="1"/>
    <col min="25" max="26" width="31.28515625" customWidth="1"/>
    <col min="27" max="27" width="29.7109375" customWidth="1"/>
    <col min="28" max="28" width="32.140625" bestFit="1" customWidth="1"/>
  </cols>
  <sheetData>
    <row r="1" spans="2:28" x14ac:dyDescent="0.25">
      <c r="B1" s="17" t="s">
        <v>120</v>
      </c>
      <c r="C1" s="17"/>
      <c r="V1" s="17" t="s">
        <v>135</v>
      </c>
      <c r="W1" s="17"/>
      <c r="X1" s="17"/>
      <c r="Y1" s="17"/>
      <c r="Z1" s="17"/>
      <c r="AA1" s="17"/>
      <c r="AB1" s="17"/>
    </row>
    <row r="2" spans="2:28" x14ac:dyDescent="0.25">
      <c r="B2" s="2" t="s">
        <v>80</v>
      </c>
      <c r="C2" t="s">
        <v>115</v>
      </c>
      <c r="E2" t="s">
        <v>79</v>
      </c>
      <c r="F2" t="s">
        <v>78</v>
      </c>
      <c r="G2" t="s">
        <v>80</v>
      </c>
      <c r="H2" t="s">
        <v>47</v>
      </c>
      <c r="J2" t="s">
        <v>79</v>
      </c>
      <c r="K2" t="s">
        <v>116</v>
      </c>
      <c r="L2" t="s">
        <v>77</v>
      </c>
      <c r="N2" t="s">
        <v>79</v>
      </c>
      <c r="O2" t="s">
        <v>2</v>
      </c>
      <c r="P2" t="s">
        <v>77</v>
      </c>
      <c r="R2" t="s">
        <v>79</v>
      </c>
      <c r="S2" t="s">
        <v>61</v>
      </c>
      <c r="T2" t="s">
        <v>77</v>
      </c>
      <c r="V2" t="s">
        <v>79</v>
      </c>
      <c r="W2" t="s">
        <v>68</v>
      </c>
      <c r="X2" t="s">
        <v>71</v>
      </c>
      <c r="Y2" t="s">
        <v>69</v>
      </c>
      <c r="Z2" t="s">
        <v>72</v>
      </c>
      <c r="AA2" t="s">
        <v>70</v>
      </c>
      <c r="AB2" t="s">
        <v>73</v>
      </c>
    </row>
    <row r="3" spans="2:28" x14ac:dyDescent="0.25">
      <c r="B3" s="3" t="s">
        <v>112</v>
      </c>
      <c r="C3" s="1">
        <v>611</v>
      </c>
      <c r="E3" t="s">
        <v>81</v>
      </c>
      <c r="F3">
        <v>33</v>
      </c>
      <c r="G3" t="s">
        <v>112</v>
      </c>
      <c r="H3" t="str">
        <f>IF(Table25[[#This Row],[Count of Id]]&gt;30, "High Engagement Day", IF(Table25[[#This Row],[Count of Id]]&gt;28, "Moderate Engagement Day", "Low Engagement Day"))</f>
        <v>High Engagement Day</v>
      </c>
      <c r="J3" s="3" t="s">
        <v>81</v>
      </c>
      <c r="K3" s="1">
        <v>5.9827272485602991</v>
      </c>
      <c r="L3" t="str">
        <f>IF(Table28[[#This Row],[Average of TotalDistance]]&gt;6, "Highly Active Day", IF(Table28[[#This Row],[Average of TotalDistance]]&gt;5,"Moderately Active Day", "Lightly Active Day"))</f>
        <v>Moderately Active Day</v>
      </c>
      <c r="N3" s="3" t="s">
        <v>81</v>
      </c>
      <c r="O3" s="1">
        <v>271816</v>
      </c>
      <c r="P3" s="1" t="str">
        <f>IF(Table30[[#This Row],[TotalSteps]]&gt;200000, "Highly Active Day", IF(Table30[[#This Row],[TotalSteps]]&gt;100000, "Moderately Active Day", "Lightly Active Day"))</f>
        <v>Highly Active Day</v>
      </c>
      <c r="R3" t="s">
        <v>81</v>
      </c>
      <c r="S3" s="7">
        <v>2390.6969696969695</v>
      </c>
      <c r="T3" t="str">
        <f>IF(Table31[[#This Row],[Average of Calories]]&gt;2200, "Highly Active Day",IF( Table31[[#This Row],[Average of Calories]]&gt;2000, "Moderately Active Day", "Lighly Active Day"))</f>
        <v>Highly Active Day</v>
      </c>
      <c r="V3" t="s">
        <v>81</v>
      </c>
      <c r="W3">
        <v>7.8484848484848486</v>
      </c>
      <c r="X3" t="str">
        <f>IF(Table32[[#This Row],[Average of FairlyActiveMinutes]]&gt;15, "High", IF(Table32[[#This Row],[Average of FairlyActiveMinutes]]&gt;10, "Medium", "Low"))</f>
        <v>Low</v>
      </c>
      <c r="Y3">
        <v>199</v>
      </c>
      <c r="Z3" t="str">
        <f>IF(Table32[[#This Row],[Average of LightlyActiveMinutes]]&gt;200, "High", IF(Table32[[#This Row],[Average of LightlyActiveMinutes]]&gt;150,"Medium", "Low"))</f>
        <v>Medium</v>
      </c>
      <c r="AA3">
        <v>22.303030303030305</v>
      </c>
      <c r="AB3" t="str">
        <f>IF(Table32[[#This Row],[Average of VeryActiveMinutes]]&gt;22, "High", IF(Table32[[#This Row],[Average of VeryActiveMinutes]]&gt;15, "Medium", "Low"))</f>
        <v>High</v>
      </c>
    </row>
    <row r="4" spans="2:28" x14ac:dyDescent="0.25">
      <c r="B4" s="3" t="s">
        <v>113</v>
      </c>
      <c r="C4" s="1">
        <v>329</v>
      </c>
      <c r="E4" t="s">
        <v>82</v>
      </c>
      <c r="F4">
        <v>33</v>
      </c>
      <c r="G4" t="s">
        <v>112</v>
      </c>
      <c r="H4" t="str">
        <f>IF(Table25[[#This Row],[Count of Id]]&gt;30, "High Engagement Day", IF(Table25[[#This Row],[Count of Id]]&gt;28, "Moderate Engagement Day", "Low Engagement Day"))</f>
        <v>High Engagement Day</v>
      </c>
      <c r="J4" s="3" t="s">
        <v>82</v>
      </c>
      <c r="K4" s="1">
        <v>5.1033333160660481</v>
      </c>
      <c r="L4" t="str">
        <f>IF(Table28[[#This Row],[Average of TotalDistance]]&gt;6, "Highly Active Day", IF(Table28[[#This Row],[Average of TotalDistance]]&gt;5,"Moderately Active Day", "Lightly Active Day"))</f>
        <v>Moderately Active Day</v>
      </c>
      <c r="N4" s="3" t="s">
        <v>82</v>
      </c>
      <c r="O4" s="1">
        <v>237558</v>
      </c>
      <c r="P4" s="1" t="str">
        <f>IF(Table30[[#This Row],[TotalSteps]]&gt;200000, "Highly Active Day", IF(Table30[[#This Row],[TotalSteps]]&gt;100000, "Moderately Active Day", "Lightly Active Day"))</f>
        <v>Highly Active Day</v>
      </c>
      <c r="R4" t="s">
        <v>82</v>
      </c>
      <c r="S4" s="7">
        <v>2286.6363636363635</v>
      </c>
      <c r="T4" t="str">
        <f>IF(Table31[[#This Row],[Average of Calories]]&gt;2200, "Highly Active Day",IF( Table31[[#This Row],[Average of Calories]]&gt;2000, "Moderately Active Day", "Lighly Active Day"))</f>
        <v>Highly Active Day</v>
      </c>
      <c r="V4" t="s">
        <v>82</v>
      </c>
      <c r="W4">
        <v>10.575757575757576</v>
      </c>
      <c r="X4" t="str">
        <f>IF(Table32[[#This Row],[Average of FairlyActiveMinutes]]&gt;15, "High", IF(Table32[[#This Row],[Average of FairlyActiveMinutes]]&gt;10, "Medium", "Low"))</f>
        <v>Medium</v>
      </c>
      <c r="Y4">
        <v>181.75757575757575</v>
      </c>
      <c r="Z4" t="str">
        <f>IF(Table32[[#This Row],[Average of LightlyActiveMinutes]]&gt;200, "High", IF(Table32[[#This Row],[Average of LightlyActiveMinutes]]&gt;150,"Medium", "Low"))</f>
        <v>Medium</v>
      </c>
      <c r="AA4">
        <v>20.333333333333332</v>
      </c>
      <c r="AB4" t="str">
        <f>IF(Table32[[#This Row],[Average of VeryActiveMinutes]]&gt;22, "High", IF(Table32[[#This Row],[Average of VeryActiveMinutes]]&gt;15, "Medium", "Low"))</f>
        <v>Medium</v>
      </c>
    </row>
    <row r="5" spans="2:28" x14ac:dyDescent="0.25">
      <c r="B5" s="3" t="s">
        <v>44</v>
      </c>
      <c r="C5" s="1">
        <v>940</v>
      </c>
      <c r="E5" t="s">
        <v>83</v>
      </c>
      <c r="F5">
        <v>33</v>
      </c>
      <c r="G5" t="s">
        <v>112</v>
      </c>
      <c r="H5" t="str">
        <f>IF(Table25[[#This Row],[Count of Id]]&gt;30, "High Engagement Day", IF(Table25[[#This Row],[Count of Id]]&gt;28, "Moderate Engagement Day", "Low Engagement Day"))</f>
        <v>High Engagement Day</v>
      </c>
      <c r="J5" s="3" t="s">
        <v>83</v>
      </c>
      <c r="K5" s="1">
        <v>5.5993939624591302</v>
      </c>
      <c r="L5" t="str">
        <f>IF(Table28[[#This Row],[Average of TotalDistance]]&gt;6, "Highly Active Day", IF(Table28[[#This Row],[Average of TotalDistance]]&gt;5,"Moderately Active Day", "Lightly Active Day"))</f>
        <v>Moderately Active Day</v>
      </c>
      <c r="N5" s="3" t="s">
        <v>83</v>
      </c>
      <c r="O5" s="1">
        <v>255538</v>
      </c>
      <c r="P5" s="1" t="str">
        <f>IF(Table30[[#This Row],[TotalSteps]]&gt;200000, "Highly Active Day", IF(Table30[[#This Row],[TotalSteps]]&gt;100000, "Moderately Active Day", "Lightly Active Day"))</f>
        <v>Highly Active Day</v>
      </c>
      <c r="R5" t="s">
        <v>83</v>
      </c>
      <c r="S5" s="7">
        <v>2356.3939393939395</v>
      </c>
      <c r="T5" t="str">
        <f>IF(Table31[[#This Row],[Average of Calories]]&gt;2200, "Highly Active Day",IF( Table31[[#This Row],[Average of Calories]]&gt;2000, "Moderately Active Day", "Lighly Active Day"))</f>
        <v>Highly Active Day</v>
      </c>
      <c r="V5" t="s">
        <v>83</v>
      </c>
      <c r="W5">
        <v>12.393939393939394</v>
      </c>
      <c r="X5" t="str">
        <f>IF(Table32[[#This Row],[Average of FairlyActiveMinutes]]&gt;15, "High", IF(Table32[[#This Row],[Average of FairlyActiveMinutes]]&gt;10, "Medium", "Low"))</f>
        <v>Medium</v>
      </c>
      <c r="Y5">
        <v>201</v>
      </c>
      <c r="Z5" t="str">
        <f>IF(Table32[[#This Row],[Average of LightlyActiveMinutes]]&gt;200, "High", IF(Table32[[#This Row],[Average of LightlyActiveMinutes]]&gt;150,"Medium", "Low"))</f>
        <v>High</v>
      </c>
      <c r="AA5">
        <v>20.939393939393938</v>
      </c>
      <c r="AB5" t="str">
        <f>IF(Table32[[#This Row],[Average of VeryActiveMinutes]]&gt;22, "High", IF(Table32[[#This Row],[Average of VeryActiveMinutes]]&gt;15, "Medium", "Low"))</f>
        <v>Medium</v>
      </c>
    </row>
    <row r="6" spans="2:28" x14ac:dyDescent="0.25">
      <c r="B6" s="17" t="s">
        <v>120</v>
      </c>
      <c r="C6" s="17"/>
      <c r="E6" t="s">
        <v>84</v>
      </c>
      <c r="F6">
        <v>33</v>
      </c>
      <c r="G6" t="s">
        <v>112</v>
      </c>
      <c r="H6" t="str">
        <f>IF(Table25[[#This Row],[Count of Id]]&gt;30, "High Engagement Day", IF(Table25[[#This Row],[Count of Id]]&gt;28, "Moderate Engagement Day", "Low Engagement Day"))</f>
        <v>High Engagement Day</v>
      </c>
      <c r="J6" s="3" t="s">
        <v>84</v>
      </c>
      <c r="K6" s="1">
        <v>5.2878787770415796</v>
      </c>
      <c r="L6" t="str">
        <f>IF(Table28[[#This Row],[Average of TotalDistance]]&gt;6, "Highly Active Day", IF(Table28[[#This Row],[Average of TotalDistance]]&gt;5,"Moderately Active Day", "Lightly Active Day"))</f>
        <v>Moderately Active Day</v>
      </c>
      <c r="N6" s="3" t="s">
        <v>84</v>
      </c>
      <c r="O6" s="1">
        <v>248617</v>
      </c>
      <c r="P6" s="1" t="str">
        <f>IF(Table30[[#This Row],[TotalSteps]]&gt;200000, "Highly Active Day", IF(Table30[[#This Row],[TotalSteps]]&gt;100000, "Moderately Active Day", "Lightly Active Day"))</f>
        <v>Highly Active Day</v>
      </c>
      <c r="R6" t="s">
        <v>84</v>
      </c>
      <c r="S6" s="7">
        <v>2355.181818181818</v>
      </c>
      <c r="T6" t="str">
        <f>IF(Table31[[#This Row],[Average of Calories]]&gt;2200, "Highly Active Day",IF( Table31[[#This Row],[Average of Calories]]&gt;2000, "Moderately Active Day", "Lighly Active Day"))</f>
        <v>Highly Active Day</v>
      </c>
      <c r="V6" t="s">
        <v>84</v>
      </c>
      <c r="W6">
        <v>9.8787878787878789</v>
      </c>
      <c r="X6" t="str">
        <f>IF(Table32[[#This Row],[Average of FairlyActiveMinutes]]&gt;15, "High", IF(Table32[[#This Row],[Average of FairlyActiveMinutes]]&gt;10, "Medium", "Low"))</f>
        <v>Low</v>
      </c>
      <c r="Y6">
        <v>213.84848484848484</v>
      </c>
      <c r="Z6" t="str">
        <f>IF(Table32[[#This Row],[Average of LightlyActiveMinutes]]&gt;200, "High", IF(Table32[[#This Row],[Average of LightlyActiveMinutes]]&gt;150,"Medium", "Low"))</f>
        <v>High</v>
      </c>
      <c r="AA6">
        <v>19.181818181818183</v>
      </c>
      <c r="AB6" t="str">
        <f>IF(Table32[[#This Row],[Average of VeryActiveMinutes]]&gt;22, "High", IF(Table32[[#This Row],[Average of VeryActiveMinutes]]&gt;15, "Medium", "Low"))</f>
        <v>Medium</v>
      </c>
    </row>
    <row r="7" spans="2:28" x14ac:dyDescent="0.25">
      <c r="B7" s="2" t="s">
        <v>80</v>
      </c>
      <c r="C7" t="s">
        <v>114</v>
      </c>
      <c r="E7" t="s">
        <v>85</v>
      </c>
      <c r="F7">
        <v>32</v>
      </c>
      <c r="G7" t="s">
        <v>112</v>
      </c>
      <c r="H7" t="str">
        <f>IF(Table25[[#This Row],[Count of Id]]&gt;30, "High Engagement Day", IF(Table25[[#This Row],[Count of Id]]&gt;28, "Moderate Engagement Day", "Low Engagement Day"))</f>
        <v>High Engagement Day</v>
      </c>
      <c r="J7" s="3" t="s">
        <v>85</v>
      </c>
      <c r="K7" s="1">
        <v>6.2915625174646248</v>
      </c>
      <c r="L7" t="str">
        <f>IF(Table28[[#This Row],[Average of TotalDistance]]&gt;6, "Highly Active Day", IF(Table28[[#This Row],[Average of TotalDistance]]&gt;5,"Moderately Active Day", "Lightly Active Day"))</f>
        <v>Highly Active Day</v>
      </c>
      <c r="N7" s="3" t="s">
        <v>85</v>
      </c>
      <c r="O7" s="1">
        <v>277733</v>
      </c>
      <c r="P7" s="1" t="str">
        <f>IF(Table30[[#This Row],[TotalSteps]]&gt;200000, "Highly Active Day", IF(Table30[[#This Row],[TotalSteps]]&gt;100000, "Moderately Active Day", "Lightly Active Day"))</f>
        <v>Highly Active Day</v>
      </c>
      <c r="R7" t="s">
        <v>85</v>
      </c>
      <c r="S7" s="7">
        <v>2392.9375</v>
      </c>
      <c r="T7" t="str">
        <f>IF(Table31[[#This Row],[Average of Calories]]&gt;2200, "Highly Active Day",IF( Table31[[#This Row],[Average of Calories]]&gt;2000, "Moderately Active Day", "Lighly Active Day"))</f>
        <v>Highly Active Day</v>
      </c>
      <c r="V7" t="s">
        <v>85</v>
      </c>
      <c r="W7">
        <v>15.125</v>
      </c>
      <c r="X7" t="str">
        <f>IF(Table32[[#This Row],[Average of FairlyActiveMinutes]]&gt;15, "High", IF(Table32[[#This Row],[Average of FairlyActiveMinutes]]&gt;10, "Medium", "Low"))</f>
        <v>High</v>
      </c>
      <c r="Y7">
        <v>193.8125</v>
      </c>
      <c r="Z7" t="str">
        <f>IF(Table32[[#This Row],[Average of LightlyActiveMinutes]]&gt;200, "High", IF(Table32[[#This Row],[Average of LightlyActiveMinutes]]&gt;150,"Medium", "Low"))</f>
        <v>Medium</v>
      </c>
      <c r="AA7">
        <v>27.84375</v>
      </c>
      <c r="AB7" t="str">
        <f>IF(Table32[[#This Row],[Average of VeryActiveMinutes]]&gt;22, "High", IF(Table32[[#This Row],[Average of VeryActiveMinutes]]&gt;15, "Medium", "Low"))</f>
        <v>High</v>
      </c>
    </row>
    <row r="8" spans="2:28" x14ac:dyDescent="0.25">
      <c r="B8" s="3" t="s">
        <v>112</v>
      </c>
      <c r="C8" s="1">
        <v>19</v>
      </c>
      <c r="E8" t="s">
        <v>86</v>
      </c>
      <c r="F8">
        <v>32</v>
      </c>
      <c r="G8" t="s">
        <v>112</v>
      </c>
      <c r="H8" t="str">
        <f>IF(Table25[[#This Row],[Count of Id]]&gt;30, "High Engagement Day", IF(Table25[[#This Row],[Count of Id]]&gt;28, "Moderate Engagement Day", "Low Engagement Day"))</f>
        <v>High Engagement Day</v>
      </c>
      <c r="J8" s="3" t="s">
        <v>86</v>
      </c>
      <c r="K8" s="1">
        <v>4.5406249602674507</v>
      </c>
      <c r="L8" t="str">
        <f>IF(Table28[[#This Row],[Average of TotalDistance]]&gt;6, "Highly Active Day", IF(Table28[[#This Row],[Average of TotalDistance]]&gt;5,"Moderately Active Day", "Lightly Active Day"))</f>
        <v>Lightly Active Day</v>
      </c>
      <c r="N8" s="3" t="s">
        <v>86</v>
      </c>
      <c r="O8" s="1">
        <v>205096</v>
      </c>
      <c r="P8" s="1" t="str">
        <f>IF(Table30[[#This Row],[TotalSteps]]&gt;200000, "Highly Active Day", IF(Table30[[#This Row],[TotalSteps]]&gt;100000, "Moderately Active Day", "Lightly Active Day"))</f>
        <v>Highly Active Day</v>
      </c>
      <c r="R8" t="s">
        <v>86</v>
      </c>
      <c r="S8" s="7">
        <v>2230.96875</v>
      </c>
      <c r="T8" t="str">
        <f>IF(Table31[[#This Row],[Average of Calories]]&gt;2200, "Highly Active Day",IF( Table31[[#This Row],[Average of Calories]]&gt;2000, "Moderately Active Day", "Lighly Active Day"))</f>
        <v>Highly Active Day</v>
      </c>
      <c r="V8" t="s">
        <v>86</v>
      </c>
      <c r="W8">
        <v>11.84375</v>
      </c>
      <c r="X8" t="str">
        <f>IF(Table32[[#This Row],[Average of FairlyActiveMinutes]]&gt;15, "High", IF(Table32[[#This Row],[Average of FairlyActiveMinutes]]&gt;10, "Medium", "Low"))</f>
        <v>Medium</v>
      </c>
      <c r="Y8">
        <v>165.34375</v>
      </c>
      <c r="Z8" t="str">
        <f>IF(Table32[[#This Row],[Average of LightlyActiveMinutes]]&gt;200, "High", IF(Table32[[#This Row],[Average of LightlyActiveMinutes]]&gt;150,"Medium", "Low"))</f>
        <v>Medium</v>
      </c>
      <c r="AA8">
        <v>18.90625</v>
      </c>
      <c r="AB8" t="str">
        <f>IF(Table32[[#This Row],[Average of VeryActiveMinutes]]&gt;22, "High", IF(Table32[[#This Row],[Average of VeryActiveMinutes]]&gt;15, "Medium", "Low"))</f>
        <v>Medium</v>
      </c>
    </row>
    <row r="9" spans="2:28" x14ac:dyDescent="0.25">
      <c r="B9" s="3" t="s">
        <v>113</v>
      </c>
      <c r="C9" s="1">
        <v>12</v>
      </c>
      <c r="E9" t="s">
        <v>87</v>
      </c>
      <c r="F9">
        <v>32</v>
      </c>
      <c r="G9" t="s">
        <v>112</v>
      </c>
      <c r="H9" t="str">
        <f>IF(Table25[[#This Row],[Count of Id]]&gt;30, "High Engagement Day", IF(Table25[[#This Row],[Count of Id]]&gt;28, "Moderate Engagement Day", "Low Engagement Day"))</f>
        <v>High Engagement Day</v>
      </c>
      <c r="J9" s="3" t="s">
        <v>87</v>
      </c>
      <c r="K9" s="1">
        <v>5.657812474993988</v>
      </c>
      <c r="L9" t="str">
        <f>IF(Table28[[#This Row],[Average of TotalDistance]]&gt;6, "Highly Active Day", IF(Table28[[#This Row],[Average of TotalDistance]]&gt;5,"Moderately Active Day", "Lightly Active Day"))</f>
        <v>Moderately Active Day</v>
      </c>
      <c r="N9" s="3" t="s">
        <v>87</v>
      </c>
      <c r="O9" s="1">
        <v>252703</v>
      </c>
      <c r="P9" s="1" t="str">
        <f>IF(Table30[[#This Row],[TotalSteps]]&gt;200000, "Highly Active Day", IF(Table30[[#This Row],[TotalSteps]]&gt;100000, "Moderately Active Day", "Lightly Active Day"))</f>
        <v>Highly Active Day</v>
      </c>
      <c r="R9" t="s">
        <v>87</v>
      </c>
      <c r="S9" s="7">
        <v>2333.375</v>
      </c>
      <c r="T9" t="str">
        <f>IF(Table31[[#This Row],[Average of Calories]]&gt;2200, "Highly Active Day",IF( Table31[[#This Row],[Average of Calories]]&gt;2000, "Moderately Active Day", "Lighly Active Day"))</f>
        <v>Highly Active Day</v>
      </c>
      <c r="V9" t="s">
        <v>87</v>
      </c>
      <c r="W9">
        <v>16.125</v>
      </c>
      <c r="X9" t="str">
        <f>IF(Table32[[#This Row],[Average of FairlyActiveMinutes]]&gt;15, "High", IF(Table32[[#This Row],[Average of FairlyActiveMinutes]]&gt;10, "Medium", "Low"))</f>
        <v>High</v>
      </c>
      <c r="Y9">
        <v>188.28125</v>
      </c>
      <c r="Z9" t="str">
        <f>IF(Table32[[#This Row],[Average of LightlyActiveMinutes]]&gt;200, "High", IF(Table32[[#This Row],[Average of LightlyActiveMinutes]]&gt;150,"Medium", "Low"))</f>
        <v>Medium</v>
      </c>
      <c r="AA9">
        <v>24.40625</v>
      </c>
      <c r="AB9" t="str">
        <f>IF(Table32[[#This Row],[Average of VeryActiveMinutes]]&gt;22, "High", IF(Table32[[#This Row],[Average of VeryActiveMinutes]]&gt;15, "Medium", "Low"))</f>
        <v>High</v>
      </c>
    </row>
    <row r="10" spans="2:28" x14ac:dyDescent="0.25">
      <c r="B10" s="8" t="s">
        <v>44</v>
      </c>
      <c r="C10" s="8">
        <f>SUM(C8:C9)</f>
        <v>31</v>
      </c>
      <c r="E10" t="s">
        <v>88</v>
      </c>
      <c r="F10">
        <v>32</v>
      </c>
      <c r="G10" t="s">
        <v>112</v>
      </c>
      <c r="H10" t="str">
        <f>IF(Table25[[#This Row],[Count of Id]]&gt;30, "High Engagement Day", IF(Table25[[#This Row],[Count of Id]]&gt;28, "Moderate Engagement Day", "Low Engagement Day"))</f>
        <v>High Engagement Day</v>
      </c>
      <c r="J10" s="3" t="s">
        <v>88</v>
      </c>
      <c r="K10" s="1">
        <v>5.8718749247491324</v>
      </c>
      <c r="L10" t="str">
        <f>IF(Table28[[#This Row],[Average of TotalDistance]]&gt;6, "Highly Active Day", IF(Table28[[#This Row],[Average of TotalDistance]]&gt;5,"Moderately Active Day", "Lightly Active Day"))</f>
        <v>Moderately Active Day</v>
      </c>
      <c r="N10" s="3" t="s">
        <v>88</v>
      </c>
      <c r="O10" s="1">
        <v>257557</v>
      </c>
      <c r="P10" s="1" t="str">
        <f>IF(Table30[[#This Row],[TotalSteps]]&gt;200000, "Highly Active Day", IF(Table30[[#This Row],[TotalSteps]]&gt;100000, "Moderately Active Day", "Lightly Active Day"))</f>
        <v>Highly Active Day</v>
      </c>
      <c r="R10" t="s">
        <v>88</v>
      </c>
      <c r="S10" s="7">
        <v>2359.09375</v>
      </c>
      <c r="T10" t="str">
        <f>IF(Table31[[#This Row],[Average of Calories]]&gt;2200, "Highly Active Day",IF( Table31[[#This Row],[Average of Calories]]&gt;2000, "Moderately Active Day", "Lighly Active Day"))</f>
        <v>Highly Active Day</v>
      </c>
      <c r="V10" t="s">
        <v>88</v>
      </c>
      <c r="W10">
        <v>13.78125</v>
      </c>
      <c r="X10" t="str">
        <f>IF(Table32[[#This Row],[Average of FairlyActiveMinutes]]&gt;15, "High", IF(Table32[[#This Row],[Average of FairlyActiveMinutes]]&gt;10, "Medium", "Low"))</f>
        <v>Medium</v>
      </c>
      <c r="Y10">
        <v>201.90625</v>
      </c>
      <c r="Z10" t="str">
        <f>IF(Table32[[#This Row],[Average of LightlyActiveMinutes]]&gt;200, "High", IF(Table32[[#This Row],[Average of LightlyActiveMinutes]]&gt;150,"Medium", "Low"))</f>
        <v>High</v>
      </c>
      <c r="AA10">
        <v>23.96875</v>
      </c>
      <c r="AB10" t="str">
        <f>IF(Table32[[#This Row],[Average of VeryActiveMinutes]]&gt;22, "High", IF(Table32[[#This Row],[Average of VeryActiveMinutes]]&gt;15, "Medium", "Low"))</f>
        <v>High</v>
      </c>
    </row>
    <row r="11" spans="2:28" x14ac:dyDescent="0.25">
      <c r="B11" s="17" t="s">
        <v>120</v>
      </c>
      <c r="C11" s="17"/>
      <c r="E11" t="s">
        <v>89</v>
      </c>
      <c r="F11">
        <v>32</v>
      </c>
      <c r="G11" t="s">
        <v>112</v>
      </c>
      <c r="H11" t="str">
        <f>IF(Table25[[#This Row],[Count of Id]]&gt;30, "High Engagement Day", IF(Table25[[#This Row],[Count of Id]]&gt;28, "Moderate Engagement Day", "Low Engagement Day"))</f>
        <v>High Engagement Day</v>
      </c>
      <c r="J11" s="3" t="s">
        <v>89</v>
      </c>
      <c r="K11" s="1">
        <v>5.9503125439514415</v>
      </c>
      <c r="L11" t="str">
        <f>IF(Table28[[#This Row],[Average of TotalDistance]]&gt;6, "Highly Active Day", IF(Table28[[#This Row],[Average of TotalDistance]]&gt;5,"Moderately Active Day", "Lightly Active Day"))</f>
        <v>Moderately Active Day</v>
      </c>
      <c r="N11" s="3" t="s">
        <v>89</v>
      </c>
      <c r="O11" s="1">
        <v>261215</v>
      </c>
      <c r="P11" s="1" t="str">
        <f>IF(Table30[[#This Row],[TotalSteps]]&gt;200000, "Highly Active Day", IF(Table30[[#This Row],[TotalSteps]]&gt;100000, "Moderately Active Day", "Lightly Active Day"))</f>
        <v>Highly Active Day</v>
      </c>
      <c r="R11" t="s">
        <v>89</v>
      </c>
      <c r="S11" s="7">
        <v>2395.21875</v>
      </c>
      <c r="T11" t="str">
        <f>IF(Table31[[#This Row],[Average of Calories]]&gt;2200, "Highly Active Day",IF( Table31[[#This Row],[Average of Calories]]&gt;2000, "Moderately Active Day", "Lighly Active Day"))</f>
        <v>Highly Active Day</v>
      </c>
      <c r="V11" t="s">
        <v>89</v>
      </c>
      <c r="W11">
        <v>18.75</v>
      </c>
      <c r="X11" t="str">
        <f>IF(Table32[[#This Row],[Average of FairlyActiveMinutes]]&gt;15, "High", IF(Table32[[#This Row],[Average of FairlyActiveMinutes]]&gt;10, "Medium", "Low"))</f>
        <v>High</v>
      </c>
      <c r="Y11">
        <v>203.59375</v>
      </c>
      <c r="Z11" t="str">
        <f>IF(Table32[[#This Row],[Average of LightlyActiveMinutes]]&gt;200, "High", IF(Table32[[#This Row],[Average of LightlyActiveMinutes]]&gt;150,"Medium", "Low"))</f>
        <v>High</v>
      </c>
      <c r="AA11">
        <v>24.1875</v>
      </c>
      <c r="AB11" t="str">
        <f>IF(Table32[[#This Row],[Average of VeryActiveMinutes]]&gt;22, "High", IF(Table32[[#This Row],[Average of VeryActiveMinutes]]&gt;15, "Medium", "Low"))</f>
        <v>High</v>
      </c>
    </row>
    <row r="12" spans="2:28" x14ac:dyDescent="0.25">
      <c r="B12" s="2" t="s">
        <v>77</v>
      </c>
      <c r="C12" t="s">
        <v>114</v>
      </c>
      <c r="E12" t="s">
        <v>90</v>
      </c>
      <c r="F12">
        <v>32</v>
      </c>
      <c r="G12" t="s">
        <v>112</v>
      </c>
      <c r="H12" t="str">
        <f>IF(Table25[[#This Row],[Count of Id]]&gt;30, "High Engagement Day", IF(Table25[[#This Row],[Count of Id]]&gt;28, "Moderate Engagement Day", "Low Engagement Day"))</f>
        <v>High Engagement Day</v>
      </c>
      <c r="J12" s="3" t="s">
        <v>90</v>
      </c>
      <c r="K12" s="1">
        <v>6.030000067315993</v>
      </c>
      <c r="L12" t="str">
        <f>IF(Table28[[#This Row],[Average of TotalDistance]]&gt;6, "Highly Active Day", IF(Table28[[#This Row],[Average of TotalDistance]]&gt;5,"Moderately Active Day", "Lightly Active Day"))</f>
        <v>Highly Active Day</v>
      </c>
      <c r="N12" s="3" t="s">
        <v>90</v>
      </c>
      <c r="O12" s="1">
        <v>263795</v>
      </c>
      <c r="P12" s="1" t="str">
        <f>IF(Table30[[#This Row],[TotalSteps]]&gt;200000, "Highly Active Day", IF(Table30[[#This Row],[TotalSteps]]&gt;100000, "Moderately Active Day", "Lightly Active Day"))</f>
        <v>Highly Active Day</v>
      </c>
      <c r="R12" t="s">
        <v>90</v>
      </c>
      <c r="S12" s="7">
        <v>2421.875</v>
      </c>
      <c r="T12" t="str">
        <f>IF(Table31[[#This Row],[Average of Calories]]&gt;2200, "Highly Active Day",IF( Table31[[#This Row],[Average of Calories]]&gt;2000, "Moderately Active Day", "Lighly Active Day"))</f>
        <v>Highly Active Day</v>
      </c>
      <c r="V12" t="s">
        <v>90</v>
      </c>
      <c r="W12">
        <v>14.9375</v>
      </c>
      <c r="X12" t="str">
        <f>IF(Table32[[#This Row],[Average of FairlyActiveMinutes]]&gt;15, "High", IF(Table32[[#This Row],[Average of FairlyActiveMinutes]]&gt;10, "Medium", "Low"))</f>
        <v>Medium</v>
      </c>
      <c r="Y12">
        <v>182.65625</v>
      </c>
      <c r="Z12" t="str">
        <f>IF(Table32[[#This Row],[Average of LightlyActiveMinutes]]&gt;200, "High", IF(Table32[[#This Row],[Average of LightlyActiveMinutes]]&gt;150,"Medium", "Low"))</f>
        <v>Medium</v>
      </c>
      <c r="AA12">
        <v>26.84375</v>
      </c>
      <c r="AB12" t="str">
        <f>IF(Table32[[#This Row],[Average of VeryActiveMinutes]]&gt;22, "High", IF(Table32[[#This Row],[Average of VeryActiveMinutes]]&gt;15, "Medium", "Low"))</f>
        <v>High</v>
      </c>
    </row>
    <row r="13" spans="2:28" x14ac:dyDescent="0.25">
      <c r="B13" s="3" t="s">
        <v>127</v>
      </c>
      <c r="C13" s="1">
        <v>19</v>
      </c>
      <c r="E13" t="s">
        <v>91</v>
      </c>
      <c r="F13">
        <v>32</v>
      </c>
      <c r="G13" t="s">
        <v>112</v>
      </c>
      <c r="H13" t="str">
        <f>IF(Table25[[#This Row],[Count of Id]]&gt;30, "High Engagement Day", IF(Table25[[#This Row],[Count of Id]]&gt;28, "Moderate Engagement Day", "Low Engagement Day"))</f>
        <v>High Engagement Day</v>
      </c>
      <c r="J13" s="3" t="s">
        <v>91</v>
      </c>
      <c r="K13" s="1">
        <v>5.3278124725911784</v>
      </c>
      <c r="L13" t="str">
        <f>IF(Table28[[#This Row],[Average of TotalDistance]]&gt;6, "Highly Active Day", IF(Table28[[#This Row],[Average of TotalDistance]]&gt;5,"Moderately Active Day", "Lightly Active Day"))</f>
        <v>Moderately Active Day</v>
      </c>
      <c r="N13" s="3" t="s">
        <v>91</v>
      </c>
      <c r="O13" s="1">
        <v>238284</v>
      </c>
      <c r="P13" s="1" t="str">
        <f>IF(Table30[[#This Row],[TotalSteps]]&gt;200000, "Highly Active Day", IF(Table30[[#This Row],[TotalSteps]]&gt;100000, "Moderately Active Day", "Lightly Active Day"))</f>
        <v>Highly Active Day</v>
      </c>
      <c r="R13" t="s">
        <v>91</v>
      </c>
      <c r="S13" s="7">
        <v>2327.65625</v>
      </c>
      <c r="T13" t="str">
        <f>IF(Table31[[#This Row],[Average of Calories]]&gt;2200, "Highly Active Day",IF( Table31[[#This Row],[Average of Calories]]&gt;2000, "Moderately Active Day", "Lighly Active Day"))</f>
        <v>Highly Active Day</v>
      </c>
      <c r="V13" t="s">
        <v>91</v>
      </c>
      <c r="W13">
        <v>13.25</v>
      </c>
      <c r="X13" t="str">
        <f>IF(Table32[[#This Row],[Average of FairlyActiveMinutes]]&gt;15, "High", IF(Table32[[#This Row],[Average of FairlyActiveMinutes]]&gt;10, "Medium", "Low"))</f>
        <v>Medium</v>
      </c>
      <c r="Y13">
        <v>195.53125</v>
      </c>
      <c r="Z13" t="str">
        <f>IF(Table32[[#This Row],[Average of LightlyActiveMinutes]]&gt;200, "High", IF(Table32[[#This Row],[Average of LightlyActiveMinutes]]&gt;150,"Medium", "Low"))</f>
        <v>Medium</v>
      </c>
      <c r="AA13">
        <v>24.4375</v>
      </c>
      <c r="AB13" t="str">
        <f>IF(Table32[[#This Row],[Average of VeryActiveMinutes]]&gt;22, "High", IF(Table32[[#This Row],[Average of VeryActiveMinutes]]&gt;15, "Medium", "Low"))</f>
        <v>High</v>
      </c>
    </row>
    <row r="14" spans="2:28" x14ac:dyDescent="0.25">
      <c r="B14" s="3" t="s">
        <v>125</v>
      </c>
      <c r="C14" s="1">
        <v>5</v>
      </c>
      <c r="E14" t="s">
        <v>92</v>
      </c>
      <c r="F14">
        <v>32</v>
      </c>
      <c r="G14" t="s">
        <v>112</v>
      </c>
      <c r="H14" t="str">
        <f>IF(Table25[[#This Row],[Count of Id]]&gt;30, "High Engagement Day", IF(Table25[[#This Row],[Count of Id]]&gt;28, "Moderate Engagement Day", "Low Engagement Day"))</f>
        <v>High Engagement Day</v>
      </c>
      <c r="J14" s="3" t="s">
        <v>92</v>
      </c>
      <c r="K14" s="1">
        <v>5.8412500396370906</v>
      </c>
      <c r="L14" t="str">
        <f>IF(Table28[[#This Row],[Average of TotalDistance]]&gt;6, "Highly Active Day", IF(Table28[[#This Row],[Average of TotalDistance]]&gt;5,"Moderately Active Day", "Lightly Active Day"))</f>
        <v>Moderately Active Day</v>
      </c>
      <c r="N14" s="3" t="s">
        <v>92</v>
      </c>
      <c r="O14" s="1">
        <v>267124</v>
      </c>
      <c r="P14" s="1" t="str">
        <f>IF(Table30[[#This Row],[TotalSteps]]&gt;200000, "Highly Active Day", IF(Table30[[#This Row],[TotalSteps]]&gt;100000, "Moderately Active Day", "Lightly Active Day"))</f>
        <v>Highly Active Day</v>
      </c>
      <c r="R14" t="s">
        <v>92</v>
      </c>
      <c r="S14" s="7">
        <v>2397.15625</v>
      </c>
      <c r="T14" t="str">
        <f>IF(Table31[[#This Row],[Average of Calories]]&gt;2200, "Highly Active Day",IF( Table31[[#This Row],[Average of Calories]]&gt;2000, "Moderately Active Day", "Lighly Active Day"))</f>
        <v>Highly Active Day</v>
      </c>
      <c r="V14" t="s">
        <v>92</v>
      </c>
      <c r="W14">
        <v>15.03125</v>
      </c>
      <c r="X14" t="str">
        <f>IF(Table32[[#This Row],[Average of FairlyActiveMinutes]]&gt;15, "High", IF(Table32[[#This Row],[Average of FairlyActiveMinutes]]&gt;10, "Medium", "Low"))</f>
        <v>High</v>
      </c>
      <c r="Y14">
        <v>232.90625</v>
      </c>
      <c r="Z14" t="str">
        <f>IF(Table32[[#This Row],[Average of LightlyActiveMinutes]]&gt;200, "High", IF(Table32[[#This Row],[Average of LightlyActiveMinutes]]&gt;150,"Medium", "Low"))</f>
        <v>High</v>
      </c>
      <c r="AA14">
        <v>18.78125</v>
      </c>
      <c r="AB14" t="str">
        <f>IF(Table32[[#This Row],[Average of VeryActiveMinutes]]&gt;22, "High", IF(Table32[[#This Row],[Average of VeryActiveMinutes]]&gt;15, "Medium", "Low"))</f>
        <v>Medium</v>
      </c>
    </row>
    <row r="15" spans="2:28" x14ac:dyDescent="0.25">
      <c r="B15" s="3" t="s">
        <v>126</v>
      </c>
      <c r="C15" s="1">
        <v>7</v>
      </c>
      <c r="E15" t="s">
        <v>93</v>
      </c>
      <c r="F15">
        <v>32</v>
      </c>
      <c r="G15" t="s">
        <v>112</v>
      </c>
      <c r="H15" t="str">
        <f>IF(Table25[[#This Row],[Count of Id]]&gt;30, "High Engagement Day", IF(Table25[[#This Row],[Count of Id]]&gt;28, "Moderate Engagement Day", "Low Engagement Day"))</f>
        <v>High Engagement Day</v>
      </c>
      <c r="J15" s="3" t="s">
        <v>93</v>
      </c>
      <c r="K15" s="1">
        <v>5.4675000272691285</v>
      </c>
      <c r="L15" t="str">
        <f>IF(Table28[[#This Row],[Average of TotalDistance]]&gt;6, "Highly Active Day", IF(Table28[[#This Row],[Average of TotalDistance]]&gt;5,"Moderately Active Day", "Lightly Active Day"))</f>
        <v>Moderately Active Day</v>
      </c>
      <c r="N15" s="3" t="s">
        <v>93</v>
      </c>
      <c r="O15" s="1">
        <v>236621</v>
      </c>
      <c r="P15" s="1" t="str">
        <f>IF(Table30[[#This Row],[TotalSteps]]&gt;200000, "Highly Active Day", IF(Table30[[#This Row],[TotalSteps]]&gt;100000, "Moderately Active Day", "Lightly Active Day"))</f>
        <v>Highly Active Day</v>
      </c>
      <c r="R15" t="s">
        <v>93</v>
      </c>
      <c r="S15" s="7">
        <v>2291.4375</v>
      </c>
      <c r="T15" t="str">
        <f>IF(Table31[[#This Row],[Average of Calories]]&gt;2200, "Highly Active Day",IF( Table31[[#This Row],[Average of Calories]]&gt;2000, "Moderately Active Day", "Lighly Active Day"))</f>
        <v>Highly Active Day</v>
      </c>
      <c r="V15" t="s">
        <v>93</v>
      </c>
      <c r="W15">
        <v>13.71875</v>
      </c>
      <c r="X15" t="str">
        <f>IF(Table32[[#This Row],[Average of FairlyActiveMinutes]]&gt;15, "High", IF(Table32[[#This Row],[Average of FairlyActiveMinutes]]&gt;10, "Medium", "Low"))</f>
        <v>Medium</v>
      </c>
      <c r="Y15">
        <v>186.3125</v>
      </c>
      <c r="Z15" t="str">
        <f>IF(Table32[[#This Row],[Average of LightlyActiveMinutes]]&gt;200, "High", IF(Table32[[#This Row],[Average of LightlyActiveMinutes]]&gt;150,"Medium", "Low"))</f>
        <v>Medium</v>
      </c>
      <c r="AA15">
        <v>21.03125</v>
      </c>
      <c r="AB15" t="str">
        <f>IF(Table32[[#This Row],[Average of VeryActiveMinutes]]&gt;22, "High", IF(Table32[[#This Row],[Average of VeryActiveMinutes]]&gt;15, "Medium", "Low"))</f>
        <v>Medium</v>
      </c>
    </row>
    <row r="16" spans="2:28" x14ac:dyDescent="0.25">
      <c r="B16" s="3" t="s">
        <v>44</v>
      </c>
      <c r="C16" s="1">
        <v>31</v>
      </c>
      <c r="E16" t="s">
        <v>94</v>
      </c>
      <c r="F16">
        <v>32</v>
      </c>
      <c r="G16" t="s">
        <v>112</v>
      </c>
      <c r="H16" t="str">
        <f>IF(Table25[[#This Row],[Count of Id]]&gt;30, "High Engagement Day", IF(Table25[[#This Row],[Count of Id]]&gt;28, "Moderate Engagement Day", "Low Engagement Day"))</f>
        <v>High Engagement Day</v>
      </c>
      <c r="J16" s="3" t="s">
        <v>94</v>
      </c>
      <c r="K16" s="1">
        <v>5.6328125181607911</v>
      </c>
      <c r="L16" t="str">
        <f>IF(Table28[[#This Row],[Average of TotalDistance]]&gt;6, "Highly Active Day", IF(Table28[[#This Row],[Average of TotalDistance]]&gt;5,"Moderately Active Day", "Lightly Active Day"))</f>
        <v>Moderately Active Day</v>
      </c>
      <c r="N16" s="3" t="s">
        <v>94</v>
      </c>
      <c r="O16" s="1">
        <v>253849</v>
      </c>
      <c r="P16" s="1" t="str">
        <f>IF(Table30[[#This Row],[TotalSteps]]&gt;200000, "Highly Active Day", IF(Table30[[#This Row],[TotalSteps]]&gt;100000, "Moderately Active Day", "Lightly Active Day"))</f>
        <v>Highly Active Day</v>
      </c>
      <c r="R16" t="s">
        <v>94</v>
      </c>
      <c r="S16" s="7">
        <v>2349.5625</v>
      </c>
      <c r="T16" t="str">
        <f>IF(Table31[[#This Row],[Average of Calories]]&gt;2200, "Highly Active Day",IF( Table31[[#This Row],[Average of Calories]]&gt;2000, "Moderately Active Day", "Lighly Active Day"))</f>
        <v>Highly Active Day</v>
      </c>
      <c r="V16" t="s">
        <v>94</v>
      </c>
      <c r="W16">
        <v>11.375</v>
      </c>
      <c r="X16" t="str">
        <f>IF(Table32[[#This Row],[Average of FairlyActiveMinutes]]&gt;15, "High", IF(Table32[[#This Row],[Average of FairlyActiveMinutes]]&gt;10, "Medium", "Low"))</f>
        <v>Medium</v>
      </c>
      <c r="Y16">
        <v>192.875</v>
      </c>
      <c r="Z16" t="str">
        <f>IF(Table32[[#This Row],[Average of LightlyActiveMinutes]]&gt;200, "High", IF(Table32[[#This Row],[Average of LightlyActiveMinutes]]&gt;150,"Medium", "Low"))</f>
        <v>Medium</v>
      </c>
      <c r="AA16">
        <v>28.40625</v>
      </c>
      <c r="AB16" t="str">
        <f>IF(Table32[[#This Row],[Average of VeryActiveMinutes]]&gt;22, "High", IF(Table32[[#This Row],[Average of VeryActiveMinutes]]&gt;15, "Medium", "Low"))</f>
        <v>High</v>
      </c>
    </row>
    <row r="17" spans="2:28" x14ac:dyDescent="0.25">
      <c r="B17" s="17" t="s">
        <v>121</v>
      </c>
      <c r="C17" s="17"/>
      <c r="E17" t="s">
        <v>95</v>
      </c>
      <c r="F17">
        <v>32</v>
      </c>
      <c r="G17" t="s">
        <v>112</v>
      </c>
      <c r="H17" t="str">
        <f>IF(Table25[[#This Row],[Count of Id]]&gt;30, "High Engagement Day", IF(Table25[[#This Row],[Count of Id]]&gt;28, "Moderate Engagement Day", "Low Engagement Day"))</f>
        <v>High Engagement Day</v>
      </c>
      <c r="J17" s="3" t="s">
        <v>95</v>
      </c>
      <c r="K17" s="1">
        <v>5.5346875265240651</v>
      </c>
      <c r="L17" t="str">
        <f>IF(Table28[[#This Row],[Average of TotalDistance]]&gt;6, "Highly Active Day", IF(Table28[[#This Row],[Average of TotalDistance]]&gt;5,"Moderately Active Day", "Lightly Active Day"))</f>
        <v>Moderately Active Day</v>
      </c>
      <c r="N17" s="3" t="s">
        <v>95</v>
      </c>
      <c r="O17" s="1">
        <v>250688</v>
      </c>
      <c r="P17" s="1" t="str">
        <f>IF(Table30[[#This Row],[TotalSteps]]&gt;200000, "Highly Active Day", IF(Table30[[#This Row],[TotalSteps]]&gt;100000, "Moderately Active Day", "Lightly Active Day"))</f>
        <v>Highly Active Day</v>
      </c>
      <c r="R17" t="s">
        <v>95</v>
      </c>
      <c r="S17" s="7">
        <v>2331.375</v>
      </c>
      <c r="T17" t="str">
        <f>IF(Table31[[#This Row],[Average of Calories]]&gt;2200, "Highly Active Day",IF( Table31[[#This Row],[Average of Calories]]&gt;2000, "Moderately Active Day", "Lighly Active Day"))</f>
        <v>Highly Active Day</v>
      </c>
      <c r="V17" t="s">
        <v>95</v>
      </c>
      <c r="W17">
        <v>17.625</v>
      </c>
      <c r="X17" t="str">
        <f>IF(Table32[[#This Row],[Average of FairlyActiveMinutes]]&gt;15, "High", IF(Table32[[#This Row],[Average of FairlyActiveMinutes]]&gt;10, "Medium", "Low"))</f>
        <v>High</v>
      </c>
      <c r="Y17">
        <v>200.25</v>
      </c>
      <c r="Z17" t="str">
        <f>IF(Table32[[#This Row],[Average of LightlyActiveMinutes]]&gt;200, "High", IF(Table32[[#This Row],[Average of LightlyActiveMinutes]]&gt;150,"Medium", "Low"))</f>
        <v>High</v>
      </c>
      <c r="AA17">
        <v>19.8125</v>
      </c>
      <c r="AB17" t="str">
        <f>IF(Table32[[#This Row],[Average of VeryActiveMinutes]]&gt;22, "High", IF(Table32[[#This Row],[Average of VeryActiveMinutes]]&gt;15, "Medium", "Low"))</f>
        <v>Medium</v>
      </c>
    </row>
    <row r="18" spans="2:28" x14ac:dyDescent="0.25">
      <c r="B18" s="2" t="s">
        <v>77</v>
      </c>
      <c r="C18" t="s">
        <v>114</v>
      </c>
      <c r="E18" t="s">
        <v>96</v>
      </c>
      <c r="F18">
        <v>32</v>
      </c>
      <c r="G18" t="s">
        <v>112</v>
      </c>
      <c r="H18" t="str">
        <f>IF(Table25[[#This Row],[Count of Id]]&gt;30, "High Engagement Day", IF(Table25[[#This Row],[Count of Id]]&gt;28, "Moderate Engagement Day", "Low Engagement Day"))</f>
        <v>High Engagement Day</v>
      </c>
      <c r="J18" s="3" t="s">
        <v>96</v>
      </c>
      <c r="K18" s="1">
        <v>5.9153124988079089</v>
      </c>
      <c r="L18" t="str">
        <f>IF(Table28[[#This Row],[Average of TotalDistance]]&gt;6, "Highly Active Day", IF(Table28[[#This Row],[Average of TotalDistance]]&gt;5,"Moderately Active Day", "Lightly Active Day"))</f>
        <v>Moderately Active Day</v>
      </c>
      <c r="N18" s="3" t="s">
        <v>96</v>
      </c>
      <c r="O18" s="1">
        <v>258516</v>
      </c>
      <c r="P18" s="1" t="str">
        <f>IF(Table30[[#This Row],[TotalSteps]]&gt;200000, "Highly Active Day", IF(Table30[[#This Row],[TotalSteps]]&gt;100000, "Moderately Active Day", "Lightly Active Day"))</f>
        <v>Highly Active Day</v>
      </c>
      <c r="R18" t="s">
        <v>96</v>
      </c>
      <c r="S18" s="7">
        <v>2328.5625</v>
      </c>
      <c r="T18" t="str">
        <f>IF(Table31[[#This Row],[Average of Calories]]&gt;2200, "Highly Active Day",IF( Table31[[#This Row],[Average of Calories]]&gt;2000, "Moderately Active Day", "Lighly Active Day"))</f>
        <v>Highly Active Day</v>
      </c>
      <c r="V18" t="s">
        <v>96</v>
      </c>
      <c r="W18">
        <v>10.78125</v>
      </c>
      <c r="X18" t="str">
        <f>IF(Table32[[#This Row],[Average of FairlyActiveMinutes]]&gt;15, "High", IF(Table32[[#This Row],[Average of FairlyActiveMinutes]]&gt;10, "Medium", "Low"))</f>
        <v>Medium</v>
      </c>
      <c r="Y18">
        <v>197.5625</v>
      </c>
      <c r="Z18" t="str">
        <f>IF(Table32[[#This Row],[Average of LightlyActiveMinutes]]&gt;200, "High", IF(Table32[[#This Row],[Average of LightlyActiveMinutes]]&gt;150,"Medium", "Low"))</f>
        <v>Medium</v>
      </c>
      <c r="AA18">
        <v>23.65625</v>
      </c>
      <c r="AB18" t="str">
        <f>IF(Table32[[#This Row],[Average of VeryActiveMinutes]]&gt;22, "High", IF(Table32[[#This Row],[Average of VeryActiveMinutes]]&gt;15, "Medium", "Low"))</f>
        <v>High</v>
      </c>
    </row>
    <row r="19" spans="2:28" x14ac:dyDescent="0.25">
      <c r="B19" s="3" t="s">
        <v>117</v>
      </c>
      <c r="C19" s="1">
        <v>5</v>
      </c>
      <c r="E19" t="s">
        <v>97</v>
      </c>
      <c r="F19">
        <v>32</v>
      </c>
      <c r="G19" t="s">
        <v>112</v>
      </c>
      <c r="H19" t="str">
        <f>IF(Table25[[#This Row],[Count of Id]]&gt;30, "High Engagement Day", IF(Table25[[#This Row],[Count of Id]]&gt;28, "Moderate Engagement Day", "Low Engagement Day"))</f>
        <v>High Engagement Day</v>
      </c>
      <c r="J19" s="3" t="s">
        <v>97</v>
      </c>
      <c r="K19" s="1">
        <v>5.3615625165402907</v>
      </c>
      <c r="L19" t="str">
        <f>IF(Table28[[#This Row],[Average of TotalDistance]]&gt;6, "Highly Active Day", IF(Table28[[#This Row],[Average of TotalDistance]]&gt;5,"Moderately Active Day", "Lightly Active Day"))</f>
        <v>Moderately Active Day</v>
      </c>
      <c r="N19" s="3" t="s">
        <v>97</v>
      </c>
      <c r="O19" s="1">
        <v>242996</v>
      </c>
      <c r="P19" s="1" t="str">
        <f>IF(Table30[[#This Row],[TotalSteps]]&gt;200000, "Highly Active Day", IF(Table30[[#This Row],[TotalSteps]]&gt;100000, "Moderately Active Day", "Lightly Active Day"))</f>
        <v>Highly Active Day</v>
      </c>
      <c r="R19" t="s">
        <v>97</v>
      </c>
      <c r="S19" s="7">
        <v>2316.0625</v>
      </c>
      <c r="T19" t="str">
        <f>IF(Table31[[#This Row],[Average of Calories]]&gt;2200, "Highly Active Day",IF( Table31[[#This Row],[Average of Calories]]&gt;2000, "Moderately Active Day", "Lighly Active Day"))</f>
        <v>Highly Active Day</v>
      </c>
      <c r="V19" t="s">
        <v>97</v>
      </c>
      <c r="W19">
        <v>11.8125</v>
      </c>
      <c r="X19" t="str">
        <f>IF(Table32[[#This Row],[Average of FairlyActiveMinutes]]&gt;15, "High", IF(Table32[[#This Row],[Average of FairlyActiveMinutes]]&gt;10, "Medium", "Low"))</f>
        <v>Medium</v>
      </c>
      <c r="Y19">
        <v>209.1875</v>
      </c>
      <c r="Z19" t="str">
        <f>IF(Table32[[#This Row],[Average of LightlyActiveMinutes]]&gt;200, "High", IF(Table32[[#This Row],[Average of LightlyActiveMinutes]]&gt;150,"Medium", "Low"))</f>
        <v>High</v>
      </c>
      <c r="AA19">
        <v>17.96875</v>
      </c>
      <c r="AB19" t="str">
        <f>IF(Table32[[#This Row],[Average of VeryActiveMinutes]]&gt;22, "High", IF(Table32[[#This Row],[Average of VeryActiveMinutes]]&gt;15, "Medium", "Low"))</f>
        <v>Medium</v>
      </c>
    </row>
    <row r="20" spans="2:28" x14ac:dyDescent="0.25">
      <c r="B20" s="3" t="s">
        <v>118</v>
      </c>
      <c r="C20" s="1">
        <v>5</v>
      </c>
      <c r="E20" t="s">
        <v>98</v>
      </c>
      <c r="F20">
        <v>32</v>
      </c>
      <c r="G20" t="s">
        <v>112</v>
      </c>
      <c r="H20" t="str">
        <f>IF(Table25[[#This Row],[Count of Id]]&gt;30, "High Engagement Day", IF(Table25[[#This Row],[Count of Id]]&gt;28, "Moderate Engagement Day", "Low Engagement Day"))</f>
        <v>High Engagement Day</v>
      </c>
      <c r="J20" s="3" t="s">
        <v>98</v>
      </c>
      <c r="K20" s="1">
        <v>5.1812499882071306</v>
      </c>
      <c r="L20" t="str">
        <f>IF(Table28[[#This Row],[Average of TotalDistance]]&gt;6, "Highly Active Day", IF(Table28[[#This Row],[Average of TotalDistance]]&gt;5,"Moderately Active Day", "Lightly Active Day"))</f>
        <v>Moderately Active Day</v>
      </c>
      <c r="N20" s="3" t="s">
        <v>98</v>
      </c>
      <c r="O20" s="1">
        <v>234289</v>
      </c>
      <c r="P20" s="1" t="str">
        <f>IF(Table30[[#This Row],[TotalSteps]]&gt;200000, "Highly Active Day", IF(Table30[[#This Row],[TotalSteps]]&gt;100000, "Moderately Active Day", "Lightly Active Day"))</f>
        <v>Highly Active Day</v>
      </c>
      <c r="R20" t="s">
        <v>98</v>
      </c>
      <c r="S20" s="7">
        <v>2272.5625</v>
      </c>
      <c r="T20" t="str">
        <f>IF(Table31[[#This Row],[Average of Calories]]&gt;2200, "Highly Active Day",IF( Table31[[#This Row],[Average of Calories]]&gt;2000, "Moderately Active Day", "Lighly Active Day"))</f>
        <v>Highly Active Day</v>
      </c>
      <c r="V20" t="s">
        <v>98</v>
      </c>
      <c r="W20">
        <v>14</v>
      </c>
      <c r="X20" t="str">
        <f>IF(Table32[[#This Row],[Average of FairlyActiveMinutes]]&gt;15, "High", IF(Table32[[#This Row],[Average of FairlyActiveMinutes]]&gt;10, "Medium", "Low"))</f>
        <v>Medium</v>
      </c>
      <c r="Y20">
        <v>204.96875</v>
      </c>
      <c r="Z20" t="str">
        <f>IF(Table32[[#This Row],[Average of LightlyActiveMinutes]]&gt;200, "High", IF(Table32[[#This Row],[Average of LightlyActiveMinutes]]&gt;150,"Medium", "Low"))</f>
        <v>High</v>
      </c>
      <c r="AA20">
        <v>16.25</v>
      </c>
      <c r="AB20" t="str">
        <f>IF(Table32[[#This Row],[Average of VeryActiveMinutes]]&gt;22, "High", IF(Table32[[#This Row],[Average of VeryActiveMinutes]]&gt;15, "Medium", "Low"))</f>
        <v>Medium</v>
      </c>
    </row>
    <row r="21" spans="2:28" x14ac:dyDescent="0.25">
      <c r="B21" s="3" t="s">
        <v>119</v>
      </c>
      <c r="C21" s="1">
        <v>21</v>
      </c>
      <c r="E21" t="s">
        <v>99</v>
      </c>
      <c r="F21">
        <v>31</v>
      </c>
      <c r="G21" t="s">
        <v>112</v>
      </c>
      <c r="H21" t="str">
        <f>IF(Table25[[#This Row],[Count of Id]]&gt;30, "High Engagement Day", IF(Table25[[#This Row],[Count of Id]]&gt;28, "Moderate Engagement Day", "Low Engagement Day"))</f>
        <v>High Engagement Day</v>
      </c>
      <c r="J21" s="3" t="s">
        <v>99</v>
      </c>
      <c r="K21" s="1">
        <v>6.1006451037622274</v>
      </c>
      <c r="L21" t="str">
        <f>IF(Table28[[#This Row],[Average of TotalDistance]]&gt;6, "Highly Active Day", IF(Table28[[#This Row],[Average of TotalDistance]]&gt;5,"Moderately Active Day", "Lightly Active Day"))</f>
        <v>Highly Active Day</v>
      </c>
      <c r="N21" s="3" t="s">
        <v>99</v>
      </c>
      <c r="O21" s="1">
        <v>258726</v>
      </c>
      <c r="P21" s="1" t="str">
        <f>IF(Table30[[#This Row],[TotalSteps]]&gt;200000, "Highly Active Day", IF(Table30[[#This Row],[TotalSteps]]&gt;100000, "Moderately Active Day", "Lightly Active Day"))</f>
        <v>Highly Active Day</v>
      </c>
      <c r="R21" t="s">
        <v>99</v>
      </c>
      <c r="S21" s="7">
        <v>2373.9354838709678</v>
      </c>
      <c r="T21" t="str">
        <f>IF(Table31[[#This Row],[Average of Calories]]&gt;2200, "Highly Active Day",IF( Table31[[#This Row],[Average of Calories]]&gt;2000, "Moderately Active Day", "Lighly Active Day"))</f>
        <v>Highly Active Day</v>
      </c>
      <c r="V21" t="s">
        <v>99</v>
      </c>
      <c r="W21">
        <v>16.548387096774192</v>
      </c>
      <c r="X21" t="str">
        <f>IF(Table32[[#This Row],[Average of FairlyActiveMinutes]]&gt;15, "High", IF(Table32[[#This Row],[Average of FairlyActiveMinutes]]&gt;10, "Medium", "Low"))</f>
        <v>High</v>
      </c>
      <c r="Y21">
        <v>218.54838709677421</v>
      </c>
      <c r="Z21" t="str">
        <f>IF(Table32[[#This Row],[Average of LightlyActiveMinutes]]&gt;200, "High", IF(Table32[[#This Row],[Average of LightlyActiveMinutes]]&gt;150,"Medium", "Low"))</f>
        <v>High</v>
      </c>
      <c r="AA21">
        <v>20.258064516129032</v>
      </c>
      <c r="AB21" t="str">
        <f>IF(Table32[[#This Row],[Average of VeryActiveMinutes]]&gt;22, "High", IF(Table32[[#This Row],[Average of VeryActiveMinutes]]&gt;15, "Medium", "Low"))</f>
        <v>Medium</v>
      </c>
    </row>
    <row r="22" spans="2:28" x14ac:dyDescent="0.25">
      <c r="B22" s="3" t="s">
        <v>44</v>
      </c>
      <c r="C22" s="1">
        <v>31</v>
      </c>
      <c r="E22" t="s">
        <v>100</v>
      </c>
      <c r="F22">
        <v>26</v>
      </c>
      <c r="G22" t="s">
        <v>113</v>
      </c>
      <c r="H22" t="str">
        <f>IF(Table25[[#This Row],[Count of Id]]&gt;30, "High Engagement Day", IF(Table25[[#This Row],[Count of Id]]&gt;28, "Moderate Engagement Day", "Low Engagement Day"))</f>
        <v>Low Engagement Day</v>
      </c>
      <c r="J22" s="3" t="s">
        <v>100</v>
      </c>
      <c r="K22" s="1">
        <v>5.6661537530330515</v>
      </c>
      <c r="L22" t="str">
        <f>IF(Table28[[#This Row],[Average of TotalDistance]]&gt;6, "Highly Active Day", IF(Table28[[#This Row],[Average of TotalDistance]]&gt;5,"Moderately Active Day", "Lightly Active Day"))</f>
        <v>Moderately Active Day</v>
      </c>
      <c r="N22" s="3" t="s">
        <v>100</v>
      </c>
      <c r="O22" s="1">
        <v>206737</v>
      </c>
      <c r="P22" s="1" t="str">
        <f>IF(Table30[[#This Row],[TotalSteps]]&gt;200000, "Highly Active Day", IF(Table30[[#This Row],[TotalSteps]]&gt;100000, "Moderately Active Day", "Lightly Active Day"))</f>
        <v>Highly Active Day</v>
      </c>
      <c r="R22" t="s">
        <v>100</v>
      </c>
      <c r="S22" s="7">
        <v>2229.3461538461538</v>
      </c>
      <c r="T22" t="str">
        <f>IF(Table31[[#This Row],[Average of Calories]]&gt;2200, "Highly Active Day",IF( Table31[[#This Row],[Average of Calories]]&gt;2000, "Moderately Active Day", "Lighly Active Day"))</f>
        <v>Highly Active Day</v>
      </c>
      <c r="V22" t="s">
        <v>100</v>
      </c>
      <c r="W22">
        <v>18.653846153846153</v>
      </c>
      <c r="X22" t="str">
        <f>IF(Table32[[#This Row],[Average of FairlyActiveMinutes]]&gt;15, "High", IF(Table32[[#This Row],[Average of FairlyActiveMinutes]]&gt;10, "Medium", "Low"))</f>
        <v>High</v>
      </c>
      <c r="Y22">
        <v>179.34615384615384</v>
      </c>
      <c r="Z22" t="str">
        <f>IF(Table32[[#This Row],[Average of LightlyActiveMinutes]]&gt;200, "High", IF(Table32[[#This Row],[Average of LightlyActiveMinutes]]&gt;150,"Medium", "Low"))</f>
        <v>Medium</v>
      </c>
      <c r="AA22">
        <v>24.192307692307693</v>
      </c>
      <c r="AB22" t="str">
        <f>IF(Table32[[#This Row],[Average of VeryActiveMinutes]]&gt;22, "High", IF(Table32[[#This Row],[Average of VeryActiveMinutes]]&gt;15, "Medium", "Low"))</f>
        <v>High</v>
      </c>
    </row>
    <row r="23" spans="2:28" x14ac:dyDescent="0.25">
      <c r="B23" s="17" t="s">
        <v>122</v>
      </c>
      <c r="C23" s="17"/>
      <c r="E23" t="s">
        <v>101</v>
      </c>
      <c r="F23">
        <v>24</v>
      </c>
      <c r="G23" t="s">
        <v>113</v>
      </c>
      <c r="H23" t="str">
        <f>IF(Table25[[#This Row],[Count of Id]]&gt;30, "High Engagement Day", IF(Table25[[#This Row],[Count of Id]]&gt;28, "Moderate Engagement Day", "Low Engagement Day"))</f>
        <v>Low Engagement Day</v>
      </c>
      <c r="J23" s="3" t="s">
        <v>101</v>
      </c>
      <c r="K23" s="1">
        <v>5.4945833086967468</v>
      </c>
      <c r="L23" t="str">
        <f>IF(Table28[[#This Row],[Average of TotalDistance]]&gt;6, "Highly Active Day", IF(Table28[[#This Row],[Average of TotalDistance]]&gt;5,"Moderately Active Day", "Lightly Active Day"))</f>
        <v>Moderately Active Day</v>
      </c>
      <c r="N23" s="3" t="s">
        <v>101</v>
      </c>
      <c r="O23" s="1">
        <v>180468</v>
      </c>
      <c r="P23" s="1" t="str">
        <f>IF(Table30[[#This Row],[TotalSteps]]&gt;200000, "Highly Active Day", IF(Table30[[#This Row],[TotalSteps]]&gt;100000, "Moderately Active Day", "Lightly Active Day"))</f>
        <v>Moderately Active Day</v>
      </c>
      <c r="R23" t="s">
        <v>101</v>
      </c>
      <c r="S23" s="7">
        <v>2190.0833333333335</v>
      </c>
      <c r="T23" t="str">
        <f>IF(Table31[[#This Row],[Average of Calories]]&gt;2200, "Highly Active Day",IF( Table31[[#This Row],[Average of Calories]]&gt;2000, "Moderately Active Day", "Lighly Active Day"))</f>
        <v>Moderately Active Day</v>
      </c>
      <c r="V23" t="s">
        <v>101</v>
      </c>
      <c r="W23">
        <v>14.5</v>
      </c>
      <c r="X23" t="str">
        <f>IF(Table32[[#This Row],[Average of FairlyActiveMinutes]]&gt;15, "High", IF(Table32[[#This Row],[Average of FairlyActiveMinutes]]&gt;10, "Medium", "Low"))</f>
        <v>Medium</v>
      </c>
      <c r="Y23">
        <v>184.54166666666666</v>
      </c>
      <c r="Z23" t="str">
        <f>IF(Table32[[#This Row],[Average of LightlyActiveMinutes]]&gt;200, "High", IF(Table32[[#This Row],[Average of LightlyActiveMinutes]]&gt;150,"Medium", "Low"))</f>
        <v>Medium</v>
      </c>
      <c r="AA23">
        <v>21.25</v>
      </c>
      <c r="AB23" t="str">
        <f>IF(Table32[[#This Row],[Average of VeryActiveMinutes]]&gt;22, "High", IF(Table32[[#This Row],[Average of VeryActiveMinutes]]&gt;15, "Medium", "Low"))</f>
        <v>Medium</v>
      </c>
    </row>
    <row r="24" spans="2:28" x14ac:dyDescent="0.25">
      <c r="B24" s="2" t="s">
        <v>77</v>
      </c>
      <c r="C24" t="s">
        <v>114</v>
      </c>
      <c r="E24" t="s">
        <v>102</v>
      </c>
      <c r="F24">
        <v>30</v>
      </c>
      <c r="G24" t="s">
        <v>113</v>
      </c>
      <c r="H24" t="str">
        <f>IF(Table25[[#This Row],[Count of Id]]&gt;30, "High Engagement Day", IF(Table25[[#This Row],[Count of Id]]&gt;28, "Moderate Engagement Day", "Low Engagement Day"))</f>
        <v>Moderate Engagement Day</v>
      </c>
      <c r="J24" s="3" t="s">
        <v>102</v>
      </c>
      <c r="K24" s="1">
        <v>4.9749999940395355</v>
      </c>
      <c r="L24" t="str">
        <f>IF(Table28[[#This Row],[Average of TotalDistance]]&gt;6, "Highly Active Day", IF(Table28[[#This Row],[Average of TotalDistance]]&gt;5,"Moderately Active Day", "Lightly Active Day"))</f>
        <v>Lightly Active Day</v>
      </c>
      <c r="N24" s="3" t="s">
        <v>102</v>
      </c>
      <c r="O24" s="1">
        <v>206870</v>
      </c>
      <c r="P24" s="1" t="str">
        <f>IF(Table30[[#This Row],[TotalSteps]]&gt;200000, "Highly Active Day", IF(Table30[[#This Row],[TotalSteps]]&gt;100000, "Moderately Active Day", "Lightly Active Day"))</f>
        <v>Highly Active Day</v>
      </c>
      <c r="R24" t="s">
        <v>102</v>
      </c>
      <c r="S24" s="7">
        <v>2230.4333333333334</v>
      </c>
      <c r="T24" t="str">
        <f>IF(Table31[[#This Row],[Average of Calories]]&gt;2200, "Highly Active Day",IF( Table31[[#This Row],[Average of Calories]]&gt;2000, "Moderately Active Day", "Lighly Active Day"))</f>
        <v>Highly Active Day</v>
      </c>
      <c r="V24" t="s">
        <v>102</v>
      </c>
      <c r="W24">
        <v>15.7</v>
      </c>
      <c r="X24" t="str">
        <f>IF(Table32[[#This Row],[Average of FairlyActiveMinutes]]&gt;15, "High", IF(Table32[[#This Row],[Average of FairlyActiveMinutes]]&gt;10, "Medium", "Low"))</f>
        <v>High</v>
      </c>
      <c r="Y24">
        <v>160.26666666666668</v>
      </c>
      <c r="Z24" t="str">
        <f>IF(Table32[[#This Row],[Average of LightlyActiveMinutes]]&gt;200, "High", IF(Table32[[#This Row],[Average of LightlyActiveMinutes]]&gt;150,"Medium", "Low"))</f>
        <v>Medium</v>
      </c>
      <c r="AA24">
        <v>22.633333333333333</v>
      </c>
      <c r="AB24" t="str">
        <f>IF(Table32[[#This Row],[Average of VeryActiveMinutes]]&gt;22, "High", IF(Table32[[#This Row],[Average of VeryActiveMinutes]]&gt;15, "Medium", "Low"))</f>
        <v>High</v>
      </c>
    </row>
    <row r="25" spans="2:28" x14ac:dyDescent="0.25">
      <c r="B25" s="3" t="s">
        <v>117</v>
      </c>
      <c r="C25" s="1">
        <v>27</v>
      </c>
      <c r="E25" t="s">
        <v>103</v>
      </c>
      <c r="F25">
        <v>21</v>
      </c>
      <c r="G25" t="s">
        <v>113</v>
      </c>
      <c r="H25" t="str">
        <f>IF(Table25[[#This Row],[Count of Id]]&gt;30, "High Engagement Day", IF(Table25[[#This Row],[Count of Id]]&gt;28, "Moderate Engagement Day", "Low Engagement Day"))</f>
        <v>Low Engagement Day</v>
      </c>
      <c r="J25" s="3" t="s">
        <v>103</v>
      </c>
      <c r="K25" s="1">
        <v>2.4433333211179296</v>
      </c>
      <c r="L25" t="str">
        <f>IF(Table28[[#This Row],[Average of TotalDistance]]&gt;6, "Highly Active Day", IF(Table28[[#This Row],[Average of TotalDistance]]&gt;5,"Moderately Active Day", "Lightly Active Day"))</f>
        <v>Lightly Active Day</v>
      </c>
      <c r="N25" s="3" t="s">
        <v>103</v>
      </c>
      <c r="O25" s="1">
        <v>73129</v>
      </c>
      <c r="P25" s="1" t="str">
        <f>IF(Table30[[#This Row],[TotalSteps]]&gt;200000, "Highly Active Day", IF(Table30[[#This Row],[TotalSteps]]&gt;100000, "Moderately Active Day", "Lightly Active Day"))</f>
        <v>Lightly Active Day</v>
      </c>
      <c r="R25" t="s">
        <v>103</v>
      </c>
      <c r="S25" s="7">
        <v>1139.2857142857142</v>
      </c>
      <c r="T25" t="str">
        <f>IF(Table31[[#This Row],[Average of Calories]]&gt;2200, "Highly Active Day",IF( Table31[[#This Row],[Average of Calories]]&gt;2000, "Moderately Active Day", "Lighly Active Day"))</f>
        <v>Lighly Active Day</v>
      </c>
      <c r="V25" t="s">
        <v>103</v>
      </c>
      <c r="W25">
        <v>2.1428571428571428</v>
      </c>
      <c r="X25" t="str">
        <f>IF(Table32[[#This Row],[Average of FairlyActiveMinutes]]&gt;15, "High", IF(Table32[[#This Row],[Average of FairlyActiveMinutes]]&gt;10, "Medium", "Low"))</f>
        <v>Low</v>
      </c>
      <c r="Y25">
        <v>98.80952380952381</v>
      </c>
      <c r="Z25" t="str">
        <f>IF(Table32[[#This Row],[Average of LightlyActiveMinutes]]&gt;200, "High", IF(Table32[[#This Row],[Average of LightlyActiveMinutes]]&gt;150,"Medium", "Low"))</f>
        <v>Low</v>
      </c>
      <c r="AA25">
        <v>4.1904761904761907</v>
      </c>
      <c r="AB25" t="str">
        <f>IF(Table32[[#This Row],[Average of VeryActiveMinutes]]&gt;22, "High", IF(Table32[[#This Row],[Average of VeryActiveMinutes]]&gt;15, "Medium", "Low"))</f>
        <v>Low</v>
      </c>
    </row>
    <row r="26" spans="2:28" x14ac:dyDescent="0.25">
      <c r="B26" s="3" t="s">
        <v>118</v>
      </c>
      <c r="C26" s="1">
        <v>1</v>
      </c>
      <c r="E26" t="s">
        <v>104</v>
      </c>
      <c r="F26">
        <v>29</v>
      </c>
      <c r="G26" t="s">
        <v>113</v>
      </c>
      <c r="H26" t="str">
        <f>IF(Table25[[#This Row],[Count of Id]]&gt;30, "High Engagement Day", IF(Table25[[#This Row],[Count of Id]]&gt;28, "Moderate Engagement Day", "Low Engagement Day"))</f>
        <v>Moderate Engagement Day</v>
      </c>
      <c r="J26" s="3" t="s">
        <v>104</v>
      </c>
      <c r="K26" s="1">
        <v>4.9672413643064184</v>
      </c>
      <c r="L26" t="str">
        <f>IF(Table28[[#This Row],[Average of TotalDistance]]&gt;6, "Highly Active Day", IF(Table28[[#This Row],[Average of TotalDistance]]&gt;5,"Moderately Active Day", "Lightly Active Day"))</f>
        <v>Lightly Active Day</v>
      </c>
      <c r="N26" s="3" t="s">
        <v>104</v>
      </c>
      <c r="O26" s="1">
        <v>204434</v>
      </c>
      <c r="P26" s="1" t="str">
        <f>IF(Table30[[#This Row],[TotalSteps]]&gt;200000, "Highly Active Day", IF(Table30[[#This Row],[TotalSteps]]&gt;100000, "Moderately Active Day", "Lightly Active Day"))</f>
        <v>Highly Active Day</v>
      </c>
      <c r="R26" t="s">
        <v>104</v>
      </c>
      <c r="S26" s="7">
        <v>2275.4482758620688</v>
      </c>
      <c r="T26" t="str">
        <f>IF(Table31[[#This Row],[Average of Calories]]&gt;2200, "Highly Active Day",IF( Table31[[#This Row],[Average of Calories]]&gt;2000, "Moderately Active Day", "Lighly Active Day"))</f>
        <v>Highly Active Day</v>
      </c>
      <c r="V26" t="s">
        <v>104</v>
      </c>
      <c r="W26">
        <v>13.172413793103448</v>
      </c>
      <c r="X26" t="str">
        <f>IF(Table32[[#This Row],[Average of FairlyActiveMinutes]]&gt;15, "High", IF(Table32[[#This Row],[Average of FairlyActiveMinutes]]&gt;10, "Medium", "Low"))</f>
        <v>Medium</v>
      </c>
      <c r="Y26">
        <v>186.82758620689654</v>
      </c>
      <c r="Z26" t="str">
        <f>IF(Table32[[#This Row],[Average of LightlyActiveMinutes]]&gt;200, "High", IF(Table32[[#This Row],[Average of LightlyActiveMinutes]]&gt;150,"Medium", "Low"))</f>
        <v>Medium</v>
      </c>
      <c r="AA26">
        <v>16.068965517241381</v>
      </c>
      <c r="AB26" t="str">
        <f>IF(Table32[[#This Row],[Average of VeryActiveMinutes]]&gt;22, "High", IF(Table32[[#This Row],[Average of VeryActiveMinutes]]&gt;15, "Medium", "Low"))</f>
        <v>Medium</v>
      </c>
    </row>
    <row r="27" spans="2:28" x14ac:dyDescent="0.25">
      <c r="B27" s="3" t="s">
        <v>119</v>
      </c>
      <c r="C27" s="1">
        <v>3</v>
      </c>
      <c r="E27" t="s">
        <v>105</v>
      </c>
      <c r="F27">
        <v>29</v>
      </c>
      <c r="G27" t="s">
        <v>113</v>
      </c>
      <c r="H27" t="str">
        <f>IF(Table25[[#This Row],[Count of Id]]&gt;30, "High Engagement Day", IF(Table25[[#This Row],[Count of Id]]&gt;28, "Moderate Engagement Day", "Low Engagement Day"))</f>
        <v>Moderate Engagement Day</v>
      </c>
      <c r="J27" s="3" t="s">
        <v>105</v>
      </c>
      <c r="K27" s="1">
        <v>6.0944827448833614</v>
      </c>
      <c r="L27" t="str">
        <f>IF(Table28[[#This Row],[Average of TotalDistance]]&gt;6, "Highly Active Day", IF(Table28[[#This Row],[Average of TotalDistance]]&gt;5,"Moderately Active Day", "Lightly Active Day"))</f>
        <v>Highly Active Day</v>
      </c>
      <c r="N27" s="3" t="s">
        <v>105</v>
      </c>
      <c r="O27" s="1">
        <v>248203</v>
      </c>
      <c r="P27" s="1" t="str">
        <f>IF(Table30[[#This Row],[TotalSteps]]&gt;200000, "Highly Active Day", IF(Table30[[#This Row],[TotalSteps]]&gt;100000, "Moderately Active Day", "Lightly Active Day"))</f>
        <v>Highly Active Day</v>
      </c>
      <c r="R27" t="s">
        <v>105</v>
      </c>
      <c r="S27" s="7">
        <v>2453.8965517241381</v>
      </c>
      <c r="T27" t="str">
        <f>IF(Table31[[#This Row],[Average of Calories]]&gt;2200, "Highly Active Day",IF( Table31[[#This Row],[Average of Calories]]&gt;2000, "Moderately Active Day", "Lighly Active Day"))</f>
        <v>Highly Active Day</v>
      </c>
      <c r="V27" t="s">
        <v>105</v>
      </c>
      <c r="W27">
        <v>14.827586206896552</v>
      </c>
      <c r="X27" t="str">
        <f>IF(Table32[[#This Row],[Average of FairlyActiveMinutes]]&gt;15, "High", IF(Table32[[#This Row],[Average of FairlyActiveMinutes]]&gt;10, "Medium", "Low"))</f>
        <v>Medium</v>
      </c>
      <c r="Y27">
        <v>203.34482758620689</v>
      </c>
      <c r="Z27" t="str">
        <f>IF(Table32[[#This Row],[Average of LightlyActiveMinutes]]&gt;200, "High", IF(Table32[[#This Row],[Average of LightlyActiveMinutes]]&gt;150,"Medium", "Low"))</f>
        <v>High</v>
      </c>
      <c r="AA27">
        <v>24.931034482758619</v>
      </c>
      <c r="AB27" t="str">
        <f>IF(Table32[[#This Row],[Average of VeryActiveMinutes]]&gt;22, "High", IF(Table32[[#This Row],[Average of VeryActiveMinutes]]&gt;15, "Medium", "Low"))</f>
        <v>High</v>
      </c>
    </row>
    <row r="28" spans="2:28" x14ac:dyDescent="0.25">
      <c r="B28" s="3" t="s">
        <v>44</v>
      </c>
      <c r="C28" s="1">
        <v>31</v>
      </c>
      <c r="E28" t="s">
        <v>106</v>
      </c>
      <c r="F28">
        <v>29</v>
      </c>
      <c r="G28" t="s">
        <v>113</v>
      </c>
      <c r="H28" t="str">
        <f>IF(Table25[[#This Row],[Count of Id]]&gt;30, "High Engagement Day", IF(Table25[[#This Row],[Count of Id]]&gt;28, "Moderate Engagement Day", "Low Engagement Day"))</f>
        <v>Moderate Engagement Day</v>
      </c>
      <c r="J28" s="3" t="s">
        <v>106</v>
      </c>
      <c r="K28" s="1">
        <v>4.9403447919878456</v>
      </c>
      <c r="L28" t="str">
        <f>IF(Table28[[#This Row],[Average of TotalDistance]]&gt;6, "Highly Active Day", IF(Table28[[#This Row],[Average of TotalDistance]]&gt;5,"Moderately Active Day", "Lightly Active Day"))</f>
        <v>Lightly Active Day</v>
      </c>
      <c r="N28" s="3" t="s">
        <v>106</v>
      </c>
      <c r="O28" s="1">
        <v>196149</v>
      </c>
      <c r="P28" s="1" t="str">
        <f>IF(Table30[[#This Row],[TotalSteps]]&gt;200000, "Highly Active Day", IF(Table30[[#This Row],[TotalSteps]]&gt;100000, "Moderately Active Day", "Lightly Active Day"))</f>
        <v>Moderately Active Day</v>
      </c>
      <c r="R28" t="s">
        <v>106</v>
      </c>
      <c r="S28" s="7">
        <v>2283.1379310344828</v>
      </c>
      <c r="T28" t="str">
        <f>IF(Table31[[#This Row],[Average of Calories]]&gt;2200, "Highly Active Day",IF( Table31[[#This Row],[Average of Calories]]&gt;2000, "Moderately Active Day", "Lighly Active Day"))</f>
        <v>Highly Active Day</v>
      </c>
      <c r="V28" t="s">
        <v>106</v>
      </c>
      <c r="W28">
        <v>11.137931034482758</v>
      </c>
      <c r="X28" t="str">
        <f>IF(Table32[[#This Row],[Average of FairlyActiveMinutes]]&gt;15, "High", IF(Table32[[#This Row],[Average of FairlyActiveMinutes]]&gt;10, "Medium", "Low"))</f>
        <v>Medium</v>
      </c>
      <c r="Y28">
        <v>179.79310344827587</v>
      </c>
      <c r="Z28" t="str">
        <f>IF(Table32[[#This Row],[Average of LightlyActiveMinutes]]&gt;200, "High", IF(Table32[[#This Row],[Average of LightlyActiveMinutes]]&gt;150,"Medium", "Low"))</f>
        <v>Medium</v>
      </c>
      <c r="AA28">
        <v>13.96551724137931</v>
      </c>
      <c r="AB28" t="str">
        <f>IF(Table32[[#This Row],[Average of VeryActiveMinutes]]&gt;22, "High", IF(Table32[[#This Row],[Average of VeryActiveMinutes]]&gt;15, "Medium", "Low"))</f>
        <v>Low</v>
      </c>
    </row>
    <row r="29" spans="2:28" x14ac:dyDescent="0.25">
      <c r="B29" s="17" t="s">
        <v>12</v>
      </c>
      <c r="C29" s="17"/>
      <c r="E29" t="s">
        <v>107</v>
      </c>
      <c r="F29">
        <v>29</v>
      </c>
      <c r="G29" t="s">
        <v>113</v>
      </c>
      <c r="H29" t="str">
        <f>IF(Table25[[#This Row],[Count of Id]]&gt;30, "High Engagement Day", IF(Table25[[#This Row],[Count of Id]]&gt;28, "Moderate Engagement Day", "Low Engagement Day"))</f>
        <v>Moderate Engagement Day</v>
      </c>
      <c r="J29" s="3" t="s">
        <v>107</v>
      </c>
      <c r="K29" s="1">
        <v>6.2165517437046933</v>
      </c>
      <c r="L29" t="str">
        <f>IF(Table28[[#This Row],[Average of TotalDistance]]&gt;6, "Highly Active Day", IF(Table28[[#This Row],[Average of TotalDistance]]&gt;5,"Moderately Active Day", "Lightly Active Day"))</f>
        <v>Highly Active Day</v>
      </c>
      <c r="N29" s="3" t="s">
        <v>107</v>
      </c>
      <c r="O29" s="1">
        <v>253200</v>
      </c>
      <c r="P29" s="1" t="str">
        <f>IF(Table30[[#This Row],[TotalSteps]]&gt;200000, "Highly Active Day", IF(Table30[[#This Row],[TotalSteps]]&gt;100000, "Moderately Active Day", "Lightly Active Day"))</f>
        <v>Highly Active Day</v>
      </c>
      <c r="R29" t="s">
        <v>107</v>
      </c>
      <c r="S29" s="7">
        <v>2415.0689655172414</v>
      </c>
      <c r="T29" t="str">
        <f>IF(Table31[[#This Row],[Average of Calories]]&gt;2200, "Highly Active Day",IF( Table31[[#This Row],[Average of Calories]]&gt;2000, "Moderately Active Day", "Lighly Active Day"))</f>
        <v>Highly Active Day</v>
      </c>
      <c r="V29" t="s">
        <v>107</v>
      </c>
      <c r="W29">
        <v>15.448275862068966</v>
      </c>
      <c r="X29" t="str">
        <f>IF(Table32[[#This Row],[Average of FairlyActiveMinutes]]&gt;15, "High", IF(Table32[[#This Row],[Average of FairlyActiveMinutes]]&gt;10, "Medium", "Low"))</f>
        <v>High</v>
      </c>
      <c r="Y29">
        <v>207.24137931034483</v>
      </c>
      <c r="Z29" t="str">
        <f>IF(Table32[[#This Row],[Average of LightlyActiveMinutes]]&gt;200, "High", IF(Table32[[#This Row],[Average of LightlyActiveMinutes]]&gt;150,"Medium", "Low"))</f>
        <v>High</v>
      </c>
      <c r="AA29">
        <v>22.068965517241381</v>
      </c>
      <c r="AB29" t="str">
        <f>IF(Table32[[#This Row],[Average of VeryActiveMinutes]]&gt;22, "High", IF(Table32[[#This Row],[Average of VeryActiveMinutes]]&gt;15, "Medium", "Low"))</f>
        <v>High</v>
      </c>
    </row>
    <row r="30" spans="2:28" x14ac:dyDescent="0.25">
      <c r="B30" s="2" t="s">
        <v>77</v>
      </c>
      <c r="C30" t="s">
        <v>114</v>
      </c>
      <c r="E30" t="s">
        <v>108</v>
      </c>
      <c r="F30">
        <v>29</v>
      </c>
      <c r="G30" t="s">
        <v>113</v>
      </c>
      <c r="H30" t="str">
        <f>IF(Table25[[#This Row],[Count of Id]]&gt;30, "High Engagement Day", IF(Table25[[#This Row],[Count of Id]]&gt;28, "Moderate Engagement Day", "Low Engagement Day"))</f>
        <v>Moderate Engagement Day</v>
      </c>
      <c r="J30" s="3" t="s">
        <v>108</v>
      </c>
      <c r="K30" s="1">
        <v>5.4572413758342639</v>
      </c>
      <c r="L30" t="str">
        <f>IF(Table28[[#This Row],[Average of TotalDistance]]&gt;6, "Highly Active Day", IF(Table28[[#This Row],[Average of TotalDistance]]&gt;5,"Moderately Active Day", "Lightly Active Day"))</f>
        <v>Moderately Active Day</v>
      </c>
      <c r="N30" s="3" t="s">
        <v>108</v>
      </c>
      <c r="O30" s="1">
        <v>217287</v>
      </c>
      <c r="P30" s="1" t="str">
        <f>IF(Table30[[#This Row],[TotalSteps]]&gt;200000, "Highly Active Day", IF(Table30[[#This Row],[TotalSteps]]&gt;100000, "Moderately Active Day", "Lightly Active Day"))</f>
        <v>Highly Active Day</v>
      </c>
      <c r="R30" t="s">
        <v>108</v>
      </c>
      <c r="S30" s="7">
        <v>2375.0689655172414</v>
      </c>
      <c r="T30" t="str">
        <f>IF(Table31[[#This Row],[Average of Calories]]&gt;2200, "Highly Active Day",IF( Table31[[#This Row],[Average of Calories]]&gt;2000, "Moderately Active Day", "Lighly Active Day"))</f>
        <v>Highly Active Day</v>
      </c>
      <c r="V30" t="s">
        <v>108</v>
      </c>
      <c r="W30">
        <v>11.310344827586206</v>
      </c>
      <c r="X30" t="str">
        <f>IF(Table32[[#This Row],[Average of FairlyActiveMinutes]]&gt;15, "High", IF(Table32[[#This Row],[Average of FairlyActiveMinutes]]&gt;10, "Medium", "Low"))</f>
        <v>Medium</v>
      </c>
      <c r="Y30">
        <v>201.93103448275863</v>
      </c>
      <c r="Z30" t="str">
        <f>IF(Table32[[#This Row],[Average of LightlyActiveMinutes]]&gt;200, "High", IF(Table32[[#This Row],[Average of LightlyActiveMinutes]]&gt;150,"Medium", "Low"))</f>
        <v>High</v>
      </c>
      <c r="AA30">
        <v>20.413793103448278</v>
      </c>
      <c r="AB30" t="str">
        <f>IF(Table32[[#This Row],[Average of VeryActiveMinutes]]&gt;22, "High", IF(Table32[[#This Row],[Average of VeryActiveMinutes]]&gt;15, "Medium", "Low"))</f>
        <v>Medium</v>
      </c>
    </row>
    <row r="31" spans="2:28" x14ac:dyDescent="0.25">
      <c r="B31" s="3" t="s">
        <v>117</v>
      </c>
      <c r="C31" s="1">
        <v>29</v>
      </c>
      <c r="E31" t="s">
        <v>109</v>
      </c>
      <c r="F31">
        <v>29</v>
      </c>
      <c r="G31" t="s">
        <v>113</v>
      </c>
      <c r="H31" t="str">
        <f>IF(Table25[[#This Row],[Count of Id]]&gt;30, "High Engagement Day", IF(Table25[[#This Row],[Count of Id]]&gt;28, "Moderate Engagement Day", "Low Engagement Day"))</f>
        <v>Moderate Engagement Day</v>
      </c>
      <c r="J31" s="3" t="s">
        <v>109</v>
      </c>
      <c r="K31" s="1">
        <v>5.1244827714459618</v>
      </c>
      <c r="L31" t="str">
        <f>IF(Table28[[#This Row],[Average of TotalDistance]]&gt;6, "Highly Active Day", IF(Table28[[#This Row],[Average of TotalDistance]]&gt;5,"Moderately Active Day", "Lightly Active Day"))</f>
        <v>Moderately Active Day</v>
      </c>
      <c r="N31" s="3" t="s">
        <v>109</v>
      </c>
      <c r="O31" s="1">
        <v>207386</v>
      </c>
      <c r="P31" s="1" t="str">
        <f>IF(Table30[[#This Row],[TotalSteps]]&gt;200000, "Highly Active Day", IF(Table30[[#This Row],[TotalSteps]]&gt;100000, "Moderately Active Day", "Lightly Active Day"))</f>
        <v>Highly Active Day</v>
      </c>
      <c r="R31" t="s">
        <v>109</v>
      </c>
      <c r="S31" s="7">
        <v>2246.2413793103447</v>
      </c>
      <c r="T31" t="str">
        <f>IF(Table31[[#This Row],[Average of Calories]]&gt;2200, "Highly Active Day",IF( Table31[[#This Row],[Average of Calories]]&gt;2000, "Moderately Active Day", "Lighly Active Day"))</f>
        <v>Highly Active Day</v>
      </c>
      <c r="V31" t="s">
        <v>109</v>
      </c>
      <c r="W31">
        <v>14.03448275862069</v>
      </c>
      <c r="X31" t="str">
        <f>IF(Table32[[#This Row],[Average of FairlyActiveMinutes]]&gt;15, "High", IF(Table32[[#This Row],[Average of FairlyActiveMinutes]]&gt;10, "Medium", "Low"))</f>
        <v>Medium</v>
      </c>
      <c r="Y31">
        <v>181.24137931034483</v>
      </c>
      <c r="Z31" t="str">
        <f>IF(Table32[[#This Row],[Average of LightlyActiveMinutes]]&gt;200, "High", IF(Table32[[#This Row],[Average of LightlyActiveMinutes]]&gt;150,"Medium", "Low"))</f>
        <v>Medium</v>
      </c>
      <c r="AA31">
        <v>20.620689655172413</v>
      </c>
      <c r="AB31" t="str">
        <f>IF(Table32[[#This Row],[Average of VeryActiveMinutes]]&gt;22, "High", IF(Table32[[#This Row],[Average of VeryActiveMinutes]]&gt;15, "Medium", "Low"))</f>
        <v>Medium</v>
      </c>
    </row>
    <row r="32" spans="2:28" x14ac:dyDescent="0.25">
      <c r="B32" s="3" t="s">
        <v>123</v>
      </c>
      <c r="C32" s="1">
        <v>1</v>
      </c>
      <c r="E32" t="s">
        <v>110</v>
      </c>
      <c r="F32">
        <v>27</v>
      </c>
      <c r="G32" t="s">
        <v>113</v>
      </c>
      <c r="H32" t="str">
        <f>IF(Table25[[#This Row],[Count of Id]]&gt;30, "High Engagement Day", IF(Table25[[#This Row],[Count of Id]]&gt;28, "Moderate Engagement Day", "Low Engagement Day"))</f>
        <v>Low Engagement Day</v>
      </c>
      <c r="J32" s="3" t="s">
        <v>110</v>
      </c>
      <c r="K32" s="1">
        <v>5.1399999812797281</v>
      </c>
      <c r="L32" t="str">
        <f>IF(Table28[[#This Row],[Average of TotalDistance]]&gt;6, "Highly Active Day", IF(Table28[[#This Row],[Average of TotalDistance]]&gt;5,"Moderately Active Day", "Lightly Active Day"))</f>
        <v>Moderately Active Day</v>
      </c>
      <c r="N32" s="3" t="s">
        <v>110</v>
      </c>
      <c r="O32" s="1">
        <v>190334</v>
      </c>
      <c r="P32" s="1" t="str">
        <f>IF(Table30[[#This Row],[TotalSteps]]&gt;200000, "Highly Active Day", IF(Table30[[#This Row],[TotalSteps]]&gt;100000, "Moderately Active Day", "Lightly Active Day"))</f>
        <v>Moderately Active Day</v>
      </c>
      <c r="R32" t="s">
        <v>110</v>
      </c>
      <c r="S32" s="7">
        <v>2303.4444444444443</v>
      </c>
      <c r="T32" t="str">
        <f>IF(Table31[[#This Row],[Average of Calories]]&gt;2200, "Highly Active Day",IF( Table31[[#This Row],[Average of Calories]]&gt;2000, "Moderately Active Day", "Lighly Active Day"))</f>
        <v>Highly Active Day</v>
      </c>
      <c r="V32" t="s">
        <v>110</v>
      </c>
      <c r="W32">
        <v>17.37037037037037</v>
      </c>
      <c r="X32" t="str">
        <f>IF(Table32[[#This Row],[Average of FairlyActiveMinutes]]&gt;15, "High", IF(Table32[[#This Row],[Average of FairlyActiveMinutes]]&gt;10, "Medium", "Low"))</f>
        <v>High</v>
      </c>
      <c r="Y32">
        <v>184.81481481481481</v>
      </c>
      <c r="Z32" t="str">
        <f>IF(Table32[[#This Row],[Average of LightlyActiveMinutes]]&gt;200, "High", IF(Table32[[#This Row],[Average of LightlyActiveMinutes]]&gt;150,"Medium", "Low"))</f>
        <v>Medium</v>
      </c>
      <c r="AA32">
        <v>17.074074074074073</v>
      </c>
      <c r="AB32" t="str">
        <f>IF(Table32[[#This Row],[Average of VeryActiveMinutes]]&gt;22, "High", IF(Table32[[#This Row],[Average of VeryActiveMinutes]]&gt;15, "Medium", "Low"))</f>
        <v>Medium</v>
      </c>
    </row>
    <row r="33" spans="2:28" x14ac:dyDescent="0.25">
      <c r="B33" s="3" t="s">
        <v>119</v>
      </c>
      <c r="C33" s="1">
        <v>1</v>
      </c>
      <c r="E33" t="s">
        <v>111</v>
      </c>
      <c r="F33">
        <v>27</v>
      </c>
      <c r="G33" t="s">
        <v>113</v>
      </c>
      <c r="H33" t="str">
        <f>IF(Table25[[#This Row],[Count of Id]]&gt;30, "High Engagement Day", IF(Table25[[#This Row],[Count of Id]]&gt;28, "Moderate Engagement Day", "Low Engagement Day"))</f>
        <v>Low Engagement Day</v>
      </c>
      <c r="J33" s="3" t="s">
        <v>111</v>
      </c>
      <c r="K33" s="1">
        <v>5.9629629585478066</v>
      </c>
      <c r="L33" t="str">
        <f>IF(Table28[[#This Row],[Average of TotalDistance]]&gt;6, "Highly Active Day", IF(Table28[[#This Row],[Average of TotalDistance]]&gt;5,"Moderately Active Day", "Lightly Active Day"))</f>
        <v>Moderately Active Day</v>
      </c>
      <c r="N33" s="3" t="s">
        <v>111</v>
      </c>
      <c r="O33" s="1">
        <v>222718</v>
      </c>
      <c r="P33" s="1" t="str">
        <f>IF(Table30[[#This Row],[TotalSteps]]&gt;200000, "Highly Active Day", IF(Table30[[#This Row],[TotalSteps]]&gt;100000, "Moderately Active Day", "Lightly Active Day"))</f>
        <v>Highly Active Day</v>
      </c>
      <c r="R33" t="s">
        <v>111</v>
      </c>
      <c r="S33" s="7">
        <v>2335.6666666666665</v>
      </c>
      <c r="T33" t="str">
        <f>IF(Table31[[#This Row],[Average of Calories]]&gt;2200, "Highly Active Day",IF( Table31[[#This Row],[Average of Calories]]&gt;2000, "Moderately Active Day", "Lighly Active Day"))</f>
        <v>Highly Active Day</v>
      </c>
      <c r="V33" t="s">
        <v>111</v>
      </c>
      <c r="W33">
        <v>15.481481481481481</v>
      </c>
      <c r="X33" t="str">
        <f>IF(Table32[[#This Row],[Average of FairlyActiveMinutes]]&gt;15, "High", IF(Table32[[#This Row],[Average of FairlyActiveMinutes]]&gt;10, "Medium", "Low"))</f>
        <v>High</v>
      </c>
      <c r="Y33">
        <v>201.18518518518519</v>
      </c>
      <c r="Z33" t="str">
        <f>IF(Table32[[#This Row],[Average of LightlyActiveMinutes]]&gt;200, "High", IF(Table32[[#This Row],[Average of LightlyActiveMinutes]]&gt;150,"Medium", "Low"))</f>
        <v>High</v>
      </c>
      <c r="AA33">
        <v>22.851851851851851</v>
      </c>
      <c r="AB33" t="str">
        <f>IF(Table32[[#This Row],[Average of VeryActiveMinutes]]&gt;22, "High", IF(Table32[[#This Row],[Average of VeryActiveMinutes]]&gt;15, "Medium", "Low"))</f>
        <v>High</v>
      </c>
    </row>
    <row r="34" spans="2:28" x14ac:dyDescent="0.25">
      <c r="B34" s="3" t="s">
        <v>44</v>
      </c>
      <c r="C34" s="1">
        <v>31</v>
      </c>
    </row>
    <row r="35" spans="2:28" x14ac:dyDescent="0.25">
      <c r="B35" s="17" t="s">
        <v>124</v>
      </c>
      <c r="C35" s="17"/>
      <c r="D35" s="17"/>
      <c r="E35" s="17"/>
      <c r="F35" s="17"/>
      <c r="G35" s="17"/>
      <c r="H35" s="17"/>
      <c r="I35" s="17"/>
      <c r="K35" s="17" t="s">
        <v>131</v>
      </c>
      <c r="L35" s="17"/>
    </row>
    <row r="36" spans="2:28" x14ac:dyDescent="0.25">
      <c r="B36" s="2" t="s">
        <v>77</v>
      </c>
      <c r="C36" t="s">
        <v>114</v>
      </c>
      <c r="E36" s="2" t="s">
        <v>77</v>
      </c>
      <c r="F36" t="s">
        <v>114</v>
      </c>
      <c r="H36" s="2" t="s">
        <v>77</v>
      </c>
      <c r="I36" t="s">
        <v>114</v>
      </c>
      <c r="K36" t="s">
        <v>80</v>
      </c>
      <c r="L36" t="s">
        <v>130</v>
      </c>
    </row>
    <row r="37" spans="2:28" x14ac:dyDescent="0.25">
      <c r="B37" s="3" t="s">
        <v>74</v>
      </c>
      <c r="C37" s="1">
        <v>11</v>
      </c>
      <c r="E37" s="3" t="s">
        <v>74</v>
      </c>
      <c r="F37" s="1">
        <v>13</v>
      </c>
      <c r="H37" s="3" t="s">
        <v>74</v>
      </c>
      <c r="I37" s="1">
        <v>14</v>
      </c>
      <c r="K37" t="s">
        <v>128</v>
      </c>
      <c r="L37" s="7">
        <v>3429.5799997001886</v>
      </c>
    </row>
    <row r="38" spans="2:28" x14ac:dyDescent="0.25">
      <c r="B38" s="3" t="s">
        <v>75</v>
      </c>
      <c r="C38" s="1">
        <v>3</v>
      </c>
      <c r="E38" s="3" t="s">
        <v>75</v>
      </c>
      <c r="F38" s="1">
        <v>1</v>
      </c>
      <c r="H38" s="3" t="s">
        <v>75</v>
      </c>
      <c r="I38" s="1">
        <v>2</v>
      </c>
      <c r="K38" t="s">
        <v>129</v>
      </c>
      <c r="L38" s="7">
        <v>1730.7399949003011</v>
      </c>
    </row>
    <row r="39" spans="2:28" x14ac:dyDescent="0.25">
      <c r="B39" s="3" t="s">
        <v>76</v>
      </c>
      <c r="C39" s="1">
        <v>17</v>
      </c>
      <c r="E39" s="3" t="s">
        <v>76</v>
      </c>
      <c r="F39" s="1">
        <v>17</v>
      </c>
      <c r="H39" s="3" t="s">
        <v>76</v>
      </c>
      <c r="I39" s="1">
        <v>15</v>
      </c>
      <c r="K39" t="s">
        <v>44</v>
      </c>
      <c r="L39">
        <v>5160.3199946004897</v>
      </c>
    </row>
    <row r="40" spans="2:28" x14ac:dyDescent="0.25">
      <c r="B40" s="3" t="s">
        <v>44</v>
      </c>
      <c r="C40" s="1">
        <v>31</v>
      </c>
      <c r="E40" s="3" t="s">
        <v>44</v>
      </c>
      <c r="F40" s="1">
        <v>31</v>
      </c>
      <c r="H40" s="3" t="s">
        <v>44</v>
      </c>
      <c r="I40" s="1">
        <v>31</v>
      </c>
    </row>
  </sheetData>
  <mergeCells count="9">
    <mergeCell ref="V1:AB1"/>
    <mergeCell ref="K35:L35"/>
    <mergeCell ref="B35:I35"/>
    <mergeCell ref="B11:C11"/>
    <mergeCell ref="B6:C6"/>
    <mergeCell ref="B1:C1"/>
    <mergeCell ref="B17:C17"/>
    <mergeCell ref="B23:C23"/>
    <mergeCell ref="B29:C29"/>
  </mergeCells>
  <pageMargins left="0.7" right="0.7" top="0.75" bottom="0.75" header="0.3" footer="0.3"/>
  <tableParts count="6"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DD88-1960-4DF6-B04E-59E42BE3AF79}">
  <dimension ref="A3:AL42"/>
  <sheetViews>
    <sheetView tabSelected="1" zoomScale="68" zoomScaleNormal="88" workbookViewId="0">
      <selection activeCell="AB17" sqref="AB17"/>
    </sheetView>
  </sheetViews>
  <sheetFormatPr defaultRowHeight="15" x14ac:dyDescent="0.25"/>
  <cols>
    <col min="1" max="1" width="14" customWidth="1"/>
    <col min="2" max="2" width="30.140625" bestFit="1" customWidth="1"/>
    <col min="3" max="3" width="15" bestFit="1" customWidth="1"/>
    <col min="5" max="5" width="15.42578125" bestFit="1" customWidth="1"/>
    <col min="6" max="6" width="26.42578125" bestFit="1" customWidth="1"/>
    <col min="8" max="8" width="14.140625" bestFit="1" customWidth="1"/>
    <col min="9" max="9" width="24.140625" customWidth="1"/>
    <col min="10" max="10" width="13.42578125" bestFit="1" customWidth="1"/>
    <col min="12" max="12" width="13.42578125" bestFit="1" customWidth="1"/>
    <col min="13" max="13" width="20.140625" bestFit="1" customWidth="1"/>
    <col min="15" max="15" width="15.5703125" bestFit="1" customWidth="1"/>
    <col min="16" max="16" width="29.85546875" bestFit="1" customWidth="1"/>
    <col min="17" max="17" width="13.7109375" customWidth="1"/>
    <col min="19" max="19" width="13.7109375" bestFit="1" customWidth="1"/>
    <col min="20" max="20" width="23.85546875" bestFit="1" customWidth="1"/>
    <col min="23" max="23" width="14.7109375" bestFit="1" customWidth="1"/>
    <col min="24" max="24" width="31.7109375" bestFit="1" customWidth="1"/>
    <col min="25" max="25" width="17.5703125" bestFit="1" customWidth="1"/>
    <col min="27" max="27" width="17.5703125" bestFit="1" customWidth="1"/>
    <col min="28" max="28" width="20.5703125" bestFit="1" customWidth="1"/>
    <col min="29" max="29" width="13.7109375" bestFit="1" customWidth="1"/>
    <col min="31" max="31" width="21.7109375" bestFit="1" customWidth="1"/>
    <col min="32" max="32" width="32" bestFit="1" customWidth="1"/>
    <col min="33" max="33" width="23.140625" bestFit="1" customWidth="1"/>
    <col min="34" max="34" width="33.140625" bestFit="1" customWidth="1"/>
    <col min="35" max="35" width="24.28515625" bestFit="1" customWidth="1"/>
    <col min="36" max="36" width="31.28515625" bestFit="1" customWidth="1"/>
    <col min="37" max="37" width="22.7109375" bestFit="1" customWidth="1"/>
  </cols>
  <sheetData>
    <row r="3" spans="1:37" x14ac:dyDescent="0.25">
      <c r="A3" t="s">
        <v>46</v>
      </c>
      <c r="B3" t="s">
        <v>45</v>
      </c>
      <c r="C3" t="s">
        <v>47</v>
      </c>
      <c r="E3" s="2" t="s">
        <v>47</v>
      </c>
      <c r="F3" t="s">
        <v>48</v>
      </c>
      <c r="H3" t="s">
        <v>52</v>
      </c>
      <c r="I3" t="s">
        <v>53</v>
      </c>
      <c r="J3" t="s">
        <v>47</v>
      </c>
      <c r="L3" s="2" t="s">
        <v>47</v>
      </c>
      <c r="M3" t="s">
        <v>57</v>
      </c>
      <c r="O3" t="s">
        <v>52</v>
      </c>
      <c r="P3" t="s">
        <v>58</v>
      </c>
      <c r="Q3" t="s">
        <v>47</v>
      </c>
      <c r="S3" t="s">
        <v>47</v>
      </c>
      <c r="T3" t="s">
        <v>59</v>
      </c>
      <c r="U3" t="s">
        <v>60</v>
      </c>
      <c r="W3" t="s">
        <v>52</v>
      </c>
      <c r="X3" t="s">
        <v>61</v>
      </c>
      <c r="Y3" t="s">
        <v>47</v>
      </c>
      <c r="AA3" s="2" t="s">
        <v>47</v>
      </c>
      <c r="AB3" t="s">
        <v>57</v>
      </c>
      <c r="AE3" t="s">
        <v>52</v>
      </c>
      <c r="AF3" t="s">
        <v>68</v>
      </c>
      <c r="AG3" t="s">
        <v>71</v>
      </c>
      <c r="AH3" t="s">
        <v>69</v>
      </c>
      <c r="AI3" t="s">
        <v>72</v>
      </c>
      <c r="AJ3" t="s">
        <v>70</v>
      </c>
      <c r="AK3" t="s">
        <v>73</v>
      </c>
    </row>
    <row r="4" spans="1:37" x14ac:dyDescent="0.25">
      <c r="A4">
        <v>1503960366</v>
      </c>
      <c r="B4">
        <v>31</v>
      </c>
      <c r="C4" t="str">
        <f>IF(B4&gt;20,"Active User",IF(B4&lt;10,"Light User","Moderate User"))</f>
        <v>Active User</v>
      </c>
      <c r="E4" s="3" t="s">
        <v>49</v>
      </c>
      <c r="F4" s="1">
        <v>29</v>
      </c>
      <c r="H4">
        <v>1503960366</v>
      </c>
      <c r="I4">
        <v>7.8096773855147834</v>
      </c>
      <c r="J4" t="str">
        <f>IF(Table3[[#This Row],[Mean of TotalDistance]]&gt;6.5,"Pro",IF(Table3[[#This Row],[Mean of TotalDistance]]&lt;3, "Beginner", "Intermediate"))</f>
        <v>Pro</v>
      </c>
      <c r="L4" s="3" t="s">
        <v>54</v>
      </c>
      <c r="M4" s="1">
        <v>6</v>
      </c>
      <c r="O4">
        <v>1503960366</v>
      </c>
      <c r="P4">
        <v>375619</v>
      </c>
      <c r="Q4" t="str">
        <f>IF(Table521[[#This Row],[Sum of TotalSteps]]&gt;250000,"Pro", IF(Table521[[#This Row],[Sum of TotalSteps]]&lt;120000,"Beginner","Intermediate"))</f>
        <v>Pro</v>
      </c>
      <c r="S4" t="s">
        <v>54</v>
      </c>
      <c r="T4">
        <v>52214.666666666664</v>
      </c>
      <c r="U4" s="4">
        <f>Table722[[#This Row],[Average of Sum of TotalSteps]]/$T$7</f>
        <v>9.0447377718068739E-2</v>
      </c>
      <c r="W4">
        <v>1503960366</v>
      </c>
      <c r="X4">
        <v>1816.4193548387098</v>
      </c>
      <c r="Y4" t="str">
        <f>IF(X4&lt;1500, "Sedentary", IF(X4&lt;2000, "Lightly Active", IF(X4&lt;2500, "Moderately Active", IF(X4&lt;3000, "Very Active", "Extremely Active"))))</f>
        <v>Lightly Active</v>
      </c>
      <c r="AA4" s="3" t="s">
        <v>62</v>
      </c>
      <c r="AB4" s="1">
        <v>4</v>
      </c>
      <c r="AE4">
        <v>1503960366</v>
      </c>
      <c r="AF4">
        <v>19.161290322580644</v>
      </c>
      <c r="AG4" t="str">
        <f>IF(Table625[[#This Row],[Average of FairlyActiveMinutes]]&gt;25, "High", IF(Table625[[#This Row],[Average of FairlyActiveMinutes]]&gt;10,"Medium", "Low"))</f>
        <v>Medium</v>
      </c>
      <c r="AH4">
        <v>219.93548387096774</v>
      </c>
      <c r="AI4" t="str">
        <f>IF(Table625[[#This Row],[Average of LightlyActiveMinutes]]&gt;200, "High", IF(Table625[[#This Row],[Average of LightlyActiveMinutes]]&gt;100, "Medium", "Low"))</f>
        <v>High</v>
      </c>
      <c r="AJ4">
        <v>38.70967741935484</v>
      </c>
      <c r="AK4" t="str">
        <f>IF(Table625[[#This Row],[Average of VeryActiveMinutes]]&gt;40, "High", IF(Table625[[#This Row],[Average of VeryActiveMinutes]]&gt;15, "Medium", "Low"))</f>
        <v>Medium</v>
      </c>
    </row>
    <row r="5" spans="1:37" x14ac:dyDescent="0.25">
      <c r="A5">
        <v>1624580081</v>
      </c>
      <c r="B5">
        <v>31</v>
      </c>
      <c r="C5" t="str">
        <f t="shared" ref="C5:C36" si="0">IF(B5&gt;20,"Active User",IF(B5&lt;10,"Light User","Moderate User"))</f>
        <v>Active User</v>
      </c>
      <c r="E5" s="3" t="s">
        <v>50</v>
      </c>
      <c r="F5" s="1">
        <v>1</v>
      </c>
      <c r="H5">
        <v>1624580081</v>
      </c>
      <c r="I5">
        <v>3.9148387293661795</v>
      </c>
      <c r="J5" t="str">
        <f>IF(Table3[[#This Row],[Mean of TotalDistance]]&gt;6.5,"Pro",IF(Table3[[#This Row],[Mean of TotalDistance]]&lt;3, "Beginner", "Intermediate"))</f>
        <v>Intermediate</v>
      </c>
      <c r="L5" s="3" t="s">
        <v>55</v>
      </c>
      <c r="M5" s="1">
        <v>17</v>
      </c>
      <c r="O5">
        <v>1624580081</v>
      </c>
      <c r="P5">
        <v>178061</v>
      </c>
      <c r="Q5" t="str">
        <f>IF(Table521[[#This Row],[Sum of TotalSteps]]&gt;250000,"Pro", IF(Table521[[#This Row],[Sum of TotalSteps]]&lt;120000,"Beginner","Intermediate"))</f>
        <v>Intermediate</v>
      </c>
      <c r="S5" t="s">
        <v>55</v>
      </c>
      <c r="T5">
        <v>188468.06666666668</v>
      </c>
      <c r="U5" s="4">
        <f>Table722[[#This Row],[Average of Sum of TotalSteps]]/$T$7</f>
        <v>0.32646847144341617</v>
      </c>
      <c r="W5">
        <v>1624580081</v>
      </c>
      <c r="X5">
        <v>1483.3548387096773</v>
      </c>
      <c r="Y5" t="str">
        <f t="shared" ref="Y5:Y36" si="1">IF(X5&lt;1500, "Sedentary", IF(X5&lt;2000, "Lightly Active", IF(X5&lt;2500, "Moderately Active", IF(X5&lt;3000, "Very Active", "Extremely Active"))))</f>
        <v>Sedentary</v>
      </c>
      <c r="AA5" s="3" t="s">
        <v>63</v>
      </c>
      <c r="AB5" s="1">
        <v>12</v>
      </c>
      <c r="AE5">
        <v>1624580081</v>
      </c>
      <c r="AF5">
        <v>5.806451612903226</v>
      </c>
      <c r="AG5" t="str">
        <f>IF(Table625[[#This Row],[Average of FairlyActiveMinutes]]&gt;25, "High", IF(Table625[[#This Row],[Average of FairlyActiveMinutes]]&gt;10,"Medium", "Low"))</f>
        <v>Low</v>
      </c>
      <c r="AH5">
        <v>153.48387096774192</v>
      </c>
      <c r="AI5" t="str">
        <f>IF(Table625[[#This Row],[Average of LightlyActiveMinutes]]&gt;200, "High", IF(Table625[[#This Row],[Average of LightlyActiveMinutes]]&gt;100, "Medium", "Low"))</f>
        <v>Medium</v>
      </c>
      <c r="AJ5">
        <v>8.67741935483871</v>
      </c>
      <c r="AK5" t="str">
        <f>IF(Table625[[#This Row],[Average of VeryActiveMinutes]]&gt;40, "High", IF(Table625[[#This Row],[Average of VeryActiveMinutes]]&gt;15, "Medium", "Low"))</f>
        <v>Low</v>
      </c>
    </row>
    <row r="6" spans="1:37" x14ac:dyDescent="0.25">
      <c r="A6">
        <v>1644430081</v>
      </c>
      <c r="B6">
        <v>30</v>
      </c>
      <c r="C6" t="str">
        <f t="shared" si="0"/>
        <v>Active User</v>
      </c>
      <c r="E6" s="3" t="s">
        <v>51</v>
      </c>
      <c r="F6" s="1">
        <v>3</v>
      </c>
      <c r="H6">
        <v>1644430081</v>
      </c>
      <c r="I6">
        <v>5.2953333536783873</v>
      </c>
      <c r="J6" t="str">
        <f>IF(Table3[[#This Row],[Mean of TotalDistance]]&gt;6.5,"Pro",IF(Table3[[#This Row],[Mean of TotalDistance]]&lt;3, "Beginner", "Intermediate"))</f>
        <v>Intermediate</v>
      </c>
      <c r="L6" s="3" t="s">
        <v>56</v>
      </c>
      <c r="M6" s="1">
        <v>10</v>
      </c>
      <c r="O6">
        <v>1644430081</v>
      </c>
      <c r="P6">
        <v>218489</v>
      </c>
      <c r="Q6" t="str">
        <f>IF(Table521[[#This Row],[Sum of TotalSteps]]&gt;250000,"Pro", IF(Table521[[#This Row],[Sum of TotalSteps]]&lt;120000,"Beginner","Intermediate"))</f>
        <v>Intermediate</v>
      </c>
      <c r="S6" t="s">
        <v>56</v>
      </c>
      <c r="T6">
        <v>336610.58333333331</v>
      </c>
      <c r="U6" s="4">
        <f>Table722[[#This Row],[Average of Sum of TotalSteps]]/$T$7</f>
        <v>0.58308415083851506</v>
      </c>
      <c r="W6">
        <v>1644430081</v>
      </c>
      <c r="X6">
        <v>2811.3</v>
      </c>
      <c r="Y6" t="str">
        <f t="shared" si="1"/>
        <v>Very Active</v>
      </c>
      <c r="AA6" s="3" t="s">
        <v>64</v>
      </c>
      <c r="AB6" s="1">
        <v>8</v>
      </c>
      <c r="AE6">
        <v>1644430081</v>
      </c>
      <c r="AF6">
        <v>21.366666666666667</v>
      </c>
      <c r="AG6" t="str">
        <f>IF(Table625[[#This Row],[Average of FairlyActiveMinutes]]&gt;25, "High", IF(Table625[[#This Row],[Average of FairlyActiveMinutes]]&gt;10,"Medium", "Low"))</f>
        <v>Medium</v>
      </c>
      <c r="AH6">
        <v>178.46666666666667</v>
      </c>
      <c r="AI6" t="str">
        <f>IF(Table625[[#This Row],[Average of LightlyActiveMinutes]]&gt;200, "High", IF(Table625[[#This Row],[Average of LightlyActiveMinutes]]&gt;100, "Medium", "Low"))</f>
        <v>Medium</v>
      </c>
      <c r="AJ6">
        <v>9.5666666666666664</v>
      </c>
      <c r="AK6" t="str">
        <f>IF(Table625[[#This Row],[Average of VeryActiveMinutes]]&gt;40, "High", IF(Table625[[#This Row],[Average of VeryActiveMinutes]]&gt;15, "Medium", "Low"))</f>
        <v>Low</v>
      </c>
    </row>
    <row r="7" spans="1:37" x14ac:dyDescent="0.25">
      <c r="A7">
        <v>1844505072</v>
      </c>
      <c r="B7">
        <v>31</v>
      </c>
      <c r="C7" t="str">
        <f t="shared" si="0"/>
        <v>Active User</v>
      </c>
      <c r="E7" s="8" t="s">
        <v>44</v>
      </c>
      <c r="F7" s="8">
        <f>SUM(F4:F6)</f>
        <v>33</v>
      </c>
      <c r="H7">
        <v>1844505072</v>
      </c>
      <c r="I7">
        <v>1.7061290368437778</v>
      </c>
      <c r="J7" t="str">
        <f>IF(Table3[[#This Row],[Mean of TotalDistance]]&gt;6.5,"Pro",IF(Table3[[#This Row],[Mean of TotalDistance]]&lt;3, "Beginner", "Intermediate"))</f>
        <v>Beginner</v>
      </c>
      <c r="L7" s="3" t="s">
        <v>44</v>
      </c>
      <c r="M7" s="1">
        <v>33</v>
      </c>
      <c r="O7">
        <v>1844505072</v>
      </c>
      <c r="P7">
        <v>79982</v>
      </c>
      <c r="Q7" t="str">
        <f>IF(Table521[[#This Row],[Sum of TotalSteps]]&gt;250000,"Pro", IF(Table521[[#This Row],[Sum of TotalSteps]]&lt;120000,"Beginner","Intermediate"))</f>
        <v>Beginner</v>
      </c>
      <c r="S7" t="s">
        <v>44</v>
      </c>
      <c r="T7" s="9">
        <f>SUM(T4:T6)</f>
        <v>577293.31666666665</v>
      </c>
      <c r="W7">
        <v>1844505072</v>
      </c>
      <c r="X7">
        <v>1573.483870967742</v>
      </c>
      <c r="Y7" t="str">
        <f t="shared" si="1"/>
        <v>Lightly Active</v>
      </c>
      <c r="AA7" s="3" t="s">
        <v>65</v>
      </c>
      <c r="AB7" s="1">
        <v>1</v>
      </c>
      <c r="AE7">
        <v>1844505072</v>
      </c>
      <c r="AF7">
        <v>1.2903225806451613</v>
      </c>
      <c r="AG7" t="str">
        <f>IF(Table625[[#This Row],[Average of FairlyActiveMinutes]]&gt;25, "High", IF(Table625[[#This Row],[Average of FairlyActiveMinutes]]&gt;10,"Medium", "Low"))</f>
        <v>Low</v>
      </c>
      <c r="AH7">
        <v>115.45161290322581</v>
      </c>
      <c r="AI7" t="str">
        <f>IF(Table625[[#This Row],[Average of LightlyActiveMinutes]]&gt;200, "High", IF(Table625[[#This Row],[Average of LightlyActiveMinutes]]&gt;100, "Medium", "Low"))</f>
        <v>Medium</v>
      </c>
      <c r="AJ7">
        <v>0.12903225806451613</v>
      </c>
      <c r="AK7" t="str">
        <f>IF(Table625[[#This Row],[Average of VeryActiveMinutes]]&gt;40, "High", IF(Table625[[#This Row],[Average of VeryActiveMinutes]]&gt;15, "Medium", "Low"))</f>
        <v>Low</v>
      </c>
    </row>
    <row r="8" spans="1:37" x14ac:dyDescent="0.25">
      <c r="A8">
        <v>1927972279</v>
      </c>
      <c r="B8">
        <v>31</v>
      </c>
      <c r="C8" t="str">
        <f t="shared" si="0"/>
        <v>Active User</v>
      </c>
      <c r="H8">
        <v>1927972279</v>
      </c>
      <c r="I8">
        <v>0.63451612308140759</v>
      </c>
      <c r="J8" t="str">
        <f>IF(Table3[[#This Row],[Mean of TotalDistance]]&gt;6.5,"Pro",IF(Table3[[#This Row],[Mean of TotalDistance]]&lt;3, "Beginner", "Intermediate"))</f>
        <v>Beginner</v>
      </c>
      <c r="O8">
        <v>1927972279</v>
      </c>
      <c r="P8">
        <v>28400</v>
      </c>
      <c r="Q8" t="str">
        <f>IF(Table521[[#This Row],[Sum of TotalSteps]]&gt;250000,"Pro", IF(Table521[[#This Row],[Sum of TotalSteps]]&lt;120000,"Beginner","Intermediate"))</f>
        <v>Beginner</v>
      </c>
      <c r="W8">
        <v>1927972279</v>
      </c>
      <c r="X8">
        <v>2172.8064516129034</v>
      </c>
      <c r="Y8" t="str">
        <f t="shared" si="1"/>
        <v>Moderately Active</v>
      </c>
      <c r="AA8" s="3" t="s">
        <v>66</v>
      </c>
      <c r="AB8" s="1">
        <v>8</v>
      </c>
      <c r="AE8">
        <v>1927972279</v>
      </c>
      <c r="AF8">
        <v>0.77419354838709675</v>
      </c>
      <c r="AG8" t="str">
        <f>IF(Table625[[#This Row],[Average of FairlyActiveMinutes]]&gt;25, "High", IF(Table625[[#This Row],[Average of FairlyActiveMinutes]]&gt;10,"Medium", "Low"))</f>
        <v>Low</v>
      </c>
      <c r="AH8">
        <v>38.58064516129032</v>
      </c>
      <c r="AI8" t="str">
        <f>IF(Table625[[#This Row],[Average of LightlyActiveMinutes]]&gt;200, "High", IF(Table625[[#This Row],[Average of LightlyActiveMinutes]]&gt;100, "Medium", "Low"))</f>
        <v>Low</v>
      </c>
      <c r="AJ8">
        <v>1.3225806451612903</v>
      </c>
      <c r="AK8" t="str">
        <f>IF(Table625[[#This Row],[Average of VeryActiveMinutes]]&gt;40, "High", IF(Table625[[#This Row],[Average of VeryActiveMinutes]]&gt;15, "Medium", "Low"))</f>
        <v>Low</v>
      </c>
    </row>
    <row r="9" spans="1:37" x14ac:dyDescent="0.25">
      <c r="A9">
        <v>2022484408</v>
      </c>
      <c r="B9">
        <v>31</v>
      </c>
      <c r="C9" t="str">
        <f t="shared" si="0"/>
        <v>Active User</v>
      </c>
      <c r="H9">
        <v>2022484408</v>
      </c>
      <c r="I9">
        <v>8.0841934911666371</v>
      </c>
      <c r="J9" t="str">
        <f>IF(Table3[[#This Row],[Mean of TotalDistance]]&gt;6.5,"Pro",IF(Table3[[#This Row],[Mean of TotalDistance]]&lt;3, "Beginner", "Intermediate"))</f>
        <v>Pro</v>
      </c>
      <c r="O9">
        <v>2022484408</v>
      </c>
      <c r="P9">
        <v>352490</v>
      </c>
      <c r="Q9" t="str">
        <f>IF(Table521[[#This Row],[Sum of TotalSteps]]&gt;250000,"Pro", IF(Table521[[#This Row],[Sum of TotalSteps]]&lt;120000,"Beginner","Intermediate"))</f>
        <v>Pro</v>
      </c>
      <c r="W9">
        <v>2022484408</v>
      </c>
      <c r="X9">
        <v>2509.9677419354839</v>
      </c>
      <c r="Y9" t="str">
        <f t="shared" si="1"/>
        <v>Very Active</v>
      </c>
      <c r="AA9" s="3" t="s">
        <v>44</v>
      </c>
      <c r="AB9" s="1">
        <v>33</v>
      </c>
      <c r="AE9">
        <v>2022484408</v>
      </c>
      <c r="AF9">
        <v>19.35483870967742</v>
      </c>
      <c r="AG9" t="str">
        <f>IF(Table625[[#This Row],[Average of FairlyActiveMinutes]]&gt;25, "High", IF(Table625[[#This Row],[Average of FairlyActiveMinutes]]&gt;10,"Medium", "Low"))</f>
        <v>Medium</v>
      </c>
      <c r="AH9">
        <v>257.45161290322579</v>
      </c>
      <c r="AI9" t="str">
        <f>IF(Table625[[#This Row],[Average of LightlyActiveMinutes]]&gt;200, "High", IF(Table625[[#This Row],[Average of LightlyActiveMinutes]]&gt;100, "Medium", "Low"))</f>
        <v>High</v>
      </c>
      <c r="AJ9">
        <v>36.29032258064516</v>
      </c>
      <c r="AK9" t="str">
        <f>IF(Table625[[#This Row],[Average of VeryActiveMinutes]]&gt;40, "High", IF(Table625[[#This Row],[Average of VeryActiveMinutes]]&gt;15, "Medium", "Low"))</f>
        <v>Medium</v>
      </c>
    </row>
    <row r="10" spans="1:37" x14ac:dyDescent="0.25">
      <c r="A10">
        <v>2026352035</v>
      </c>
      <c r="B10">
        <v>31</v>
      </c>
      <c r="C10" t="str">
        <f t="shared" si="0"/>
        <v>Active User</v>
      </c>
      <c r="H10">
        <v>2026352035</v>
      </c>
      <c r="I10">
        <v>3.4548387152533384</v>
      </c>
      <c r="J10" t="str">
        <f>IF(Table3[[#This Row],[Mean of TotalDistance]]&gt;6.5,"Pro",IF(Table3[[#This Row],[Mean of TotalDistance]]&lt;3, "Beginner", "Intermediate"))</f>
        <v>Intermediate</v>
      </c>
      <c r="O10">
        <v>2026352035</v>
      </c>
      <c r="P10">
        <v>172573</v>
      </c>
      <c r="Q10" t="str">
        <f>IF(Table521[[#This Row],[Sum of TotalSteps]]&gt;250000,"Pro", IF(Table521[[#This Row],[Sum of TotalSteps]]&lt;120000,"Beginner","Intermediate"))</f>
        <v>Intermediate</v>
      </c>
      <c r="W10">
        <v>2026352035</v>
      </c>
      <c r="X10">
        <v>1540.6451612903227</v>
      </c>
      <c r="Y10" t="str">
        <f t="shared" si="1"/>
        <v>Lightly Active</v>
      </c>
      <c r="AE10">
        <v>2026352035</v>
      </c>
      <c r="AF10">
        <v>0.25806451612903225</v>
      </c>
      <c r="AG10" t="str">
        <f>IF(Table625[[#This Row],[Average of FairlyActiveMinutes]]&gt;25, "High", IF(Table625[[#This Row],[Average of FairlyActiveMinutes]]&gt;10,"Medium", "Low"))</f>
        <v>Low</v>
      </c>
      <c r="AH10">
        <v>256.64516129032256</v>
      </c>
      <c r="AI10" t="str">
        <f>IF(Table625[[#This Row],[Average of LightlyActiveMinutes]]&gt;200, "High", IF(Table625[[#This Row],[Average of LightlyActiveMinutes]]&gt;100, "Medium", "Low"))</f>
        <v>High</v>
      </c>
      <c r="AJ10">
        <v>9.6774193548387094E-2</v>
      </c>
      <c r="AK10" t="str">
        <f>IF(Table625[[#This Row],[Average of VeryActiveMinutes]]&gt;40, "High", IF(Table625[[#This Row],[Average of VeryActiveMinutes]]&gt;15, "Medium", "Low"))</f>
        <v>Low</v>
      </c>
    </row>
    <row r="11" spans="1:37" x14ac:dyDescent="0.25">
      <c r="A11">
        <v>2320127002</v>
      </c>
      <c r="B11">
        <v>31</v>
      </c>
      <c r="C11" t="str">
        <f t="shared" si="0"/>
        <v>Active User</v>
      </c>
      <c r="H11">
        <v>2320127002</v>
      </c>
      <c r="I11">
        <v>3.1877419044894557</v>
      </c>
      <c r="J11" t="str">
        <f>IF(Table3[[#This Row],[Mean of TotalDistance]]&gt;6.5,"Pro",IF(Table3[[#This Row],[Mean of TotalDistance]]&lt;3, "Beginner", "Intermediate"))</f>
        <v>Intermediate</v>
      </c>
      <c r="O11">
        <v>2320127002</v>
      </c>
      <c r="P11">
        <v>146223</v>
      </c>
      <c r="Q11" t="str">
        <f>IF(Table521[[#This Row],[Sum of TotalSteps]]&gt;250000,"Pro", IF(Table521[[#This Row],[Sum of TotalSteps]]&lt;120000,"Beginner","Intermediate"))</f>
        <v>Intermediate</v>
      </c>
      <c r="W11">
        <v>2320127002</v>
      </c>
      <c r="X11">
        <v>1724.1612903225807</v>
      </c>
      <c r="Y11" t="str">
        <f t="shared" si="1"/>
        <v>Lightly Active</v>
      </c>
      <c r="AA11" t="s">
        <v>52</v>
      </c>
      <c r="AB11" t="s">
        <v>67</v>
      </c>
      <c r="AC11" t="s">
        <v>60</v>
      </c>
      <c r="AE11">
        <v>2320127002</v>
      </c>
      <c r="AF11">
        <v>2.5806451612903225</v>
      </c>
      <c r="AG11" t="str">
        <f>IF(Table625[[#This Row],[Average of FairlyActiveMinutes]]&gt;25, "High", IF(Table625[[#This Row],[Average of FairlyActiveMinutes]]&gt;10,"Medium", "Low"))</f>
        <v>Low</v>
      </c>
      <c r="AH11">
        <v>198.19354838709677</v>
      </c>
      <c r="AI11" t="str">
        <f>IF(Table625[[#This Row],[Average of LightlyActiveMinutes]]&gt;200, "High", IF(Table625[[#This Row],[Average of LightlyActiveMinutes]]&gt;100, "Medium", "Low"))</f>
        <v>Medium</v>
      </c>
      <c r="AJ11">
        <v>1.3548387096774193</v>
      </c>
      <c r="AK11" t="str">
        <f>IF(Table625[[#This Row],[Average of VeryActiveMinutes]]&gt;40, "High", IF(Table625[[#This Row],[Average of VeryActiveMinutes]]&gt;15, "Medium", "Low"))</f>
        <v>Low</v>
      </c>
    </row>
    <row r="12" spans="1:37" x14ac:dyDescent="0.25">
      <c r="A12">
        <v>2347167796</v>
      </c>
      <c r="B12">
        <v>18</v>
      </c>
      <c r="C12" t="str">
        <f t="shared" si="0"/>
        <v>Moderate User</v>
      </c>
      <c r="H12">
        <v>2347167796</v>
      </c>
      <c r="I12">
        <v>6.3555555359150011</v>
      </c>
      <c r="J12" t="str">
        <f>IF(Table3[[#This Row],[Mean of TotalDistance]]&gt;6.5,"Pro",IF(Table3[[#This Row],[Mean of TotalDistance]]&lt;3, "Beginner", "Intermediate"))</f>
        <v>Intermediate</v>
      </c>
      <c r="O12">
        <v>2347167796</v>
      </c>
      <c r="P12">
        <v>171354</v>
      </c>
      <c r="Q12" t="str">
        <f>IF(Table521[[#This Row],[Sum of TotalSteps]]&gt;250000,"Pro", IF(Table521[[#This Row],[Sum of TotalSteps]]&lt;120000,"Beginner","Intermediate"))</f>
        <v>Intermediate</v>
      </c>
      <c r="W12">
        <v>2347167796</v>
      </c>
      <c r="X12">
        <v>2043.4444444444443</v>
      </c>
      <c r="Y12" t="str">
        <f t="shared" si="1"/>
        <v>Moderately Active</v>
      </c>
      <c r="AA12" t="s">
        <v>62</v>
      </c>
      <c r="AB12">
        <v>3327.5857526881719</v>
      </c>
      <c r="AC12" s="4">
        <f>Table924[[#This Row],[Average of Calorie]]/$AB$17</f>
        <v>0.28994021736079417</v>
      </c>
      <c r="AE12">
        <v>2347167796</v>
      </c>
      <c r="AF12">
        <v>20.555555555555557</v>
      </c>
      <c r="AG12" t="str">
        <f>IF(Table625[[#This Row],[Average of FairlyActiveMinutes]]&gt;25, "High", IF(Table625[[#This Row],[Average of FairlyActiveMinutes]]&gt;10,"Medium", "Low"))</f>
        <v>Medium</v>
      </c>
      <c r="AH12">
        <v>252.5</v>
      </c>
      <c r="AI12" t="str">
        <f>IF(Table625[[#This Row],[Average of LightlyActiveMinutes]]&gt;200, "High", IF(Table625[[#This Row],[Average of LightlyActiveMinutes]]&gt;100, "Medium", "Low"))</f>
        <v>High</v>
      </c>
      <c r="AJ12">
        <v>13.5</v>
      </c>
      <c r="AK12" t="str">
        <f>IF(Table625[[#This Row],[Average of VeryActiveMinutes]]&gt;40, "High", IF(Table625[[#This Row],[Average of VeryActiveMinutes]]&gt;15, "Medium", "Low"))</f>
        <v>Low</v>
      </c>
    </row>
    <row r="13" spans="1:37" x14ac:dyDescent="0.25">
      <c r="A13">
        <v>2873212765</v>
      </c>
      <c r="B13">
        <v>31</v>
      </c>
      <c r="C13" t="str">
        <f t="shared" si="0"/>
        <v>Active User</v>
      </c>
      <c r="H13">
        <v>2873212765</v>
      </c>
      <c r="I13">
        <v>5.1016128601566439</v>
      </c>
      <c r="J13" t="str">
        <f>IF(Table3[[#This Row],[Mean of TotalDistance]]&gt;6.5,"Pro",IF(Table3[[#This Row],[Mean of TotalDistance]]&lt;3, "Beginner", "Intermediate"))</f>
        <v>Intermediate</v>
      </c>
      <c r="O13">
        <v>2873212765</v>
      </c>
      <c r="P13">
        <v>234229</v>
      </c>
      <c r="Q13" t="str">
        <f>IF(Table521[[#This Row],[Sum of TotalSteps]]&gt;250000,"Pro", IF(Table521[[#This Row],[Sum of TotalSteps]]&lt;120000,"Beginner","Intermediate"))</f>
        <v>Intermediate</v>
      </c>
      <c r="W13">
        <v>2873212765</v>
      </c>
      <c r="X13">
        <v>1916.9677419354839</v>
      </c>
      <c r="Y13" t="str">
        <f t="shared" si="1"/>
        <v>Lightly Active</v>
      </c>
      <c r="AA13" t="s">
        <v>63</v>
      </c>
      <c r="AB13">
        <v>1800.0178423557038</v>
      </c>
      <c r="AC13" s="4">
        <f>Table924[[#This Row],[Average of Calorie]]/$AB$17</f>
        <v>0.15683970399389663</v>
      </c>
      <c r="AE13">
        <v>2873212765</v>
      </c>
      <c r="AF13">
        <v>6.129032258064516</v>
      </c>
      <c r="AG13" t="str">
        <f>IF(Table625[[#This Row],[Average of FairlyActiveMinutes]]&gt;25, "High", IF(Table625[[#This Row],[Average of FairlyActiveMinutes]]&gt;10,"Medium", "Low"))</f>
        <v>Low</v>
      </c>
      <c r="AH13">
        <v>308</v>
      </c>
      <c r="AI13" t="str">
        <f>IF(Table625[[#This Row],[Average of LightlyActiveMinutes]]&gt;200, "High", IF(Table625[[#This Row],[Average of LightlyActiveMinutes]]&gt;100, "Medium", "Low"))</f>
        <v>High</v>
      </c>
      <c r="AJ13">
        <v>14.096774193548388</v>
      </c>
      <c r="AK13" t="str">
        <f>IF(Table625[[#This Row],[Average of VeryActiveMinutes]]&gt;40, "High", IF(Table625[[#This Row],[Average of VeryActiveMinutes]]&gt;15, "Medium", "Low"))</f>
        <v>Low</v>
      </c>
    </row>
    <row r="14" spans="1:37" x14ac:dyDescent="0.25">
      <c r="A14">
        <v>3372868164</v>
      </c>
      <c r="B14">
        <v>20</v>
      </c>
      <c r="C14" t="str">
        <f t="shared" si="0"/>
        <v>Moderate User</v>
      </c>
      <c r="H14">
        <v>3372868164</v>
      </c>
      <c r="I14">
        <v>4.707000041007996</v>
      </c>
      <c r="J14" t="str">
        <f>IF(Table3[[#This Row],[Mean of TotalDistance]]&gt;6.5,"Pro",IF(Table3[[#This Row],[Mean of TotalDistance]]&lt;3, "Beginner", "Intermediate"))</f>
        <v>Intermediate</v>
      </c>
      <c r="O14">
        <v>3372868164</v>
      </c>
      <c r="P14">
        <v>137233</v>
      </c>
      <c r="Q14" t="str">
        <f>IF(Table521[[#This Row],[Sum of TotalSteps]]&gt;250000,"Pro", IF(Table521[[#This Row],[Sum of TotalSteps]]&lt;120000,"Beginner","Intermediate"))</f>
        <v>Intermediate</v>
      </c>
      <c r="W14">
        <v>3372868164</v>
      </c>
      <c r="X14">
        <v>1933.1</v>
      </c>
      <c r="Y14" t="str">
        <f t="shared" si="1"/>
        <v>Lightly Active</v>
      </c>
      <c r="AA14" t="s">
        <v>64</v>
      </c>
      <c r="AB14">
        <v>2156.5123084800503</v>
      </c>
      <c r="AC14" s="4">
        <f>Table924[[#This Row],[Average of Calorie]]/$AB$17</f>
        <v>0.18790188861603979</v>
      </c>
      <c r="AE14">
        <v>3372868164</v>
      </c>
      <c r="AF14">
        <v>4.0999999999999996</v>
      </c>
      <c r="AG14" t="str">
        <f>IF(Table625[[#This Row],[Average of FairlyActiveMinutes]]&gt;25, "High", IF(Table625[[#This Row],[Average of FairlyActiveMinutes]]&gt;10,"Medium", "Low"))</f>
        <v>Low</v>
      </c>
      <c r="AH14">
        <v>327.9</v>
      </c>
      <c r="AI14" t="str">
        <f>IF(Table625[[#This Row],[Average of LightlyActiveMinutes]]&gt;200, "High", IF(Table625[[#This Row],[Average of LightlyActiveMinutes]]&gt;100, "Medium", "Low"))</f>
        <v>High</v>
      </c>
      <c r="AJ14">
        <v>9.15</v>
      </c>
      <c r="AK14" t="str">
        <f>IF(Table625[[#This Row],[Average of VeryActiveMinutes]]&gt;40, "High", IF(Table625[[#This Row],[Average of VeryActiveMinutes]]&gt;15, "Medium", "Low"))</f>
        <v>Low</v>
      </c>
    </row>
    <row r="15" spans="1:37" x14ac:dyDescent="0.25">
      <c r="A15">
        <v>3977333714</v>
      </c>
      <c r="B15">
        <v>30</v>
      </c>
      <c r="C15" t="str">
        <f t="shared" si="0"/>
        <v>Active User</v>
      </c>
      <c r="H15">
        <v>3977333714</v>
      </c>
      <c r="I15">
        <v>7.5169999440511095</v>
      </c>
      <c r="J15" t="str">
        <f>IF(Table3[[#This Row],[Mean of TotalDistance]]&gt;6.5,"Pro",IF(Table3[[#This Row],[Mean of TotalDistance]]&lt;3, "Beginner", "Intermediate"))</f>
        <v>Pro</v>
      </c>
      <c r="O15">
        <v>3977333714</v>
      </c>
      <c r="P15">
        <v>329537</v>
      </c>
      <c r="Q15" t="str">
        <f>IF(Table521[[#This Row],[Sum of TotalSteps]]&gt;250000,"Pro", IF(Table521[[#This Row],[Sum of TotalSteps]]&lt;120000,"Beginner","Intermediate"))</f>
        <v>Pro</v>
      </c>
      <c r="W15">
        <v>3977333714</v>
      </c>
      <c r="X15">
        <v>1513.6666666666667</v>
      </c>
      <c r="Y15" t="str">
        <f t="shared" si="1"/>
        <v>Lightly Active</v>
      </c>
      <c r="AA15" t="s">
        <v>65</v>
      </c>
      <c r="AB15">
        <v>1483.3548387096773</v>
      </c>
      <c r="AC15" s="4">
        <f>Table924[[#This Row],[Average of Calorie]]/$AB$17</f>
        <v>0.12924812651671816</v>
      </c>
      <c r="AE15">
        <v>3977333714</v>
      </c>
      <c r="AF15">
        <v>61.266666666666666</v>
      </c>
      <c r="AG15" t="str">
        <f>IF(Table625[[#This Row],[Average of FairlyActiveMinutes]]&gt;25, "High", IF(Table625[[#This Row],[Average of FairlyActiveMinutes]]&gt;10,"Medium", "Low"))</f>
        <v>High</v>
      </c>
      <c r="AH15">
        <v>174.76666666666668</v>
      </c>
      <c r="AI15" t="str">
        <f>IF(Table625[[#This Row],[Average of LightlyActiveMinutes]]&gt;200, "High", IF(Table625[[#This Row],[Average of LightlyActiveMinutes]]&gt;100, "Medium", "Low"))</f>
        <v>Medium</v>
      </c>
      <c r="AJ15">
        <v>18.899999999999999</v>
      </c>
      <c r="AK15" t="str">
        <f>IF(Table625[[#This Row],[Average of VeryActiveMinutes]]&gt;40, "High", IF(Table625[[#This Row],[Average of VeryActiveMinutes]]&gt;15, "Medium", "Low"))</f>
        <v>Medium</v>
      </c>
    </row>
    <row r="16" spans="1:37" x14ac:dyDescent="0.25">
      <c r="A16">
        <v>4020332650</v>
      </c>
      <c r="B16">
        <v>31</v>
      </c>
      <c r="C16" t="str">
        <f t="shared" si="0"/>
        <v>Active User</v>
      </c>
      <c r="H16">
        <v>4020332650</v>
      </c>
      <c r="I16">
        <v>1.6261290389323431</v>
      </c>
      <c r="J16" t="str">
        <f>IF(Table3[[#This Row],[Mean of TotalDistance]]&gt;6.5,"Pro",IF(Table3[[#This Row],[Mean of TotalDistance]]&lt;3, "Beginner", "Intermediate"))</f>
        <v>Beginner</v>
      </c>
      <c r="O16">
        <v>4020332650</v>
      </c>
      <c r="P16">
        <v>70284</v>
      </c>
      <c r="Q16" t="str">
        <f>IF(Table521[[#This Row],[Sum of TotalSteps]]&gt;250000,"Pro", IF(Table521[[#This Row],[Sum of TotalSteps]]&lt;120000,"Beginner","Intermediate"))</f>
        <v>Beginner</v>
      </c>
      <c r="W16">
        <v>4020332650</v>
      </c>
      <c r="X16">
        <v>2385.8064516129034</v>
      </c>
      <c r="Y16" t="str">
        <f t="shared" si="1"/>
        <v>Moderately Active</v>
      </c>
      <c r="AA16" t="s">
        <v>66</v>
      </c>
      <c r="AB16">
        <v>2709.3287958843157</v>
      </c>
      <c r="AC16" s="4">
        <f>Table924[[#This Row],[Average of Calorie]]/$AB$17</f>
        <v>0.23607006351255122</v>
      </c>
      <c r="AE16">
        <v>4020332650</v>
      </c>
      <c r="AF16">
        <v>5.354838709677419</v>
      </c>
      <c r="AG16" t="str">
        <f>IF(Table625[[#This Row],[Average of FairlyActiveMinutes]]&gt;25, "High", IF(Table625[[#This Row],[Average of FairlyActiveMinutes]]&gt;10,"Medium", "Low"))</f>
        <v>Low</v>
      </c>
      <c r="AH16">
        <v>76.935483870967744</v>
      </c>
      <c r="AI16" t="str">
        <f>IF(Table625[[#This Row],[Average of LightlyActiveMinutes]]&gt;200, "High", IF(Table625[[#This Row],[Average of LightlyActiveMinutes]]&gt;100, "Medium", "Low"))</f>
        <v>Low</v>
      </c>
      <c r="AJ16">
        <v>5.193548387096774</v>
      </c>
      <c r="AK16" t="str">
        <f>IF(Table625[[#This Row],[Average of VeryActiveMinutes]]&gt;40, "High", IF(Table625[[#This Row],[Average of VeryActiveMinutes]]&gt;15, "Medium", "Low"))</f>
        <v>Low</v>
      </c>
    </row>
    <row r="17" spans="1:37" x14ac:dyDescent="0.25">
      <c r="A17">
        <v>4057192912</v>
      </c>
      <c r="B17">
        <v>4</v>
      </c>
      <c r="C17" t="str">
        <f t="shared" si="0"/>
        <v>Light User</v>
      </c>
      <c r="H17">
        <v>4057192912</v>
      </c>
      <c r="I17">
        <v>2.8625000119209298</v>
      </c>
      <c r="J17" t="str">
        <f>IF(Table3[[#This Row],[Mean of TotalDistance]]&gt;6.5,"Pro",IF(Table3[[#This Row],[Mean of TotalDistance]]&lt;3, "Beginner", "Intermediate"))</f>
        <v>Beginner</v>
      </c>
      <c r="O17">
        <v>4057192912</v>
      </c>
      <c r="P17">
        <v>15352</v>
      </c>
      <c r="Q17" t="str">
        <f>IF(Table521[[#This Row],[Sum of TotalSteps]]&gt;250000,"Pro", IF(Table521[[#This Row],[Sum of TotalSteps]]&lt;120000,"Beginner","Intermediate"))</f>
        <v>Beginner</v>
      </c>
      <c r="W17">
        <v>4057192912</v>
      </c>
      <c r="X17">
        <v>1973.75</v>
      </c>
      <c r="Y17" t="str">
        <f t="shared" si="1"/>
        <v>Lightly Active</v>
      </c>
      <c r="AA17" t="s">
        <v>44</v>
      </c>
      <c r="AB17" s="9">
        <f>SUM(AB12:AB16)</f>
        <v>11476.799538117919</v>
      </c>
      <c r="AC17" s="5"/>
      <c r="AE17">
        <v>4057192912</v>
      </c>
      <c r="AF17">
        <v>1.5</v>
      </c>
      <c r="AG17" t="str">
        <f>IF(Table625[[#This Row],[Average of FairlyActiveMinutes]]&gt;25, "High", IF(Table625[[#This Row],[Average of FairlyActiveMinutes]]&gt;10,"Medium", "Low"))</f>
        <v>Low</v>
      </c>
      <c r="AH17">
        <v>103</v>
      </c>
      <c r="AI17" t="str">
        <f>IF(Table625[[#This Row],[Average of LightlyActiveMinutes]]&gt;200, "High", IF(Table625[[#This Row],[Average of LightlyActiveMinutes]]&gt;100, "Medium", "Low"))</f>
        <v>Medium</v>
      </c>
      <c r="AJ17">
        <v>0.75</v>
      </c>
      <c r="AK17" t="str">
        <f>IF(Table625[[#This Row],[Average of VeryActiveMinutes]]&gt;40, "High", IF(Table625[[#This Row],[Average of VeryActiveMinutes]]&gt;15, "Medium", "Low"))</f>
        <v>Low</v>
      </c>
    </row>
    <row r="18" spans="1:37" x14ac:dyDescent="0.25">
      <c r="A18">
        <v>4319703577</v>
      </c>
      <c r="B18">
        <v>31</v>
      </c>
      <c r="C18" t="str">
        <f t="shared" si="0"/>
        <v>Active User</v>
      </c>
      <c r="H18">
        <v>4319703577</v>
      </c>
      <c r="I18">
        <v>4.8922580470361057</v>
      </c>
      <c r="J18" t="str">
        <f>IF(Table3[[#This Row],[Mean of TotalDistance]]&gt;6.5,"Pro",IF(Table3[[#This Row],[Mean of TotalDistance]]&lt;3, "Beginner", "Intermediate"))</f>
        <v>Intermediate</v>
      </c>
      <c r="O18">
        <v>4319703577</v>
      </c>
      <c r="P18">
        <v>225334</v>
      </c>
      <c r="Q18" t="str">
        <f>IF(Table521[[#This Row],[Sum of TotalSteps]]&gt;250000,"Pro", IF(Table521[[#This Row],[Sum of TotalSteps]]&lt;120000,"Beginner","Intermediate"))</f>
        <v>Intermediate</v>
      </c>
      <c r="W18">
        <v>4319703577</v>
      </c>
      <c r="X18">
        <v>2037.6774193548388</v>
      </c>
      <c r="Y18" t="str">
        <f t="shared" si="1"/>
        <v>Moderately Active</v>
      </c>
      <c r="AE18">
        <v>4319703577</v>
      </c>
      <c r="AF18">
        <v>12.32258064516129</v>
      </c>
      <c r="AG18" t="str">
        <f>IF(Table625[[#This Row],[Average of FairlyActiveMinutes]]&gt;25, "High", IF(Table625[[#This Row],[Average of FairlyActiveMinutes]]&gt;10,"Medium", "Low"))</f>
        <v>Medium</v>
      </c>
      <c r="AH18">
        <v>228.7741935483871</v>
      </c>
      <c r="AI18" t="str">
        <f>IF(Table625[[#This Row],[Average of LightlyActiveMinutes]]&gt;200, "High", IF(Table625[[#This Row],[Average of LightlyActiveMinutes]]&gt;100, "Medium", "Low"))</f>
        <v>High</v>
      </c>
      <c r="AJ18">
        <v>3.5806451612903225</v>
      </c>
      <c r="AK18" t="str">
        <f>IF(Table625[[#This Row],[Average of VeryActiveMinutes]]&gt;40, "High", IF(Table625[[#This Row],[Average of VeryActiveMinutes]]&gt;15, "Medium", "Low"))</f>
        <v>Low</v>
      </c>
    </row>
    <row r="19" spans="1:37" x14ac:dyDescent="0.25">
      <c r="A19">
        <v>4388161847</v>
      </c>
      <c r="B19">
        <v>31</v>
      </c>
      <c r="C19" t="str">
        <f t="shared" si="0"/>
        <v>Active User</v>
      </c>
      <c r="H19">
        <v>4388161847</v>
      </c>
      <c r="I19">
        <v>8.393225892897572</v>
      </c>
      <c r="J19" t="str">
        <f>IF(Table3[[#This Row],[Mean of TotalDistance]]&gt;6.5,"Pro",IF(Table3[[#This Row],[Mean of TotalDistance]]&lt;3, "Beginner", "Intermediate"))</f>
        <v>Pro</v>
      </c>
      <c r="O19">
        <v>4388161847</v>
      </c>
      <c r="P19">
        <v>335232</v>
      </c>
      <c r="Q19" t="str">
        <f>IF(Table521[[#This Row],[Sum of TotalSteps]]&gt;250000,"Pro", IF(Table521[[#This Row],[Sum of TotalSteps]]&lt;120000,"Beginner","Intermediate"))</f>
        <v>Pro</v>
      </c>
      <c r="W19">
        <v>4388161847</v>
      </c>
      <c r="X19">
        <v>3093.8709677419356</v>
      </c>
      <c r="Y19" t="str">
        <f t="shared" si="1"/>
        <v>Extremely Active</v>
      </c>
      <c r="AE19">
        <v>4388161847</v>
      </c>
      <c r="AF19">
        <v>20.35483870967742</v>
      </c>
      <c r="AG19" t="str">
        <f>IF(Table625[[#This Row],[Average of FairlyActiveMinutes]]&gt;25, "High", IF(Table625[[#This Row],[Average of FairlyActiveMinutes]]&gt;10,"Medium", "Low"))</f>
        <v>Medium</v>
      </c>
      <c r="AH19">
        <v>229.35483870967741</v>
      </c>
      <c r="AI19" t="str">
        <f>IF(Table625[[#This Row],[Average of LightlyActiveMinutes]]&gt;200, "High", IF(Table625[[#This Row],[Average of LightlyActiveMinutes]]&gt;100, "Medium", "Low"))</f>
        <v>High</v>
      </c>
      <c r="AJ19">
        <v>23.161290322580644</v>
      </c>
      <c r="AK19" t="str">
        <f>IF(Table625[[#This Row],[Average of VeryActiveMinutes]]&gt;40, "High", IF(Table625[[#This Row],[Average of VeryActiveMinutes]]&gt;15, "Medium", "Low"))</f>
        <v>Medium</v>
      </c>
    </row>
    <row r="20" spans="1:37" x14ac:dyDescent="0.25">
      <c r="A20">
        <v>4445114986</v>
      </c>
      <c r="B20">
        <v>31</v>
      </c>
      <c r="C20" t="str">
        <f t="shared" si="0"/>
        <v>Active User</v>
      </c>
      <c r="H20">
        <v>4445114986</v>
      </c>
      <c r="I20">
        <v>3.2458064402303388</v>
      </c>
      <c r="J20" t="str">
        <f>IF(Table3[[#This Row],[Mean of TotalDistance]]&gt;6.5,"Pro",IF(Table3[[#This Row],[Mean of TotalDistance]]&lt;3, "Beginner", "Intermediate"))</f>
        <v>Intermediate</v>
      </c>
      <c r="O20">
        <v>4445114986</v>
      </c>
      <c r="P20">
        <v>148693</v>
      </c>
      <c r="Q20" t="str">
        <f>IF(Table521[[#This Row],[Sum of TotalSteps]]&gt;250000,"Pro", IF(Table521[[#This Row],[Sum of TotalSteps]]&lt;120000,"Beginner","Intermediate"))</f>
        <v>Intermediate</v>
      </c>
      <c r="W20">
        <v>4445114986</v>
      </c>
      <c r="X20">
        <v>2186.1935483870966</v>
      </c>
      <c r="Y20" t="str">
        <f t="shared" si="1"/>
        <v>Moderately Active</v>
      </c>
      <c r="AE20">
        <v>4445114986</v>
      </c>
      <c r="AF20">
        <v>1.7419354838709677</v>
      </c>
      <c r="AG20" t="str">
        <f>IF(Table625[[#This Row],[Average of FairlyActiveMinutes]]&gt;25, "High", IF(Table625[[#This Row],[Average of FairlyActiveMinutes]]&gt;10,"Medium", "Low"))</f>
        <v>Low</v>
      </c>
      <c r="AH20">
        <v>209.09677419354838</v>
      </c>
      <c r="AI20" t="str">
        <f>IF(Table625[[#This Row],[Average of LightlyActiveMinutes]]&gt;200, "High", IF(Table625[[#This Row],[Average of LightlyActiveMinutes]]&gt;100, "Medium", "Low"))</f>
        <v>High</v>
      </c>
      <c r="AJ20">
        <v>6.612903225806452</v>
      </c>
      <c r="AK20" t="str">
        <f>IF(Table625[[#This Row],[Average of VeryActiveMinutes]]&gt;40, "High", IF(Table625[[#This Row],[Average of VeryActiveMinutes]]&gt;15, "Medium", "Low"))</f>
        <v>Low</v>
      </c>
    </row>
    <row r="21" spans="1:37" x14ac:dyDescent="0.25">
      <c r="A21">
        <v>4558609924</v>
      </c>
      <c r="B21">
        <v>31</v>
      </c>
      <c r="C21" t="str">
        <f t="shared" si="0"/>
        <v>Active User</v>
      </c>
      <c r="H21">
        <v>4558609924</v>
      </c>
      <c r="I21">
        <v>5.0806451766721663</v>
      </c>
      <c r="J21" t="str">
        <f>IF(Table3[[#This Row],[Mean of TotalDistance]]&gt;6.5,"Pro",IF(Table3[[#This Row],[Mean of TotalDistance]]&lt;3, "Beginner", "Intermediate"))</f>
        <v>Intermediate</v>
      </c>
      <c r="O21">
        <v>4558609924</v>
      </c>
      <c r="P21">
        <v>238239</v>
      </c>
      <c r="Q21" t="str">
        <f>IF(Table521[[#This Row],[Sum of TotalSteps]]&gt;250000,"Pro", IF(Table521[[#This Row],[Sum of TotalSteps]]&lt;120000,"Beginner","Intermediate"))</f>
        <v>Intermediate</v>
      </c>
      <c r="W21">
        <v>4558609924</v>
      </c>
      <c r="X21">
        <v>2033.258064516129</v>
      </c>
      <c r="Y21" t="str">
        <f t="shared" si="1"/>
        <v>Moderately Active</v>
      </c>
      <c r="AE21">
        <v>4558609924</v>
      </c>
      <c r="AF21">
        <v>13.709677419354838</v>
      </c>
      <c r="AG21" t="str">
        <f>IF(Table625[[#This Row],[Average of FairlyActiveMinutes]]&gt;25, "High", IF(Table625[[#This Row],[Average of FairlyActiveMinutes]]&gt;10,"Medium", "Low"))</f>
        <v>Medium</v>
      </c>
      <c r="AH21">
        <v>284.96774193548384</v>
      </c>
      <c r="AI21" t="str">
        <f>IF(Table625[[#This Row],[Average of LightlyActiveMinutes]]&gt;200, "High", IF(Table625[[#This Row],[Average of LightlyActiveMinutes]]&gt;100, "Medium", "Low"))</f>
        <v>High</v>
      </c>
      <c r="AJ21">
        <v>10.387096774193548</v>
      </c>
      <c r="AK21" t="str">
        <f>IF(Table625[[#This Row],[Average of VeryActiveMinutes]]&gt;40, "High", IF(Table625[[#This Row],[Average of VeryActiveMinutes]]&gt;15, "Medium", "Low"))</f>
        <v>Low</v>
      </c>
    </row>
    <row r="22" spans="1:37" x14ac:dyDescent="0.25">
      <c r="A22">
        <v>4702921684</v>
      </c>
      <c r="B22">
        <v>31</v>
      </c>
      <c r="C22" t="str">
        <f t="shared" si="0"/>
        <v>Active User</v>
      </c>
      <c r="H22">
        <v>4702921684</v>
      </c>
      <c r="I22">
        <v>6.9551612830931147</v>
      </c>
      <c r="J22" t="str">
        <f>IF(Table3[[#This Row],[Mean of TotalDistance]]&gt;6.5,"Pro",IF(Table3[[#This Row],[Mean of TotalDistance]]&lt;3, "Beginner", "Intermediate"))</f>
        <v>Pro</v>
      </c>
      <c r="O22">
        <v>4702921684</v>
      </c>
      <c r="P22">
        <v>265734</v>
      </c>
      <c r="Q22" t="str">
        <f>IF(Table521[[#This Row],[Sum of TotalSteps]]&gt;250000,"Pro", IF(Table521[[#This Row],[Sum of TotalSteps]]&lt;120000,"Beginner","Intermediate"))</f>
        <v>Pro</v>
      </c>
      <c r="W22">
        <v>4702921684</v>
      </c>
      <c r="X22">
        <v>2965.5483870967741</v>
      </c>
      <c r="Y22" t="str">
        <f t="shared" si="1"/>
        <v>Very Active</v>
      </c>
      <c r="AE22">
        <v>4702921684</v>
      </c>
      <c r="AF22">
        <v>26.032258064516128</v>
      </c>
      <c r="AG22" t="str">
        <f>IF(Table625[[#This Row],[Average of FairlyActiveMinutes]]&gt;25, "High", IF(Table625[[#This Row],[Average of FairlyActiveMinutes]]&gt;10,"Medium", "Low"))</f>
        <v>High</v>
      </c>
      <c r="AH22">
        <v>237.48387096774192</v>
      </c>
      <c r="AI22" t="str">
        <f>IF(Table625[[#This Row],[Average of LightlyActiveMinutes]]&gt;200, "High", IF(Table625[[#This Row],[Average of LightlyActiveMinutes]]&gt;100, "Medium", "Low"))</f>
        <v>High</v>
      </c>
      <c r="AJ22">
        <v>5.129032258064516</v>
      </c>
      <c r="AK22" t="str">
        <f>IF(Table625[[#This Row],[Average of VeryActiveMinutes]]&gt;40, "High", IF(Table625[[#This Row],[Average of VeryActiveMinutes]]&gt;15, "Medium", "Low"))</f>
        <v>Low</v>
      </c>
    </row>
    <row r="23" spans="1:37" x14ac:dyDescent="0.25">
      <c r="A23">
        <v>5553957443</v>
      </c>
      <c r="B23">
        <v>31</v>
      </c>
      <c r="C23" t="str">
        <f t="shared" si="0"/>
        <v>Active User</v>
      </c>
      <c r="H23">
        <v>5553957443</v>
      </c>
      <c r="I23">
        <v>5.6396774495801596</v>
      </c>
      <c r="J23" t="str">
        <f>IF(Table3[[#This Row],[Mean of TotalDistance]]&gt;6.5,"Pro",IF(Table3[[#This Row],[Mean of TotalDistance]]&lt;3, "Beginner", "Intermediate"))</f>
        <v>Intermediate</v>
      </c>
      <c r="O23">
        <v>5553957443</v>
      </c>
      <c r="P23">
        <v>266990</v>
      </c>
      <c r="Q23" t="str">
        <f>IF(Table521[[#This Row],[Sum of TotalSteps]]&gt;250000,"Pro", IF(Table521[[#This Row],[Sum of TotalSteps]]&lt;120000,"Beginner","Intermediate"))</f>
        <v>Pro</v>
      </c>
      <c r="W23">
        <v>5553957443</v>
      </c>
      <c r="X23">
        <v>1875.6774193548388</v>
      </c>
      <c r="Y23" t="str">
        <f t="shared" si="1"/>
        <v>Lightly Active</v>
      </c>
      <c r="AE23">
        <v>5553957443</v>
      </c>
      <c r="AF23">
        <v>13</v>
      </c>
      <c r="AG23" t="str">
        <f>IF(Table625[[#This Row],[Average of FairlyActiveMinutes]]&gt;25, "High", IF(Table625[[#This Row],[Average of FairlyActiveMinutes]]&gt;10,"Medium", "Low"))</f>
        <v>Medium</v>
      </c>
      <c r="AH23">
        <v>206.19354838709677</v>
      </c>
      <c r="AI23" t="str">
        <f>IF(Table625[[#This Row],[Average of LightlyActiveMinutes]]&gt;200, "High", IF(Table625[[#This Row],[Average of LightlyActiveMinutes]]&gt;100, "Medium", "Low"))</f>
        <v>High</v>
      </c>
      <c r="AJ23">
        <v>23.419354838709676</v>
      </c>
      <c r="AK23" t="str">
        <f>IF(Table625[[#This Row],[Average of VeryActiveMinutes]]&gt;40, "High", IF(Table625[[#This Row],[Average of VeryActiveMinutes]]&gt;15, "Medium", "Low"))</f>
        <v>Medium</v>
      </c>
    </row>
    <row r="24" spans="1:37" x14ac:dyDescent="0.25">
      <c r="A24">
        <v>5577150313</v>
      </c>
      <c r="B24">
        <v>30</v>
      </c>
      <c r="C24" t="str">
        <f t="shared" si="0"/>
        <v>Active User</v>
      </c>
      <c r="H24">
        <v>5577150313</v>
      </c>
      <c r="I24">
        <v>6.2133333047231041</v>
      </c>
      <c r="J24" t="str">
        <f>IF(Table3[[#This Row],[Mean of TotalDistance]]&gt;6.5,"Pro",IF(Table3[[#This Row],[Mean of TotalDistance]]&lt;3, "Beginner", "Intermediate"))</f>
        <v>Intermediate</v>
      </c>
      <c r="O24">
        <v>5577150313</v>
      </c>
      <c r="P24">
        <v>249133</v>
      </c>
      <c r="Q24" t="str">
        <f>IF(Table521[[#This Row],[Sum of TotalSteps]]&gt;250000,"Pro", IF(Table521[[#This Row],[Sum of TotalSteps]]&lt;120000,"Beginner","Intermediate"))</f>
        <v>Intermediate</v>
      </c>
      <c r="W24">
        <v>5577150313</v>
      </c>
      <c r="X24">
        <v>3359.6333333333332</v>
      </c>
      <c r="Y24" t="str">
        <f t="shared" si="1"/>
        <v>Extremely Active</v>
      </c>
      <c r="AE24">
        <v>5577150313</v>
      </c>
      <c r="AF24">
        <v>29.833333333333332</v>
      </c>
      <c r="AG24" t="str">
        <f>IF(Table625[[#This Row],[Average of FairlyActiveMinutes]]&gt;25, "High", IF(Table625[[#This Row],[Average of FairlyActiveMinutes]]&gt;10,"Medium", "Low"))</f>
        <v>High</v>
      </c>
      <c r="AH24">
        <v>147.93333333333334</v>
      </c>
      <c r="AI24" t="str">
        <f>IF(Table625[[#This Row],[Average of LightlyActiveMinutes]]&gt;200, "High", IF(Table625[[#This Row],[Average of LightlyActiveMinutes]]&gt;100, "Medium", "Low"))</f>
        <v>Medium</v>
      </c>
      <c r="AJ24">
        <v>87.333333333333329</v>
      </c>
      <c r="AK24" t="str">
        <f>IF(Table625[[#This Row],[Average of VeryActiveMinutes]]&gt;40, "High", IF(Table625[[#This Row],[Average of VeryActiveMinutes]]&gt;15, "Medium", "Low"))</f>
        <v>High</v>
      </c>
    </row>
    <row r="25" spans="1:37" x14ac:dyDescent="0.25">
      <c r="A25">
        <v>6117666160</v>
      </c>
      <c r="B25">
        <v>28</v>
      </c>
      <c r="C25" t="str">
        <f t="shared" si="0"/>
        <v>Active User</v>
      </c>
      <c r="H25">
        <v>6117666160</v>
      </c>
      <c r="I25">
        <v>5.342142914022717</v>
      </c>
      <c r="J25" t="str">
        <f>IF(Table3[[#This Row],[Mean of TotalDistance]]&gt;6.5,"Pro",IF(Table3[[#This Row],[Mean of TotalDistance]]&lt;3, "Beginner", "Intermediate"))</f>
        <v>Intermediate</v>
      </c>
      <c r="O25">
        <v>6117666160</v>
      </c>
      <c r="P25">
        <v>197308</v>
      </c>
      <c r="Q25" t="str">
        <f>IF(Table521[[#This Row],[Sum of TotalSteps]]&gt;250000,"Pro", IF(Table521[[#This Row],[Sum of TotalSteps]]&lt;120000,"Beginner","Intermediate"))</f>
        <v>Intermediate</v>
      </c>
      <c r="W25">
        <v>6117666160</v>
      </c>
      <c r="X25">
        <v>2261.1428571428573</v>
      </c>
      <c r="Y25" t="str">
        <f t="shared" si="1"/>
        <v>Moderately Active</v>
      </c>
      <c r="AE25">
        <v>6117666160</v>
      </c>
      <c r="AF25">
        <v>2.0357142857142856</v>
      </c>
      <c r="AG25" t="str">
        <f>IF(Table625[[#This Row],[Average of FairlyActiveMinutes]]&gt;25, "High", IF(Table625[[#This Row],[Average of FairlyActiveMinutes]]&gt;10,"Medium", "Low"))</f>
        <v>Low</v>
      </c>
      <c r="AH25">
        <v>288.35714285714283</v>
      </c>
      <c r="AI25" t="str">
        <f>IF(Table625[[#This Row],[Average of LightlyActiveMinutes]]&gt;200, "High", IF(Table625[[#This Row],[Average of LightlyActiveMinutes]]&gt;100, "Medium", "Low"))</f>
        <v>High</v>
      </c>
      <c r="AJ25">
        <v>1.5714285714285714</v>
      </c>
      <c r="AK25" t="str">
        <f>IF(Table625[[#This Row],[Average of VeryActiveMinutes]]&gt;40, "High", IF(Table625[[#This Row],[Average of VeryActiveMinutes]]&gt;15, "Medium", "Low"))</f>
        <v>Low</v>
      </c>
    </row>
    <row r="26" spans="1:37" x14ac:dyDescent="0.25">
      <c r="A26">
        <v>6290855005</v>
      </c>
      <c r="B26">
        <v>29</v>
      </c>
      <c r="C26" t="str">
        <f t="shared" si="0"/>
        <v>Active User</v>
      </c>
      <c r="H26">
        <v>6290855005</v>
      </c>
      <c r="I26">
        <v>4.2724138046133104</v>
      </c>
      <c r="J26" t="str">
        <f>IF(Table3[[#This Row],[Mean of TotalDistance]]&gt;6.5,"Pro",IF(Table3[[#This Row],[Mean of TotalDistance]]&lt;3, "Beginner", "Intermediate"))</f>
        <v>Intermediate</v>
      </c>
      <c r="O26">
        <v>6290855005</v>
      </c>
      <c r="P26">
        <v>163837</v>
      </c>
      <c r="Q26" t="str">
        <f>IF(Table521[[#This Row],[Sum of TotalSteps]]&gt;250000,"Pro", IF(Table521[[#This Row],[Sum of TotalSteps]]&lt;120000,"Beginner","Intermediate"))</f>
        <v>Intermediate</v>
      </c>
      <c r="W26">
        <v>6290855005</v>
      </c>
      <c r="X26">
        <v>2599.6206896551726</v>
      </c>
      <c r="Y26" t="str">
        <f t="shared" si="1"/>
        <v>Very Active</v>
      </c>
      <c r="AE26">
        <v>6290855005</v>
      </c>
      <c r="AF26">
        <v>3.7931034482758621</v>
      </c>
      <c r="AG26" t="str">
        <f>IF(Table625[[#This Row],[Average of FairlyActiveMinutes]]&gt;25, "High", IF(Table625[[#This Row],[Average of FairlyActiveMinutes]]&gt;10,"Medium", "Low"))</f>
        <v>Low</v>
      </c>
      <c r="AH26">
        <v>227.44827586206895</v>
      </c>
      <c r="AI26" t="str">
        <f>IF(Table625[[#This Row],[Average of LightlyActiveMinutes]]&gt;200, "High", IF(Table625[[#This Row],[Average of LightlyActiveMinutes]]&gt;100, "Medium", "Low"))</f>
        <v>High</v>
      </c>
      <c r="AJ26">
        <v>2.7586206896551726</v>
      </c>
      <c r="AK26" t="str">
        <f>IF(Table625[[#This Row],[Average of VeryActiveMinutes]]&gt;40, "High", IF(Table625[[#This Row],[Average of VeryActiveMinutes]]&gt;15, "Medium", "Low"))</f>
        <v>Low</v>
      </c>
    </row>
    <row r="27" spans="1:37" x14ac:dyDescent="0.25">
      <c r="A27">
        <v>6775888955</v>
      </c>
      <c r="B27">
        <v>26</v>
      </c>
      <c r="C27" t="str">
        <f t="shared" si="0"/>
        <v>Active User</v>
      </c>
      <c r="H27">
        <v>6775888955</v>
      </c>
      <c r="I27">
        <v>1.8134615161241252</v>
      </c>
      <c r="J27" t="str">
        <f>IF(Table3[[#This Row],[Mean of TotalDistance]]&gt;6.5,"Pro",IF(Table3[[#This Row],[Mean of TotalDistance]]&lt;3, "Beginner", "Intermediate"))</f>
        <v>Beginner</v>
      </c>
      <c r="O27">
        <v>6775888955</v>
      </c>
      <c r="P27">
        <v>65512</v>
      </c>
      <c r="Q27" t="str">
        <f>IF(Table521[[#This Row],[Sum of TotalSteps]]&gt;250000,"Pro", IF(Table521[[#This Row],[Sum of TotalSteps]]&lt;120000,"Beginner","Intermediate"))</f>
        <v>Beginner</v>
      </c>
      <c r="W27">
        <v>6775888955</v>
      </c>
      <c r="X27">
        <v>2131.7692307692309</v>
      </c>
      <c r="Y27" t="str">
        <f t="shared" si="1"/>
        <v>Moderately Active</v>
      </c>
      <c r="AE27">
        <v>6775888955</v>
      </c>
      <c r="AF27">
        <v>14.807692307692308</v>
      </c>
      <c r="AG27" t="str">
        <f>IF(Table625[[#This Row],[Average of FairlyActiveMinutes]]&gt;25, "High", IF(Table625[[#This Row],[Average of FairlyActiveMinutes]]&gt;10,"Medium", "Low"))</f>
        <v>Medium</v>
      </c>
      <c r="AH27">
        <v>40.153846153846153</v>
      </c>
      <c r="AI27" t="str">
        <f>IF(Table625[[#This Row],[Average of LightlyActiveMinutes]]&gt;200, "High", IF(Table625[[#This Row],[Average of LightlyActiveMinutes]]&gt;100, "Medium", "Low"))</f>
        <v>Low</v>
      </c>
      <c r="AJ27">
        <v>11</v>
      </c>
      <c r="AK27" t="str">
        <f>IF(Table625[[#This Row],[Average of VeryActiveMinutes]]&gt;40, "High", IF(Table625[[#This Row],[Average of VeryActiveMinutes]]&gt;15, "Medium", "Low"))</f>
        <v>Low</v>
      </c>
    </row>
    <row r="28" spans="1:37" x14ac:dyDescent="0.25">
      <c r="A28">
        <v>6962181067</v>
      </c>
      <c r="B28">
        <v>31</v>
      </c>
      <c r="C28" t="str">
        <f t="shared" si="0"/>
        <v>Active User</v>
      </c>
      <c r="H28">
        <v>6962181067</v>
      </c>
      <c r="I28">
        <v>6.585806477454403</v>
      </c>
      <c r="J28" t="str">
        <f>IF(Table3[[#This Row],[Mean of TotalDistance]]&gt;6.5,"Pro",IF(Table3[[#This Row],[Mean of TotalDistance]]&lt;3, "Beginner", "Intermediate"))</f>
        <v>Pro</v>
      </c>
      <c r="O28">
        <v>6962181067</v>
      </c>
      <c r="P28">
        <v>303639</v>
      </c>
      <c r="Q28" t="str">
        <f>IF(Table521[[#This Row],[Sum of TotalSteps]]&gt;250000,"Pro", IF(Table521[[#This Row],[Sum of TotalSteps]]&lt;120000,"Beginner","Intermediate"))</f>
        <v>Pro</v>
      </c>
      <c r="W28">
        <v>6962181067</v>
      </c>
      <c r="X28">
        <v>1982.0322580645161</v>
      </c>
      <c r="Y28" t="str">
        <f t="shared" si="1"/>
        <v>Lightly Active</v>
      </c>
      <c r="AE28">
        <v>6962181067</v>
      </c>
      <c r="AF28">
        <v>18.516129032258064</v>
      </c>
      <c r="AG28" t="str">
        <f>IF(Table625[[#This Row],[Average of FairlyActiveMinutes]]&gt;25, "High", IF(Table625[[#This Row],[Average of FairlyActiveMinutes]]&gt;10,"Medium", "Low"))</f>
        <v>Medium</v>
      </c>
      <c r="AH28">
        <v>245.80645161290323</v>
      </c>
      <c r="AI28" t="str">
        <f>IF(Table625[[#This Row],[Average of LightlyActiveMinutes]]&gt;200, "High", IF(Table625[[#This Row],[Average of LightlyActiveMinutes]]&gt;100, "Medium", "Low"))</f>
        <v>High</v>
      </c>
      <c r="AJ28">
        <v>22.806451612903224</v>
      </c>
      <c r="AK28" t="str">
        <f>IF(Table625[[#This Row],[Average of VeryActiveMinutes]]&gt;40, "High", IF(Table625[[#This Row],[Average of VeryActiveMinutes]]&gt;15, "Medium", "Low"))</f>
        <v>Medium</v>
      </c>
    </row>
    <row r="29" spans="1:37" x14ac:dyDescent="0.25">
      <c r="A29">
        <v>7007744171</v>
      </c>
      <c r="B29">
        <v>26</v>
      </c>
      <c r="C29" t="str">
        <f t="shared" si="0"/>
        <v>Active User</v>
      </c>
      <c r="H29">
        <v>7007744171</v>
      </c>
      <c r="I29">
        <v>8.0153845915427571</v>
      </c>
      <c r="J29" t="str">
        <f>IF(Table3[[#This Row],[Mean of TotalDistance]]&gt;6.5,"Pro",IF(Table3[[#This Row],[Mean of TotalDistance]]&lt;3, "Beginner", "Intermediate"))</f>
        <v>Pro</v>
      </c>
      <c r="O29">
        <v>7007744171</v>
      </c>
      <c r="P29">
        <v>294409</v>
      </c>
      <c r="Q29" t="str">
        <f>IF(Table521[[#This Row],[Sum of TotalSteps]]&gt;250000,"Pro", IF(Table521[[#This Row],[Sum of TotalSteps]]&lt;120000,"Beginner","Intermediate"))</f>
        <v>Pro</v>
      </c>
      <c r="W29">
        <v>7007744171</v>
      </c>
      <c r="X29">
        <v>2544</v>
      </c>
      <c r="Y29" t="str">
        <f t="shared" si="1"/>
        <v>Very Active</v>
      </c>
      <c r="AE29">
        <v>7007744171</v>
      </c>
      <c r="AF29">
        <v>16.26923076923077</v>
      </c>
      <c r="AG29" t="str">
        <f>IF(Table625[[#This Row],[Average of FairlyActiveMinutes]]&gt;25, "High", IF(Table625[[#This Row],[Average of FairlyActiveMinutes]]&gt;10,"Medium", "Low"))</f>
        <v>Medium</v>
      </c>
      <c r="AH29">
        <v>280.73076923076923</v>
      </c>
      <c r="AI29" t="str">
        <f>IF(Table625[[#This Row],[Average of LightlyActiveMinutes]]&gt;200, "High", IF(Table625[[#This Row],[Average of LightlyActiveMinutes]]&gt;100, "Medium", "Low"))</f>
        <v>High</v>
      </c>
      <c r="AJ29">
        <v>31.03846153846154</v>
      </c>
      <c r="AK29" t="str">
        <f>IF(Table625[[#This Row],[Average of VeryActiveMinutes]]&gt;40, "High", IF(Table625[[#This Row],[Average of VeryActiveMinutes]]&gt;15, "Medium", "Low"))</f>
        <v>Medium</v>
      </c>
    </row>
    <row r="30" spans="1:37" x14ac:dyDescent="0.25">
      <c r="A30">
        <v>7086361926</v>
      </c>
      <c r="B30">
        <v>31</v>
      </c>
      <c r="C30" t="str">
        <f t="shared" si="0"/>
        <v>Active User</v>
      </c>
      <c r="H30">
        <v>7086361926</v>
      </c>
      <c r="I30">
        <v>6.3880645078156268</v>
      </c>
      <c r="J30" t="str">
        <f>IF(Table3[[#This Row],[Mean of TotalDistance]]&gt;6.5,"Pro",IF(Table3[[#This Row],[Mean of TotalDistance]]&lt;3, "Beginner", "Intermediate"))</f>
        <v>Intermediate</v>
      </c>
      <c r="O30">
        <v>7086361926</v>
      </c>
      <c r="P30">
        <v>290525</v>
      </c>
      <c r="Q30" t="str">
        <f>IF(Table521[[#This Row],[Sum of TotalSteps]]&gt;250000,"Pro", IF(Table521[[#This Row],[Sum of TotalSteps]]&lt;120000,"Beginner","Intermediate"))</f>
        <v>Pro</v>
      </c>
      <c r="W30">
        <v>7086361926</v>
      </c>
      <c r="X30">
        <v>2566.3548387096776</v>
      </c>
      <c r="Y30" t="str">
        <f t="shared" si="1"/>
        <v>Very Active</v>
      </c>
      <c r="AE30">
        <v>7086361926</v>
      </c>
      <c r="AF30">
        <v>25.35483870967742</v>
      </c>
      <c r="AG30" t="str">
        <f>IF(Table625[[#This Row],[Average of FairlyActiveMinutes]]&gt;25, "High", IF(Table625[[#This Row],[Average of FairlyActiveMinutes]]&gt;10,"Medium", "Low"))</f>
        <v>High</v>
      </c>
      <c r="AH30">
        <v>143.83870967741936</v>
      </c>
      <c r="AI30" t="str">
        <f>IF(Table625[[#This Row],[Average of LightlyActiveMinutes]]&gt;200, "High", IF(Table625[[#This Row],[Average of LightlyActiveMinutes]]&gt;100, "Medium", "Low"))</f>
        <v>Medium</v>
      </c>
      <c r="AJ30">
        <v>42.58064516129032</v>
      </c>
      <c r="AK30" t="str">
        <f>IF(Table625[[#This Row],[Average of VeryActiveMinutes]]&gt;40, "High", IF(Table625[[#This Row],[Average of VeryActiveMinutes]]&gt;15, "Medium", "Low"))</f>
        <v>High</v>
      </c>
    </row>
    <row r="31" spans="1:37" x14ac:dyDescent="0.25">
      <c r="A31">
        <v>8053475328</v>
      </c>
      <c r="B31">
        <v>31</v>
      </c>
      <c r="C31" t="str">
        <f t="shared" si="0"/>
        <v>Active User</v>
      </c>
      <c r="H31">
        <v>8053475328</v>
      </c>
      <c r="I31">
        <v>11.475161198646786</v>
      </c>
      <c r="J31" t="str">
        <f>IF(Table3[[#This Row],[Mean of TotalDistance]]&gt;6.5,"Pro",IF(Table3[[#This Row],[Mean of TotalDistance]]&lt;3, "Beginner", "Intermediate"))</f>
        <v>Pro</v>
      </c>
      <c r="O31">
        <v>8053475328</v>
      </c>
      <c r="P31">
        <v>457662</v>
      </c>
      <c r="Q31" t="str">
        <f>IF(Table521[[#This Row],[Sum of TotalSteps]]&gt;250000,"Pro", IF(Table521[[#This Row],[Sum of TotalSteps]]&lt;120000,"Beginner","Intermediate"))</f>
        <v>Pro</v>
      </c>
      <c r="W31">
        <v>8053475328</v>
      </c>
      <c r="X31">
        <v>2945.8064516129034</v>
      </c>
      <c r="Y31" t="str">
        <f t="shared" si="1"/>
        <v>Very Active</v>
      </c>
      <c r="AE31">
        <v>8053475328</v>
      </c>
      <c r="AF31">
        <v>9.5806451612903221</v>
      </c>
      <c r="AG31" t="str">
        <f>IF(Table625[[#This Row],[Average of FairlyActiveMinutes]]&gt;25, "High", IF(Table625[[#This Row],[Average of FairlyActiveMinutes]]&gt;10,"Medium", "Low"))</f>
        <v>Low</v>
      </c>
      <c r="AH31">
        <v>150.96774193548387</v>
      </c>
      <c r="AI31" t="str">
        <f>IF(Table625[[#This Row],[Average of LightlyActiveMinutes]]&gt;200, "High", IF(Table625[[#This Row],[Average of LightlyActiveMinutes]]&gt;100, "Medium", "Low"))</f>
        <v>Medium</v>
      </c>
      <c r="AJ31">
        <v>85.161290322580641</v>
      </c>
      <c r="AK31" t="str">
        <f>IF(Table625[[#This Row],[Average of VeryActiveMinutes]]&gt;40, "High", IF(Table625[[#This Row],[Average of VeryActiveMinutes]]&gt;15, "Medium", "Low"))</f>
        <v>High</v>
      </c>
    </row>
    <row r="32" spans="1:37" x14ac:dyDescent="0.25">
      <c r="A32">
        <v>8253242879</v>
      </c>
      <c r="B32">
        <v>19</v>
      </c>
      <c r="C32" t="str">
        <f t="shared" si="0"/>
        <v>Moderate User</v>
      </c>
      <c r="H32">
        <v>8253242879</v>
      </c>
      <c r="I32">
        <v>4.6673684684853809</v>
      </c>
      <c r="J32" t="str">
        <f>IF(Table3[[#This Row],[Mean of TotalDistance]]&gt;6.5,"Pro",IF(Table3[[#This Row],[Mean of TotalDistance]]&lt;3, "Beginner", "Intermediate"))</f>
        <v>Intermediate</v>
      </c>
      <c r="O32">
        <v>8253242879</v>
      </c>
      <c r="P32">
        <v>123161</v>
      </c>
      <c r="Q32" t="str">
        <f>IF(Table521[[#This Row],[Sum of TotalSteps]]&gt;250000,"Pro", IF(Table521[[#This Row],[Sum of TotalSteps]]&lt;120000,"Beginner","Intermediate"))</f>
        <v>Intermediate</v>
      </c>
      <c r="W32">
        <v>8253242879</v>
      </c>
      <c r="X32">
        <v>1788</v>
      </c>
      <c r="Y32" t="str">
        <f t="shared" si="1"/>
        <v>Lightly Active</v>
      </c>
      <c r="AE32">
        <v>8253242879</v>
      </c>
      <c r="AF32">
        <v>14.315789473684211</v>
      </c>
      <c r="AG32" t="str">
        <f>IF(Table625[[#This Row],[Average of FairlyActiveMinutes]]&gt;25, "High", IF(Table625[[#This Row],[Average of FairlyActiveMinutes]]&gt;10,"Medium", "Low"))</f>
        <v>Medium</v>
      </c>
      <c r="AH32">
        <v>116.89473684210526</v>
      </c>
      <c r="AI32" t="str">
        <f>IF(Table625[[#This Row],[Average of LightlyActiveMinutes]]&gt;200, "High", IF(Table625[[#This Row],[Average of LightlyActiveMinutes]]&gt;100, "Medium", "Low"))</f>
        <v>Medium</v>
      </c>
      <c r="AJ32">
        <v>20.526315789473685</v>
      </c>
      <c r="AK32" t="str">
        <f>IF(Table625[[#This Row],[Average of VeryActiveMinutes]]&gt;40, "High", IF(Table625[[#This Row],[Average of VeryActiveMinutes]]&gt;15, "Medium", "Low"))</f>
        <v>Medium</v>
      </c>
    </row>
    <row r="33" spans="1:38" x14ac:dyDescent="0.25">
      <c r="A33">
        <v>8378563200</v>
      </c>
      <c r="B33">
        <v>31</v>
      </c>
      <c r="C33" t="str">
        <f t="shared" si="0"/>
        <v>Active User</v>
      </c>
      <c r="H33">
        <v>8378563200</v>
      </c>
      <c r="I33">
        <v>6.9135484618525318</v>
      </c>
      <c r="J33" t="str">
        <f>IF(Table3[[#This Row],[Mean of TotalDistance]]&gt;6.5,"Pro",IF(Table3[[#This Row],[Mean of TotalDistance]]&lt;3, "Beginner", "Intermediate"))</f>
        <v>Pro</v>
      </c>
      <c r="O33">
        <v>8378563200</v>
      </c>
      <c r="P33">
        <v>270249</v>
      </c>
      <c r="Q33" t="str">
        <f>IF(Table521[[#This Row],[Sum of TotalSteps]]&gt;250000,"Pro", IF(Table521[[#This Row],[Sum of TotalSteps]]&lt;120000,"Beginner","Intermediate"))</f>
        <v>Pro</v>
      </c>
      <c r="W33">
        <v>8378563200</v>
      </c>
      <c r="X33">
        <v>3436.5806451612902</v>
      </c>
      <c r="Y33" t="str">
        <f t="shared" si="1"/>
        <v>Extremely Active</v>
      </c>
      <c r="AE33">
        <v>8378563200</v>
      </c>
      <c r="AF33">
        <v>10.258064516129032</v>
      </c>
      <c r="AG33" t="str">
        <f>IF(Table625[[#This Row],[Average of FairlyActiveMinutes]]&gt;25, "High", IF(Table625[[#This Row],[Average of FairlyActiveMinutes]]&gt;10,"Medium", "Low"))</f>
        <v>Medium</v>
      </c>
      <c r="AH33">
        <v>156.09677419354838</v>
      </c>
      <c r="AI33" t="str">
        <f>IF(Table625[[#This Row],[Average of LightlyActiveMinutes]]&gt;200, "High", IF(Table625[[#This Row],[Average of LightlyActiveMinutes]]&gt;100, "Medium", "Low"))</f>
        <v>Medium</v>
      </c>
      <c r="AJ33">
        <v>58.677419354838712</v>
      </c>
      <c r="AK33" t="str">
        <f>IF(Table625[[#This Row],[Average of VeryActiveMinutes]]&gt;40, "High", IF(Table625[[#This Row],[Average of VeryActiveMinutes]]&gt;15, "Medium", "Low"))</f>
        <v>High</v>
      </c>
    </row>
    <row r="34" spans="1:38" x14ac:dyDescent="0.25">
      <c r="A34">
        <v>8583815059</v>
      </c>
      <c r="B34">
        <v>31</v>
      </c>
      <c r="C34" t="str">
        <f t="shared" si="0"/>
        <v>Active User</v>
      </c>
      <c r="H34">
        <v>8583815059</v>
      </c>
      <c r="I34">
        <v>5.6154838223611172</v>
      </c>
      <c r="J34" t="str">
        <f>IF(Table3[[#This Row],[Mean of TotalDistance]]&gt;6.5,"Pro",IF(Table3[[#This Row],[Mean of TotalDistance]]&lt;3, "Beginner", "Intermediate"))</f>
        <v>Intermediate</v>
      </c>
      <c r="O34">
        <v>8583815059</v>
      </c>
      <c r="P34">
        <v>223154</v>
      </c>
      <c r="Q34" t="str">
        <f>IF(Table521[[#This Row],[Sum of TotalSteps]]&gt;250000,"Pro", IF(Table521[[#This Row],[Sum of TotalSteps]]&lt;120000,"Beginner","Intermediate"))</f>
        <v>Intermediate</v>
      </c>
      <c r="W34">
        <v>8583815059</v>
      </c>
      <c r="X34">
        <v>2732.0322580645161</v>
      </c>
      <c r="Y34" t="str">
        <f t="shared" si="1"/>
        <v>Very Active</v>
      </c>
      <c r="AE34">
        <v>8583815059</v>
      </c>
      <c r="AF34">
        <v>22.193548387096776</v>
      </c>
      <c r="AG34" t="str">
        <f>IF(Table625[[#This Row],[Average of FairlyActiveMinutes]]&gt;25, "High", IF(Table625[[#This Row],[Average of FairlyActiveMinutes]]&gt;10,"Medium", "Low"))</f>
        <v>Medium</v>
      </c>
      <c r="AH34">
        <v>138.29032258064515</v>
      </c>
      <c r="AI34" t="str">
        <f>IF(Table625[[#This Row],[Average of LightlyActiveMinutes]]&gt;200, "High", IF(Table625[[#This Row],[Average of LightlyActiveMinutes]]&gt;100, "Medium", "Low"))</f>
        <v>Medium</v>
      </c>
      <c r="AJ34">
        <v>9.67741935483871</v>
      </c>
      <c r="AK34" t="str">
        <f>IF(Table625[[#This Row],[Average of VeryActiveMinutes]]&gt;40, "High", IF(Table625[[#This Row],[Average of VeryActiveMinutes]]&gt;15, "Medium", "Low"))</f>
        <v>Low</v>
      </c>
    </row>
    <row r="35" spans="1:38" x14ac:dyDescent="0.25">
      <c r="A35">
        <v>8792009665</v>
      </c>
      <c r="B35">
        <v>29</v>
      </c>
      <c r="C35" t="str">
        <f t="shared" si="0"/>
        <v>Active User</v>
      </c>
      <c r="H35">
        <v>8792009665</v>
      </c>
      <c r="I35">
        <v>1.1865517168209478</v>
      </c>
      <c r="J35" t="str">
        <f>IF(Table3[[#This Row],[Mean of TotalDistance]]&gt;6.5,"Pro",IF(Table3[[#This Row],[Mean of TotalDistance]]&lt;3, "Beginner", "Intermediate"))</f>
        <v>Beginner</v>
      </c>
      <c r="O35">
        <v>8792009665</v>
      </c>
      <c r="P35">
        <v>53758</v>
      </c>
      <c r="Q35" t="str">
        <f>IF(Table521[[#This Row],[Sum of TotalSteps]]&gt;250000,"Pro", IF(Table521[[#This Row],[Sum of TotalSteps]]&lt;120000,"Beginner","Intermediate"))</f>
        <v>Beginner</v>
      </c>
      <c r="W35">
        <v>8792009665</v>
      </c>
      <c r="X35">
        <v>1962.3103448275863</v>
      </c>
      <c r="Y35" t="str">
        <f t="shared" si="1"/>
        <v>Lightly Active</v>
      </c>
      <c r="AE35">
        <v>8792009665</v>
      </c>
      <c r="AF35">
        <v>4.0344827586206895</v>
      </c>
      <c r="AG35" t="str">
        <f>IF(Table625[[#This Row],[Average of FairlyActiveMinutes]]&gt;25, "High", IF(Table625[[#This Row],[Average of FairlyActiveMinutes]]&gt;10,"Medium", "Low"))</f>
        <v>Low</v>
      </c>
      <c r="AH35">
        <v>91.793103448275858</v>
      </c>
      <c r="AI35" t="str">
        <f>IF(Table625[[#This Row],[Average of LightlyActiveMinutes]]&gt;200, "High", IF(Table625[[#This Row],[Average of LightlyActiveMinutes]]&gt;100, "Medium", "Low"))</f>
        <v>Low</v>
      </c>
      <c r="AJ35">
        <v>0.96551724137931039</v>
      </c>
      <c r="AK35" t="str">
        <f>IF(Table625[[#This Row],[Average of VeryActiveMinutes]]&gt;40, "High", IF(Table625[[#This Row],[Average of VeryActiveMinutes]]&gt;15, "Medium", "Low"))</f>
        <v>Low</v>
      </c>
    </row>
    <row r="36" spans="1:38" x14ac:dyDescent="0.25">
      <c r="A36">
        <v>8877689391</v>
      </c>
      <c r="B36">
        <v>31</v>
      </c>
      <c r="C36" t="str">
        <f t="shared" si="0"/>
        <v>Active User</v>
      </c>
      <c r="H36">
        <v>8877689391</v>
      </c>
      <c r="I36">
        <v>13.212903138129944</v>
      </c>
      <c r="J36" t="str">
        <f>IF(Table3[[#This Row],[Mean of TotalDistance]]&gt;6.5,"Pro",IF(Table3[[#This Row],[Mean of TotalDistance]]&lt;3, "Beginner", "Intermediate"))</f>
        <v>Pro</v>
      </c>
      <c r="O36">
        <v>8877689391</v>
      </c>
      <c r="P36">
        <v>497241</v>
      </c>
      <c r="Q36" t="str">
        <f>IF(Table521[[#This Row],[Sum of TotalSteps]]&gt;250000,"Pro", IF(Table521[[#This Row],[Sum of TotalSteps]]&lt;120000,"Beginner","Intermediate"))</f>
        <v>Pro</v>
      </c>
      <c r="W36">
        <v>8877689391</v>
      </c>
      <c r="X36">
        <v>3420.2580645161293</v>
      </c>
      <c r="Y36" t="str">
        <f t="shared" si="1"/>
        <v>Extremely Active</v>
      </c>
      <c r="AE36">
        <v>8877689391</v>
      </c>
      <c r="AF36">
        <v>9.935483870967742</v>
      </c>
      <c r="AG36" t="str">
        <f>IF(Table625[[#This Row],[Average of FairlyActiveMinutes]]&gt;25, "High", IF(Table625[[#This Row],[Average of FairlyActiveMinutes]]&gt;10,"Medium", "Low"))</f>
        <v>Low</v>
      </c>
      <c r="AH36">
        <v>234.70967741935485</v>
      </c>
      <c r="AI36" t="str">
        <f>IF(Table625[[#This Row],[Average of LightlyActiveMinutes]]&gt;200, "High", IF(Table625[[#This Row],[Average of LightlyActiveMinutes]]&gt;100, "Medium", "Low"))</f>
        <v>High</v>
      </c>
      <c r="AJ36">
        <v>66.064516129032256</v>
      </c>
      <c r="AK36" t="str">
        <f>IF(Table625[[#This Row],[Average of VeryActiveMinutes]]&gt;40, "High", IF(Table625[[#This Row],[Average of VeryActiveMinutes]]&gt;15, "Medium", "Low"))</f>
        <v>High</v>
      </c>
    </row>
    <row r="38" spans="1:38" x14ac:dyDescent="0.25">
      <c r="AE38" s="2" t="s">
        <v>77</v>
      </c>
      <c r="AF38" t="s">
        <v>57</v>
      </c>
      <c r="AH38" s="2" t="s">
        <v>77</v>
      </c>
      <c r="AI38" t="s">
        <v>57</v>
      </c>
      <c r="AK38" s="2" t="s">
        <v>77</v>
      </c>
      <c r="AL38" t="s">
        <v>57</v>
      </c>
    </row>
    <row r="39" spans="1:38" x14ac:dyDescent="0.25">
      <c r="AE39" s="3" t="s">
        <v>74</v>
      </c>
      <c r="AF39" s="1">
        <v>4</v>
      </c>
      <c r="AH39" s="3" t="s">
        <v>74</v>
      </c>
      <c r="AI39" s="1">
        <v>17</v>
      </c>
      <c r="AK39" s="3" t="s">
        <v>74</v>
      </c>
      <c r="AL39" s="1">
        <v>5</v>
      </c>
    </row>
    <row r="40" spans="1:38" x14ac:dyDescent="0.25">
      <c r="AE40" s="3" t="s">
        <v>75</v>
      </c>
      <c r="AF40" s="1">
        <v>15</v>
      </c>
      <c r="AH40" s="3" t="s">
        <v>75</v>
      </c>
      <c r="AI40" s="1">
        <v>4</v>
      </c>
      <c r="AK40" s="3" t="s">
        <v>75</v>
      </c>
      <c r="AL40" s="1">
        <v>20</v>
      </c>
    </row>
    <row r="41" spans="1:38" x14ac:dyDescent="0.25">
      <c r="AE41" s="3" t="s">
        <v>76</v>
      </c>
      <c r="AF41" s="1">
        <v>14</v>
      </c>
      <c r="AH41" s="3" t="s">
        <v>76</v>
      </c>
      <c r="AI41" s="1">
        <v>12</v>
      </c>
      <c r="AK41" s="3" t="s">
        <v>76</v>
      </c>
      <c r="AL41" s="1">
        <v>8</v>
      </c>
    </row>
    <row r="42" spans="1:38" x14ac:dyDescent="0.25">
      <c r="AE42" s="3" t="s">
        <v>44</v>
      </c>
      <c r="AF42" s="1">
        <v>33</v>
      </c>
      <c r="AH42" s="3" t="s">
        <v>44</v>
      </c>
      <c r="AI42" s="1">
        <v>33</v>
      </c>
      <c r="AK42" s="3" t="s">
        <v>44</v>
      </c>
      <c r="AL42" s="1">
        <v>33</v>
      </c>
    </row>
  </sheetData>
  <pageMargins left="0.7" right="0.7" top="0.75" bottom="0.75" header="0.3" footer="0.3"/>
  <tableParts count="7"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815F-0AD7-4567-BE29-601AEE2454BF}">
  <dimension ref="A1:O941"/>
  <sheetViews>
    <sheetView topLeftCell="A2" workbookViewId="0">
      <selection activeCell="E17" sqref="E17"/>
    </sheetView>
  </sheetViews>
  <sheetFormatPr defaultRowHeight="15" x14ac:dyDescent="0.25"/>
  <cols>
    <col min="1" max="1" width="11" bestFit="1" customWidth="1"/>
    <col min="2" max="2" width="14.140625" style="6" bestFit="1" customWidth="1"/>
    <col min="3" max="4" width="14.140625" style="6" customWidth="1"/>
    <col min="5" max="5" width="12.5703125" bestFit="1" customWidth="1"/>
    <col min="6" max="6" width="15.42578125" bestFit="1" customWidth="1"/>
    <col min="7" max="7" width="17.42578125" bestFit="1" customWidth="1"/>
    <col min="8" max="8" width="20.85546875" bestFit="1" customWidth="1"/>
    <col min="9" max="9" width="27.28515625" bestFit="1" customWidth="1"/>
    <col min="10" max="10" width="21" bestFit="1" customWidth="1"/>
    <col min="11" max="11" width="20.7109375" bestFit="1" customWidth="1"/>
    <col min="12" max="12" width="21.42578125" bestFit="1" customWidth="1"/>
    <col min="13" max="13" width="22.42578125" bestFit="1" customWidth="1"/>
    <col min="14" max="14" width="20" bestFit="1" customWidth="1"/>
    <col min="15" max="15" width="10.42578125" bestFit="1" customWidth="1"/>
  </cols>
  <sheetData>
    <row r="1" spans="1:15" x14ac:dyDescent="0.25">
      <c r="A1" t="s">
        <v>0</v>
      </c>
      <c r="B1" s="6" t="s">
        <v>1</v>
      </c>
      <c r="C1" s="6" t="s">
        <v>79</v>
      </c>
      <c r="D1" s="6" t="s">
        <v>80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1503960366</v>
      </c>
      <c r="B2" s="6" t="s">
        <v>13</v>
      </c>
      <c r="C2" s="6" t="str">
        <f>SUBSTITUTE(dailyActivity_merged[[#This Row],[ActivityDate]], "/", "-")</f>
        <v>4-12-2016</v>
      </c>
      <c r="D2" s="6" t="str">
        <f>LEFT(dailyActivity_merged[[#This Row],[Date]],1)</f>
        <v>4</v>
      </c>
      <c r="E2">
        <v>13162</v>
      </c>
      <c r="F2">
        <v>8.5</v>
      </c>
      <c r="G2">
        <v>8.5</v>
      </c>
      <c r="H2">
        <v>1.87999999523163</v>
      </c>
      <c r="I2">
        <v>0.55000001192092896</v>
      </c>
      <c r="J2">
        <v>6.0599999427795401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25">
      <c r="A3">
        <v>1503960366</v>
      </c>
      <c r="B3" s="6" t="s">
        <v>14</v>
      </c>
      <c r="C3" s="6" t="str">
        <f>SUBSTITUTE(dailyActivity_merged[[#This Row],[ActivityDate]], "/", "-")</f>
        <v>4-13-2016</v>
      </c>
      <c r="D3" s="6" t="str">
        <f>LEFT(dailyActivity_merged[[#This Row],[Date]],1)</f>
        <v>4</v>
      </c>
      <c r="E3">
        <v>10735</v>
      </c>
      <c r="F3">
        <v>6.9699997901916504</v>
      </c>
      <c r="G3">
        <v>6.9699997901916504</v>
      </c>
      <c r="H3">
        <v>1.5700000524520901</v>
      </c>
      <c r="I3">
        <v>0.68999999761581399</v>
      </c>
      <c r="J3">
        <v>4.71000003814697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25">
      <c r="A4">
        <v>1503960366</v>
      </c>
      <c r="B4" s="6" t="s">
        <v>15</v>
      </c>
      <c r="C4" s="6" t="str">
        <f>SUBSTITUTE(dailyActivity_merged[[#This Row],[ActivityDate]], "/", "-")</f>
        <v>4-14-2016</v>
      </c>
      <c r="D4" s="6" t="str">
        <f>LEFT(dailyActivity_merged[[#This Row],[Date]],1)</f>
        <v>4</v>
      </c>
      <c r="E4">
        <v>10460</v>
      </c>
      <c r="F4">
        <v>6.7399997711181596</v>
      </c>
      <c r="G4">
        <v>6.7399997711181596</v>
      </c>
      <c r="H4">
        <v>2.4400000572204599</v>
      </c>
      <c r="I4">
        <v>0.40000000596046398</v>
      </c>
      <c r="J4">
        <v>3.9100000858306898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25">
      <c r="A5">
        <v>1503960366</v>
      </c>
      <c r="B5" s="6" t="s">
        <v>16</v>
      </c>
      <c r="C5" s="6" t="str">
        <f>SUBSTITUTE(dailyActivity_merged[[#This Row],[ActivityDate]], "/", "-")</f>
        <v>4-15-2016</v>
      </c>
      <c r="D5" s="6" t="str">
        <f>LEFT(dailyActivity_merged[[#This Row],[Date]],1)</f>
        <v>4</v>
      </c>
      <c r="E5">
        <v>9762</v>
      </c>
      <c r="F5">
        <v>6.2800002098083496</v>
      </c>
      <c r="G5">
        <v>6.2800002098083496</v>
      </c>
      <c r="H5">
        <v>2.1400001049041699</v>
      </c>
      <c r="I5">
        <v>1.2599999904632599</v>
      </c>
      <c r="J5">
        <v>2.8299999237060498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25">
      <c r="A6">
        <v>1503960366</v>
      </c>
      <c r="B6" s="6" t="s">
        <v>17</v>
      </c>
      <c r="C6" s="6" t="str">
        <f>SUBSTITUTE(dailyActivity_merged[[#This Row],[ActivityDate]], "/", "-")</f>
        <v>4-16-2016</v>
      </c>
      <c r="D6" s="6" t="str">
        <f>LEFT(dailyActivity_merged[[#This Row],[Date]],1)</f>
        <v>4</v>
      </c>
      <c r="E6">
        <v>12669</v>
      </c>
      <c r="F6">
        <v>8.1599998474121094</v>
      </c>
      <c r="G6">
        <v>8.1599998474121094</v>
      </c>
      <c r="H6">
        <v>2.71000003814697</v>
      </c>
      <c r="I6">
        <v>0.40999999642372098</v>
      </c>
      <c r="J6">
        <v>5.03999996185303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25">
      <c r="A7">
        <v>1503960366</v>
      </c>
      <c r="B7" s="6" t="s">
        <v>18</v>
      </c>
      <c r="C7" s="6" t="str">
        <f>SUBSTITUTE(dailyActivity_merged[[#This Row],[ActivityDate]], "/", "-")</f>
        <v>4-17-2016</v>
      </c>
      <c r="D7" s="6" t="str">
        <f>LEFT(dailyActivity_merged[[#This Row],[Date]],1)</f>
        <v>4</v>
      </c>
      <c r="E7">
        <v>9705</v>
      </c>
      <c r="F7">
        <v>6.4800000190734899</v>
      </c>
      <c r="G7">
        <v>6.4800000190734899</v>
      </c>
      <c r="H7">
        <v>3.1900000572204599</v>
      </c>
      <c r="I7">
        <v>0.77999997138977095</v>
      </c>
      <c r="J7">
        <v>2.5099999904632599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25">
      <c r="A8">
        <v>1503960366</v>
      </c>
      <c r="B8" s="6" t="s">
        <v>19</v>
      </c>
      <c r="C8" s="6" t="str">
        <f>SUBSTITUTE(dailyActivity_merged[[#This Row],[ActivityDate]], "/", "-")</f>
        <v>4-18-2016</v>
      </c>
      <c r="D8" s="6" t="str">
        <f>LEFT(dailyActivity_merged[[#This Row],[Date]],1)</f>
        <v>4</v>
      </c>
      <c r="E8">
        <v>13019</v>
      </c>
      <c r="F8">
        <v>8.5900001525878906</v>
      </c>
      <c r="G8">
        <v>8.5900001525878906</v>
      </c>
      <c r="H8">
        <v>3.25</v>
      </c>
      <c r="I8">
        <v>0.63999998569488503</v>
      </c>
      <c r="J8">
        <v>4.71000003814697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25">
      <c r="A9">
        <v>1503960366</v>
      </c>
      <c r="B9" s="6" t="s">
        <v>20</v>
      </c>
      <c r="C9" s="6" t="str">
        <f>SUBSTITUTE(dailyActivity_merged[[#This Row],[ActivityDate]], "/", "-")</f>
        <v>4-19-2016</v>
      </c>
      <c r="D9" s="6" t="str">
        <f>LEFT(dailyActivity_merged[[#This Row],[Date]],1)</f>
        <v>4</v>
      </c>
      <c r="E9">
        <v>15506</v>
      </c>
      <c r="F9">
        <v>9.8800001144409197</v>
      </c>
      <c r="G9">
        <v>9.8800001144409197</v>
      </c>
      <c r="H9">
        <v>3.5299999713897701</v>
      </c>
      <c r="I9">
        <v>1.3200000524520901</v>
      </c>
      <c r="J9">
        <v>5.0300002098083496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25">
      <c r="A10">
        <v>1503960366</v>
      </c>
      <c r="B10" s="6" t="s">
        <v>21</v>
      </c>
      <c r="C10" s="6" t="str">
        <f>SUBSTITUTE(dailyActivity_merged[[#This Row],[ActivityDate]], "/", "-")</f>
        <v>4-20-2016</v>
      </c>
      <c r="D10" s="6" t="str">
        <f>LEFT(dailyActivity_merged[[#This Row],[Date]],1)</f>
        <v>4</v>
      </c>
      <c r="E10">
        <v>10544</v>
      </c>
      <c r="F10">
        <v>6.6799998283386204</v>
      </c>
      <c r="G10">
        <v>6.6799998283386204</v>
      </c>
      <c r="H10">
        <v>1.96000003814697</v>
      </c>
      <c r="I10">
        <v>0.479999989271164</v>
      </c>
      <c r="J10">
        <v>4.2399997711181596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25">
      <c r="A11">
        <v>1503960366</v>
      </c>
      <c r="B11" s="6" t="s">
        <v>22</v>
      </c>
      <c r="C11" s="6" t="str">
        <f>SUBSTITUTE(dailyActivity_merged[[#This Row],[ActivityDate]], "/", "-")</f>
        <v>4-21-2016</v>
      </c>
      <c r="D11" s="6" t="str">
        <f>LEFT(dailyActivity_merged[[#This Row],[Date]],1)</f>
        <v>4</v>
      </c>
      <c r="E11">
        <v>9819</v>
      </c>
      <c r="F11">
        <v>6.3400001525878897</v>
      </c>
      <c r="G11">
        <v>6.3400001525878897</v>
      </c>
      <c r="H11">
        <v>1.3400000333786</v>
      </c>
      <c r="I11">
        <v>0.34999999403953602</v>
      </c>
      <c r="J11">
        <v>4.6500000953674299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25">
      <c r="A12">
        <v>1503960366</v>
      </c>
      <c r="B12" s="6" t="s">
        <v>23</v>
      </c>
      <c r="C12" s="6" t="str">
        <f>SUBSTITUTE(dailyActivity_merged[[#This Row],[ActivityDate]], "/", "-")</f>
        <v>4-22-2016</v>
      </c>
      <c r="D12" s="6" t="str">
        <f>LEFT(dailyActivity_merged[[#This Row],[Date]],1)</f>
        <v>4</v>
      </c>
      <c r="E12">
        <v>12764</v>
      </c>
      <c r="F12">
        <v>8.1300001144409197</v>
      </c>
      <c r="G12">
        <v>8.1300001144409197</v>
      </c>
      <c r="H12">
        <v>4.7600002288818404</v>
      </c>
      <c r="I12">
        <v>1.12000000476837</v>
      </c>
      <c r="J12">
        <v>2.2400000095367401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25">
      <c r="A13">
        <v>1503960366</v>
      </c>
      <c r="B13" s="6" t="s">
        <v>24</v>
      </c>
      <c r="C13" s="6" t="str">
        <f>SUBSTITUTE(dailyActivity_merged[[#This Row],[ActivityDate]], "/", "-")</f>
        <v>4-23-2016</v>
      </c>
      <c r="D13" s="6" t="str">
        <f>LEFT(dailyActivity_merged[[#This Row],[Date]],1)</f>
        <v>4</v>
      </c>
      <c r="E13">
        <v>14371</v>
      </c>
      <c r="F13">
        <v>9.0399999618530291</v>
      </c>
      <c r="G13">
        <v>9.0399999618530291</v>
      </c>
      <c r="H13">
        <v>2.8099999427795401</v>
      </c>
      <c r="I13">
        <v>0.87000000476837203</v>
      </c>
      <c r="J13">
        <v>5.3600001335143999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25">
      <c r="A14">
        <v>1503960366</v>
      </c>
      <c r="B14" s="6" t="s">
        <v>25</v>
      </c>
      <c r="C14" s="6" t="str">
        <f>SUBSTITUTE(dailyActivity_merged[[#This Row],[ActivityDate]], "/", "-")</f>
        <v>4-24-2016</v>
      </c>
      <c r="D14" s="6" t="str">
        <f>LEFT(dailyActivity_merged[[#This Row],[Date]],1)</f>
        <v>4</v>
      </c>
      <c r="E14">
        <v>10039</v>
      </c>
      <c r="F14">
        <v>6.4099998474121103</v>
      </c>
      <c r="G14">
        <v>6.4099998474121103</v>
      </c>
      <c r="H14">
        <v>2.9200000762939502</v>
      </c>
      <c r="I14">
        <v>0.20999999344348899</v>
      </c>
      <c r="J14">
        <v>3.2799999713897701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25">
      <c r="A15">
        <v>1503960366</v>
      </c>
      <c r="B15" s="6" t="s">
        <v>26</v>
      </c>
      <c r="C15" s="6" t="str">
        <f>SUBSTITUTE(dailyActivity_merged[[#This Row],[ActivityDate]], "/", "-")</f>
        <v>4-25-2016</v>
      </c>
      <c r="D15" s="6" t="str">
        <f>LEFT(dailyActivity_merged[[#This Row],[Date]],1)</f>
        <v>4</v>
      </c>
      <c r="E15">
        <v>15355</v>
      </c>
      <c r="F15">
        <v>9.8000001907348597</v>
      </c>
      <c r="G15">
        <v>9.8000001907348597</v>
      </c>
      <c r="H15">
        <v>5.28999996185303</v>
      </c>
      <c r="I15">
        <v>0.56999999284744296</v>
      </c>
      <c r="J15">
        <v>3.9400000572204599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25">
      <c r="A16">
        <v>1503960366</v>
      </c>
      <c r="B16" s="6" t="s">
        <v>27</v>
      </c>
      <c r="C16" s="6" t="str">
        <f>SUBSTITUTE(dailyActivity_merged[[#This Row],[ActivityDate]], "/", "-")</f>
        <v>4-26-2016</v>
      </c>
      <c r="D16" s="6" t="str">
        <f>LEFT(dailyActivity_merged[[#This Row],[Date]],1)</f>
        <v>4</v>
      </c>
      <c r="E16">
        <v>13755</v>
      </c>
      <c r="F16">
        <v>8.7899999618530291</v>
      </c>
      <c r="G16">
        <v>8.7899999618530291</v>
      </c>
      <c r="H16">
        <v>2.3299999237060498</v>
      </c>
      <c r="I16">
        <v>0.92000001668930098</v>
      </c>
      <c r="J16">
        <v>5.53999996185303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25">
      <c r="A17">
        <v>1503960366</v>
      </c>
      <c r="B17" s="6" t="s">
        <v>28</v>
      </c>
      <c r="C17" s="6" t="str">
        <f>SUBSTITUTE(dailyActivity_merged[[#This Row],[ActivityDate]], "/", "-")</f>
        <v>4-27-2016</v>
      </c>
      <c r="D17" s="6" t="str">
        <f>LEFT(dailyActivity_merged[[#This Row],[Date]],1)</f>
        <v>4</v>
      </c>
      <c r="E17">
        <v>18134</v>
      </c>
      <c r="F17">
        <v>12.210000038146999</v>
      </c>
      <c r="G17">
        <v>12.210000038146999</v>
      </c>
      <c r="H17">
        <v>6.4000000953674299</v>
      </c>
      <c r="I17">
        <v>0.40999999642372098</v>
      </c>
      <c r="J17">
        <v>5.4099998474121103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25">
      <c r="A18">
        <v>1503960366</v>
      </c>
      <c r="B18" s="6" t="s">
        <v>29</v>
      </c>
      <c r="C18" s="6" t="str">
        <f>SUBSTITUTE(dailyActivity_merged[[#This Row],[ActivityDate]], "/", "-")</f>
        <v>4-28-2016</v>
      </c>
      <c r="D18" s="6" t="str">
        <f>LEFT(dailyActivity_merged[[#This Row],[Date]],1)</f>
        <v>4</v>
      </c>
      <c r="E18">
        <v>13154</v>
      </c>
      <c r="F18">
        <v>8.5299997329711896</v>
      </c>
      <c r="G18">
        <v>8.5299997329711896</v>
      </c>
      <c r="H18">
        <v>3.53999996185303</v>
      </c>
      <c r="I18">
        <v>1.1599999666214</v>
      </c>
      <c r="J18">
        <v>3.78999996185303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25">
      <c r="A19">
        <v>1503960366</v>
      </c>
      <c r="B19" s="6" t="s">
        <v>30</v>
      </c>
      <c r="C19" s="6" t="str">
        <f>SUBSTITUTE(dailyActivity_merged[[#This Row],[ActivityDate]], "/", "-")</f>
        <v>4-29-2016</v>
      </c>
      <c r="D19" s="6" t="str">
        <f>LEFT(dailyActivity_merged[[#This Row],[Date]],1)</f>
        <v>4</v>
      </c>
      <c r="E19">
        <v>11181</v>
      </c>
      <c r="F19">
        <v>7.1500000953674299</v>
      </c>
      <c r="G19">
        <v>7.1500000953674299</v>
      </c>
      <c r="H19">
        <v>1.0599999427795399</v>
      </c>
      <c r="I19">
        <v>0.5</v>
      </c>
      <c r="J19">
        <v>5.5799999237060502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25">
      <c r="A20">
        <v>1503960366</v>
      </c>
      <c r="B20" s="6" t="s">
        <v>31</v>
      </c>
      <c r="C20" s="6" t="str">
        <f>SUBSTITUTE(dailyActivity_merged[[#This Row],[ActivityDate]], "/", "-")</f>
        <v>4-30-2016</v>
      </c>
      <c r="D20" s="6" t="str">
        <f>LEFT(dailyActivity_merged[[#This Row],[Date]],1)</f>
        <v>4</v>
      </c>
      <c r="E20">
        <v>14673</v>
      </c>
      <c r="F20">
        <v>9.25</v>
      </c>
      <c r="G20">
        <v>9.25</v>
      </c>
      <c r="H20">
        <v>3.5599999427795401</v>
      </c>
      <c r="I20">
        <v>1.41999995708466</v>
      </c>
      <c r="J20">
        <v>4.2699999809265101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25">
      <c r="A21">
        <v>1503960366</v>
      </c>
      <c r="B21" s="6" t="s">
        <v>32</v>
      </c>
      <c r="C21" s="6" t="str">
        <f>SUBSTITUTE(dailyActivity_merged[[#This Row],[ActivityDate]], "/", "-")</f>
        <v>5-1-2016</v>
      </c>
      <c r="D21" s="6" t="str">
        <f>LEFT(dailyActivity_merged[[#This Row],[Date]],1)</f>
        <v>5</v>
      </c>
      <c r="E21">
        <v>10602</v>
      </c>
      <c r="F21">
        <v>6.8099999427795401</v>
      </c>
      <c r="G21">
        <v>6.8099999427795401</v>
      </c>
      <c r="H21">
        <v>2.28999996185303</v>
      </c>
      <c r="I21">
        <v>1.6000000238418599</v>
      </c>
      <c r="J21">
        <v>2.9200000762939502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25">
      <c r="A22">
        <v>1503960366</v>
      </c>
      <c r="B22" s="6" t="s">
        <v>33</v>
      </c>
      <c r="C22" s="6" t="str">
        <f>SUBSTITUTE(dailyActivity_merged[[#This Row],[ActivityDate]], "/", "-")</f>
        <v>5-2-2016</v>
      </c>
      <c r="D22" s="6" t="str">
        <f>LEFT(dailyActivity_merged[[#This Row],[Date]],1)</f>
        <v>5</v>
      </c>
      <c r="E22">
        <v>14727</v>
      </c>
      <c r="F22">
        <v>9.7100000381469709</v>
      </c>
      <c r="G22">
        <v>9.7100000381469709</v>
      </c>
      <c r="H22">
        <v>3.21000003814697</v>
      </c>
      <c r="I22">
        <v>0.56999999284744296</v>
      </c>
      <c r="J22">
        <v>5.9200000762939498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25">
      <c r="A23">
        <v>1503960366</v>
      </c>
      <c r="B23" s="6" t="s">
        <v>34</v>
      </c>
      <c r="C23" s="6" t="str">
        <f>SUBSTITUTE(dailyActivity_merged[[#This Row],[ActivityDate]], "/", "-")</f>
        <v>5-3-2016</v>
      </c>
      <c r="D23" s="6" t="str">
        <f>LEFT(dailyActivity_merged[[#This Row],[Date]],1)</f>
        <v>5</v>
      </c>
      <c r="E23">
        <v>15103</v>
      </c>
      <c r="F23">
        <v>9.6599998474121094</v>
      </c>
      <c r="G23">
        <v>9.6599998474121094</v>
      </c>
      <c r="H23">
        <v>3.7300000190734899</v>
      </c>
      <c r="I23">
        <v>1.04999995231628</v>
      </c>
      <c r="J23">
        <v>4.8800001144409197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25">
      <c r="A24">
        <v>1503960366</v>
      </c>
      <c r="B24" s="6" t="s">
        <v>35</v>
      </c>
      <c r="C24" s="6" t="str">
        <f>SUBSTITUTE(dailyActivity_merged[[#This Row],[ActivityDate]], "/", "-")</f>
        <v>5-4-2016</v>
      </c>
      <c r="D24" s="6" t="str">
        <f>LEFT(dailyActivity_merged[[#This Row],[Date]],1)</f>
        <v>5</v>
      </c>
      <c r="E24">
        <v>11100</v>
      </c>
      <c r="F24">
        <v>7.1500000953674299</v>
      </c>
      <c r="G24">
        <v>7.1500000953674299</v>
      </c>
      <c r="H24">
        <v>2.46000003814697</v>
      </c>
      <c r="I24">
        <v>0.87000000476837203</v>
      </c>
      <c r="J24">
        <v>3.8199999332428001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25">
      <c r="A25">
        <v>1503960366</v>
      </c>
      <c r="B25" s="6" t="s">
        <v>36</v>
      </c>
      <c r="C25" s="6" t="str">
        <f>SUBSTITUTE(dailyActivity_merged[[#This Row],[ActivityDate]], "/", "-")</f>
        <v>5-5-2016</v>
      </c>
      <c r="D25" s="6" t="str">
        <f>LEFT(dailyActivity_merged[[#This Row],[Date]],1)</f>
        <v>5</v>
      </c>
      <c r="E25">
        <v>14070</v>
      </c>
      <c r="F25">
        <v>8.8999996185302699</v>
      </c>
      <c r="G25">
        <v>8.8999996185302699</v>
      </c>
      <c r="H25">
        <v>2.9200000762939502</v>
      </c>
      <c r="I25">
        <v>1.08000004291534</v>
      </c>
      <c r="J25">
        <v>4.8800001144409197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25">
      <c r="A26">
        <v>1503960366</v>
      </c>
      <c r="B26" s="6" t="s">
        <v>37</v>
      </c>
      <c r="C26" s="6" t="str">
        <f>SUBSTITUTE(dailyActivity_merged[[#This Row],[ActivityDate]], "/", "-")</f>
        <v>5-6-2016</v>
      </c>
      <c r="D26" s="6" t="str">
        <f>LEFT(dailyActivity_merged[[#This Row],[Date]],1)</f>
        <v>5</v>
      </c>
      <c r="E26">
        <v>12159</v>
      </c>
      <c r="F26">
        <v>8.0299997329711896</v>
      </c>
      <c r="G26">
        <v>8.0299997329711896</v>
      </c>
      <c r="H26">
        <v>1.9700000286102299</v>
      </c>
      <c r="I26">
        <v>0.25</v>
      </c>
      <c r="J26">
        <v>5.8099999427795401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25">
      <c r="A27">
        <v>1503960366</v>
      </c>
      <c r="B27" s="6" t="s">
        <v>38</v>
      </c>
      <c r="C27" s="6" t="str">
        <f>SUBSTITUTE(dailyActivity_merged[[#This Row],[ActivityDate]], "/", "-")</f>
        <v>5-7-2016</v>
      </c>
      <c r="D27" s="6" t="str">
        <f>LEFT(dailyActivity_merged[[#This Row],[Date]],1)</f>
        <v>5</v>
      </c>
      <c r="E27">
        <v>11992</v>
      </c>
      <c r="F27">
        <v>7.71000003814697</v>
      </c>
      <c r="G27">
        <v>7.71000003814697</v>
      </c>
      <c r="H27">
        <v>2.46000003814697</v>
      </c>
      <c r="I27">
        <v>2.1199998855590798</v>
      </c>
      <c r="J27">
        <v>3.1300001144409202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25">
      <c r="A28">
        <v>1503960366</v>
      </c>
      <c r="B28" s="6" t="s">
        <v>39</v>
      </c>
      <c r="C28" s="6" t="str">
        <f>SUBSTITUTE(dailyActivity_merged[[#This Row],[ActivityDate]], "/", "-")</f>
        <v>5-8-2016</v>
      </c>
      <c r="D28" s="6" t="str">
        <f>LEFT(dailyActivity_merged[[#This Row],[Date]],1)</f>
        <v>5</v>
      </c>
      <c r="E28">
        <v>10060</v>
      </c>
      <c r="F28">
        <v>6.5799999237060502</v>
      </c>
      <c r="G28">
        <v>6.5799999237060502</v>
      </c>
      <c r="H28">
        <v>3.5299999713897701</v>
      </c>
      <c r="I28">
        <v>0.31999999284744302</v>
      </c>
      <c r="J28">
        <v>2.7300000190734899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25">
      <c r="A29">
        <v>1503960366</v>
      </c>
      <c r="B29" s="6" t="s">
        <v>40</v>
      </c>
      <c r="C29" s="6" t="str">
        <f>SUBSTITUTE(dailyActivity_merged[[#This Row],[ActivityDate]], "/", "-")</f>
        <v>5-9-2016</v>
      </c>
      <c r="D29" s="6" t="str">
        <f>LEFT(dailyActivity_merged[[#This Row],[Date]],1)</f>
        <v>5</v>
      </c>
      <c r="E29">
        <v>12022</v>
      </c>
      <c r="F29">
        <v>7.7199997901916504</v>
      </c>
      <c r="G29">
        <v>7.7199997901916504</v>
      </c>
      <c r="H29">
        <v>3.4500000476837198</v>
      </c>
      <c r="I29">
        <v>0.52999997138977095</v>
      </c>
      <c r="J29">
        <v>3.7400000095367401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25">
      <c r="A30">
        <v>1503960366</v>
      </c>
      <c r="B30" s="6" t="s">
        <v>41</v>
      </c>
      <c r="C30" s="6" t="str">
        <f>SUBSTITUTE(dailyActivity_merged[[#This Row],[ActivityDate]], "/", "-")</f>
        <v>5-10-2016</v>
      </c>
      <c r="D30" s="6" t="str">
        <f>LEFT(dailyActivity_merged[[#This Row],[Date]],1)</f>
        <v>5</v>
      </c>
      <c r="E30">
        <v>12207</v>
      </c>
      <c r="F30">
        <v>7.7699999809265101</v>
      </c>
      <c r="G30">
        <v>7.7699999809265101</v>
      </c>
      <c r="H30">
        <v>3.3499999046325701</v>
      </c>
      <c r="I30">
        <v>1.1599999666214</v>
      </c>
      <c r="J30">
        <v>3.2599999904632599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25">
      <c r="A31">
        <v>1503960366</v>
      </c>
      <c r="B31" s="6" t="s">
        <v>42</v>
      </c>
      <c r="C31" s="6" t="str">
        <f>SUBSTITUTE(dailyActivity_merged[[#This Row],[ActivityDate]], "/", "-")</f>
        <v>5-11-2016</v>
      </c>
      <c r="D31" s="6" t="str">
        <f>LEFT(dailyActivity_merged[[#This Row],[Date]],1)</f>
        <v>5</v>
      </c>
      <c r="E31">
        <v>12770</v>
      </c>
      <c r="F31">
        <v>8.1300001144409197</v>
      </c>
      <c r="G31">
        <v>8.1300001144409197</v>
      </c>
      <c r="H31">
        <v>2.5599999427795401</v>
      </c>
      <c r="I31">
        <v>1.0099999904632599</v>
      </c>
      <c r="J31">
        <v>4.5500001907348597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25">
      <c r="A32">
        <v>1503960366</v>
      </c>
      <c r="B32" s="6" t="s">
        <v>43</v>
      </c>
      <c r="C32" s="6" t="str">
        <f>SUBSTITUTE(dailyActivity_merged[[#This Row],[ActivityDate]], "/", "-")</f>
        <v>5-12-2016</v>
      </c>
      <c r="D32" s="6" t="str">
        <f>LEFT(dailyActivity_merged[[#This Row],[Date]],1)</f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25">
      <c r="A33">
        <v>1624580081</v>
      </c>
      <c r="B33" s="6" t="s">
        <v>13</v>
      </c>
      <c r="C33" s="6" t="str">
        <f>SUBSTITUTE(dailyActivity_merged[[#This Row],[ActivityDate]], "/", "-")</f>
        <v>4-12-2016</v>
      </c>
      <c r="D33" s="6" t="str">
        <f>LEFT(dailyActivity_merged[[#This Row],[Date]],1)</f>
        <v>4</v>
      </c>
      <c r="E33">
        <v>8163</v>
      </c>
      <c r="F33">
        <v>5.3099999427795401</v>
      </c>
      <c r="G33">
        <v>5.3099999427795401</v>
      </c>
      <c r="H33">
        <v>0</v>
      </c>
      <c r="I33">
        <v>0</v>
      </c>
      <c r="J33">
        <v>5.3099999427795401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25">
      <c r="A34">
        <v>1624580081</v>
      </c>
      <c r="B34" s="6" t="s">
        <v>14</v>
      </c>
      <c r="C34" s="6" t="str">
        <f>SUBSTITUTE(dailyActivity_merged[[#This Row],[ActivityDate]], "/", "-")</f>
        <v>4-13-2016</v>
      </c>
      <c r="D34" s="6" t="str">
        <f>LEFT(dailyActivity_merged[[#This Row],[Date]],1)</f>
        <v>4</v>
      </c>
      <c r="E34">
        <v>7007</v>
      </c>
      <c r="F34">
        <v>4.5500001907348597</v>
      </c>
      <c r="G34">
        <v>4.5500001907348597</v>
      </c>
      <c r="H34">
        <v>0</v>
      </c>
      <c r="I34">
        <v>0</v>
      </c>
      <c r="J34">
        <v>4.5500001907348597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25">
      <c r="A35">
        <v>1624580081</v>
      </c>
      <c r="B35" s="6" t="s">
        <v>15</v>
      </c>
      <c r="C35" s="6" t="str">
        <f>SUBSTITUTE(dailyActivity_merged[[#This Row],[ActivityDate]], "/", "-")</f>
        <v>4-14-2016</v>
      </c>
      <c r="D35" s="6" t="str">
        <f>LEFT(dailyActivity_merged[[#This Row],[Date]],1)</f>
        <v>4</v>
      </c>
      <c r="E35">
        <v>9107</v>
      </c>
      <c r="F35">
        <v>5.9200000762939498</v>
      </c>
      <c r="G35">
        <v>5.9200000762939498</v>
      </c>
      <c r="H35">
        <v>0</v>
      </c>
      <c r="I35">
        <v>0</v>
      </c>
      <c r="J35">
        <v>5.9099998474121103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25">
      <c r="A36">
        <v>1624580081</v>
      </c>
      <c r="B36" s="6" t="s">
        <v>16</v>
      </c>
      <c r="C36" s="6" t="str">
        <f>SUBSTITUTE(dailyActivity_merged[[#This Row],[ActivityDate]], "/", "-")</f>
        <v>4-15-2016</v>
      </c>
      <c r="D36" s="6" t="str">
        <f>LEFT(dailyActivity_merged[[#This Row],[Date]],1)</f>
        <v>4</v>
      </c>
      <c r="E36">
        <v>1510</v>
      </c>
      <c r="F36">
        <v>0.980000019073486</v>
      </c>
      <c r="G36">
        <v>0.980000019073486</v>
      </c>
      <c r="H36">
        <v>0</v>
      </c>
      <c r="I36">
        <v>0</v>
      </c>
      <c r="J36">
        <v>0.97000002861022905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25">
      <c r="A37">
        <v>1624580081</v>
      </c>
      <c r="B37" s="6" t="s">
        <v>17</v>
      </c>
      <c r="C37" s="6" t="str">
        <f>SUBSTITUTE(dailyActivity_merged[[#This Row],[ActivityDate]], "/", "-")</f>
        <v>4-16-2016</v>
      </c>
      <c r="D37" s="6" t="str">
        <f>LEFT(dailyActivity_merged[[#This Row],[Date]],1)</f>
        <v>4</v>
      </c>
      <c r="E37">
        <v>5370</v>
      </c>
      <c r="F37">
        <v>3.4900000095367401</v>
      </c>
      <c r="G37">
        <v>3.4900000095367401</v>
      </c>
      <c r="H37">
        <v>0</v>
      </c>
      <c r="I37">
        <v>0</v>
      </c>
      <c r="J37">
        <v>3.4900000095367401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25">
      <c r="A38">
        <v>1624580081</v>
      </c>
      <c r="B38" s="6" t="s">
        <v>18</v>
      </c>
      <c r="C38" s="6" t="str">
        <f>SUBSTITUTE(dailyActivity_merged[[#This Row],[ActivityDate]], "/", "-")</f>
        <v>4-17-2016</v>
      </c>
      <c r="D38" s="6" t="str">
        <f>LEFT(dailyActivity_merged[[#This Row],[Date]],1)</f>
        <v>4</v>
      </c>
      <c r="E38">
        <v>6175</v>
      </c>
      <c r="F38">
        <v>4.0599999427795401</v>
      </c>
      <c r="G38">
        <v>4.0599999427795401</v>
      </c>
      <c r="H38">
        <v>1.0299999713897701</v>
      </c>
      <c r="I38">
        <v>1.5199999809265099</v>
      </c>
      <c r="J38">
        <v>1.4900000095367401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25">
      <c r="A39">
        <v>1624580081</v>
      </c>
      <c r="B39" s="6" t="s">
        <v>19</v>
      </c>
      <c r="C39" s="6" t="str">
        <f>SUBSTITUTE(dailyActivity_merged[[#This Row],[ActivityDate]], "/", "-")</f>
        <v>4-18-2016</v>
      </c>
      <c r="D39" s="6" t="str">
        <f>LEFT(dailyActivity_merged[[#This Row],[Date]],1)</f>
        <v>4</v>
      </c>
      <c r="E39">
        <v>10536</v>
      </c>
      <c r="F39">
        <v>7.4099998474121103</v>
      </c>
      <c r="G39">
        <v>7.4099998474121103</v>
      </c>
      <c r="H39">
        <v>2.1500000953674299</v>
      </c>
      <c r="I39">
        <v>0.62000000476837203</v>
      </c>
      <c r="J39">
        <v>4.6199998855590803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25">
      <c r="A40">
        <v>1624580081</v>
      </c>
      <c r="B40" s="6" t="s">
        <v>20</v>
      </c>
      <c r="C40" s="6" t="str">
        <f>SUBSTITUTE(dailyActivity_merged[[#This Row],[ActivityDate]], "/", "-")</f>
        <v>4-19-2016</v>
      </c>
      <c r="D40" s="6" t="str">
        <f>LEFT(dailyActivity_merged[[#This Row],[Date]],1)</f>
        <v>4</v>
      </c>
      <c r="E40">
        <v>2916</v>
      </c>
      <c r="F40">
        <v>1.8999999761581401</v>
      </c>
      <c r="G40">
        <v>1.8999999761581401</v>
      </c>
      <c r="H40">
        <v>0</v>
      </c>
      <c r="I40">
        <v>0</v>
      </c>
      <c r="J40">
        <v>1.8999999761581401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25">
      <c r="A41">
        <v>1624580081</v>
      </c>
      <c r="B41" s="6" t="s">
        <v>21</v>
      </c>
      <c r="C41" s="6" t="str">
        <f>SUBSTITUTE(dailyActivity_merged[[#This Row],[ActivityDate]], "/", "-")</f>
        <v>4-20-2016</v>
      </c>
      <c r="D41" s="6" t="str">
        <f>LEFT(dailyActivity_merged[[#This Row],[Date]],1)</f>
        <v>4</v>
      </c>
      <c r="E41">
        <v>4974</v>
      </c>
      <c r="F41">
        <v>3.2300000190734899</v>
      </c>
      <c r="G41">
        <v>3.2300000190734899</v>
      </c>
      <c r="H41">
        <v>0</v>
      </c>
      <c r="I41">
        <v>0</v>
      </c>
      <c r="J41">
        <v>3.2300000190734899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25">
      <c r="A42">
        <v>1624580081</v>
      </c>
      <c r="B42" s="6" t="s">
        <v>22</v>
      </c>
      <c r="C42" s="6" t="str">
        <f>SUBSTITUTE(dailyActivity_merged[[#This Row],[ActivityDate]], "/", "-")</f>
        <v>4-21-2016</v>
      </c>
      <c r="D42" s="6" t="str">
        <f>LEFT(dailyActivity_merged[[#This Row],[Date]],1)</f>
        <v>4</v>
      </c>
      <c r="E42">
        <v>6349</v>
      </c>
      <c r="F42">
        <v>4.1300001144409197</v>
      </c>
      <c r="G42">
        <v>4.1300001144409197</v>
      </c>
      <c r="H42">
        <v>0</v>
      </c>
      <c r="I42">
        <v>0</v>
      </c>
      <c r="J42">
        <v>4.1100001335143999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25">
      <c r="A43">
        <v>1624580081</v>
      </c>
      <c r="B43" s="6" t="s">
        <v>23</v>
      </c>
      <c r="C43" s="6" t="str">
        <f>SUBSTITUTE(dailyActivity_merged[[#This Row],[ActivityDate]], "/", "-")</f>
        <v>4-22-2016</v>
      </c>
      <c r="D43" s="6" t="str">
        <f>LEFT(dailyActivity_merged[[#This Row],[Date]],1)</f>
        <v>4</v>
      </c>
      <c r="E43">
        <v>4026</v>
      </c>
      <c r="F43">
        <v>2.6199998855590798</v>
      </c>
      <c r="G43">
        <v>2.6199998855590798</v>
      </c>
      <c r="H43">
        <v>0</v>
      </c>
      <c r="I43">
        <v>0</v>
      </c>
      <c r="J43">
        <v>2.5999999046325701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25">
      <c r="A44">
        <v>1624580081</v>
      </c>
      <c r="B44" s="6" t="s">
        <v>24</v>
      </c>
      <c r="C44" s="6" t="str">
        <f>SUBSTITUTE(dailyActivity_merged[[#This Row],[ActivityDate]], "/", "-")</f>
        <v>4-23-2016</v>
      </c>
      <c r="D44" s="6" t="str">
        <f>LEFT(dailyActivity_merged[[#This Row],[Date]],1)</f>
        <v>4</v>
      </c>
      <c r="E44">
        <v>8538</v>
      </c>
      <c r="F44">
        <v>5.5500001907348597</v>
      </c>
      <c r="G44">
        <v>5.5500001907348597</v>
      </c>
      <c r="H44">
        <v>0</v>
      </c>
      <c r="I44">
        <v>0</v>
      </c>
      <c r="J44">
        <v>5.53999996185303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25">
      <c r="A45">
        <v>1624580081</v>
      </c>
      <c r="B45" s="6" t="s">
        <v>25</v>
      </c>
      <c r="C45" s="6" t="str">
        <f>SUBSTITUTE(dailyActivity_merged[[#This Row],[ActivityDate]], "/", "-")</f>
        <v>4-24-2016</v>
      </c>
      <c r="D45" s="6" t="str">
        <f>LEFT(dailyActivity_merged[[#This Row],[Date]],1)</f>
        <v>4</v>
      </c>
      <c r="E45">
        <v>6076</v>
      </c>
      <c r="F45">
        <v>3.9500000476837198</v>
      </c>
      <c r="G45">
        <v>3.9500000476837198</v>
      </c>
      <c r="H45">
        <v>1.1499999761581401</v>
      </c>
      <c r="I45">
        <v>0.91000002622604403</v>
      </c>
      <c r="J45">
        <v>1.8899999856948899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25">
      <c r="A46">
        <v>1624580081</v>
      </c>
      <c r="B46" s="6" t="s">
        <v>26</v>
      </c>
      <c r="C46" s="6" t="str">
        <f>SUBSTITUTE(dailyActivity_merged[[#This Row],[ActivityDate]], "/", "-")</f>
        <v>4-25-2016</v>
      </c>
      <c r="D46" s="6" t="str">
        <f>LEFT(dailyActivity_merged[[#This Row],[Date]],1)</f>
        <v>4</v>
      </c>
      <c r="E46">
        <v>6497</v>
      </c>
      <c r="F46">
        <v>4.2199997901916504</v>
      </c>
      <c r="G46">
        <v>4.2199997901916504</v>
      </c>
      <c r="H46">
        <v>0</v>
      </c>
      <c r="I46">
        <v>0</v>
      </c>
      <c r="J46">
        <v>4.1999998092651403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25">
      <c r="A47">
        <v>1624580081</v>
      </c>
      <c r="B47" s="6" t="s">
        <v>27</v>
      </c>
      <c r="C47" s="6" t="str">
        <f>SUBSTITUTE(dailyActivity_merged[[#This Row],[ActivityDate]], "/", "-")</f>
        <v>4-26-2016</v>
      </c>
      <c r="D47" s="6" t="str">
        <f>LEFT(dailyActivity_merged[[#This Row],[Date]],1)</f>
        <v>4</v>
      </c>
      <c r="E47">
        <v>2826</v>
      </c>
      <c r="F47">
        <v>1.8400000333786</v>
      </c>
      <c r="G47">
        <v>1.8400000333786</v>
      </c>
      <c r="H47">
        <v>0</v>
      </c>
      <c r="I47">
        <v>0</v>
      </c>
      <c r="J47">
        <v>1.83000004291534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25">
      <c r="A48">
        <v>1624580081</v>
      </c>
      <c r="B48" s="6" t="s">
        <v>28</v>
      </c>
      <c r="C48" s="6" t="str">
        <f>SUBSTITUTE(dailyActivity_merged[[#This Row],[ActivityDate]], "/", "-")</f>
        <v>4-27-2016</v>
      </c>
      <c r="D48" s="6" t="str">
        <f>LEFT(dailyActivity_merged[[#This Row],[Date]],1)</f>
        <v>4</v>
      </c>
      <c r="E48">
        <v>8367</v>
      </c>
      <c r="F48">
        <v>5.4400000572204599</v>
      </c>
      <c r="G48">
        <v>5.4400000572204599</v>
      </c>
      <c r="H48">
        <v>1.1100000143051101</v>
      </c>
      <c r="I48">
        <v>1.87000000476837</v>
      </c>
      <c r="J48">
        <v>2.46000003814697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25">
      <c r="A49">
        <v>1624580081</v>
      </c>
      <c r="B49" s="6" t="s">
        <v>29</v>
      </c>
      <c r="C49" s="6" t="str">
        <f>SUBSTITUTE(dailyActivity_merged[[#This Row],[ActivityDate]], "/", "-")</f>
        <v>4-28-2016</v>
      </c>
      <c r="D49" s="6" t="str">
        <f>LEFT(dailyActivity_merged[[#This Row],[Date]],1)</f>
        <v>4</v>
      </c>
      <c r="E49">
        <v>2759</v>
      </c>
      <c r="F49">
        <v>1.78999996185303</v>
      </c>
      <c r="G49">
        <v>1.78999996185303</v>
      </c>
      <c r="H49">
        <v>0</v>
      </c>
      <c r="I49">
        <v>0.20000000298023199</v>
      </c>
      <c r="J49">
        <v>1.6000000238418599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25">
      <c r="A50">
        <v>1624580081</v>
      </c>
      <c r="B50" s="6" t="s">
        <v>30</v>
      </c>
      <c r="C50" s="6" t="str">
        <f>SUBSTITUTE(dailyActivity_merged[[#This Row],[ActivityDate]], "/", "-")</f>
        <v>4-29-2016</v>
      </c>
      <c r="D50" s="6" t="str">
        <f>LEFT(dailyActivity_merged[[#This Row],[Date]],1)</f>
        <v>4</v>
      </c>
      <c r="E50">
        <v>2390</v>
      </c>
      <c r="F50">
        <v>1.54999995231628</v>
      </c>
      <c r="G50">
        <v>1.54999995231628</v>
      </c>
      <c r="H50">
        <v>0</v>
      </c>
      <c r="I50">
        <v>0</v>
      </c>
      <c r="J50">
        <v>1.54999995231628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25">
      <c r="A51">
        <v>1624580081</v>
      </c>
      <c r="B51" s="6" t="s">
        <v>31</v>
      </c>
      <c r="C51" s="6" t="str">
        <f>SUBSTITUTE(dailyActivity_merged[[#This Row],[ActivityDate]], "/", "-")</f>
        <v>4-30-2016</v>
      </c>
      <c r="D51" s="6" t="str">
        <f>LEFT(dailyActivity_merged[[#This Row],[Date]],1)</f>
        <v>4</v>
      </c>
      <c r="E51">
        <v>6474</v>
      </c>
      <c r="F51">
        <v>4.3000001907348597</v>
      </c>
      <c r="G51">
        <v>4.3000001907348597</v>
      </c>
      <c r="H51">
        <v>0.89999997615814198</v>
      </c>
      <c r="I51">
        <v>1.2799999713897701</v>
      </c>
      <c r="J51">
        <v>2.1199998855590798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25">
      <c r="A52">
        <v>1624580081</v>
      </c>
      <c r="B52" s="6" t="s">
        <v>32</v>
      </c>
      <c r="C52" s="6" t="str">
        <f>SUBSTITUTE(dailyActivity_merged[[#This Row],[ActivityDate]], "/", "-")</f>
        <v>5-1-2016</v>
      </c>
      <c r="D52" s="6" t="str">
        <f>LEFT(dailyActivity_merged[[#This Row],[Date]],1)</f>
        <v>5</v>
      </c>
      <c r="E52">
        <v>36019</v>
      </c>
      <c r="F52">
        <v>28.030000686645501</v>
      </c>
      <c r="G52">
        <v>28.030000686645501</v>
      </c>
      <c r="H52">
        <v>21.920000076293899</v>
      </c>
      <c r="I52">
        <v>4.1900000572204599</v>
      </c>
      <c r="J52">
        <v>1.9099999666214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25">
      <c r="A53">
        <v>1624580081</v>
      </c>
      <c r="B53" s="6" t="s">
        <v>33</v>
      </c>
      <c r="C53" s="6" t="str">
        <f>SUBSTITUTE(dailyActivity_merged[[#This Row],[ActivityDate]], "/", "-")</f>
        <v>5-2-2016</v>
      </c>
      <c r="D53" s="6" t="str">
        <f>LEFT(dailyActivity_merged[[#This Row],[Date]],1)</f>
        <v>5</v>
      </c>
      <c r="E53">
        <v>7155</v>
      </c>
      <c r="F53">
        <v>4.9299998283386204</v>
      </c>
      <c r="G53">
        <v>4.9299998283386204</v>
      </c>
      <c r="H53">
        <v>0.86000001430511497</v>
      </c>
      <c r="I53">
        <v>0.58999997377395597</v>
      </c>
      <c r="J53">
        <v>3.4700000286102299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25">
      <c r="A54">
        <v>1624580081</v>
      </c>
      <c r="B54" s="6" t="s">
        <v>34</v>
      </c>
      <c r="C54" s="6" t="str">
        <f>SUBSTITUTE(dailyActivity_merged[[#This Row],[ActivityDate]], "/", "-")</f>
        <v>5-3-2016</v>
      </c>
      <c r="D54" s="6" t="str">
        <f>LEFT(dailyActivity_merged[[#This Row],[Date]],1)</f>
        <v>5</v>
      </c>
      <c r="E54">
        <v>2100</v>
      </c>
      <c r="F54">
        <v>1.37000000476837</v>
      </c>
      <c r="G54">
        <v>1.37000000476837</v>
      </c>
      <c r="H54">
        <v>0</v>
      </c>
      <c r="I54">
        <v>0</v>
      </c>
      <c r="J54">
        <v>1.3400000333786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25">
      <c r="A55">
        <v>1624580081</v>
      </c>
      <c r="B55" s="6" t="s">
        <v>35</v>
      </c>
      <c r="C55" s="6" t="str">
        <f>SUBSTITUTE(dailyActivity_merged[[#This Row],[ActivityDate]], "/", "-")</f>
        <v>5-4-2016</v>
      </c>
      <c r="D55" s="6" t="str">
        <f>LEFT(dailyActivity_merged[[#This Row],[Date]],1)</f>
        <v>5</v>
      </c>
      <c r="E55">
        <v>2193</v>
      </c>
      <c r="F55">
        <v>1.4299999475479099</v>
      </c>
      <c r="G55">
        <v>1.4299999475479099</v>
      </c>
      <c r="H55">
        <v>0</v>
      </c>
      <c r="I55">
        <v>0</v>
      </c>
      <c r="J55">
        <v>1.41999995708466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25">
      <c r="A56">
        <v>1624580081</v>
      </c>
      <c r="B56" s="6" t="s">
        <v>36</v>
      </c>
      <c r="C56" s="6" t="str">
        <f>SUBSTITUTE(dailyActivity_merged[[#This Row],[ActivityDate]], "/", "-")</f>
        <v>5-5-2016</v>
      </c>
      <c r="D56" s="6" t="str">
        <f>LEFT(dailyActivity_merged[[#This Row],[Date]],1)</f>
        <v>5</v>
      </c>
      <c r="E56">
        <v>2470</v>
      </c>
      <c r="F56">
        <v>1.6100000143051101</v>
      </c>
      <c r="G56">
        <v>1.6100000143051101</v>
      </c>
      <c r="H56">
        <v>0</v>
      </c>
      <c r="I56">
        <v>0</v>
      </c>
      <c r="J56">
        <v>1.58000004291534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25">
      <c r="A57">
        <v>1624580081</v>
      </c>
      <c r="B57" s="6" t="s">
        <v>37</v>
      </c>
      <c r="C57" s="6" t="str">
        <f>SUBSTITUTE(dailyActivity_merged[[#This Row],[ActivityDate]], "/", "-")</f>
        <v>5-6-2016</v>
      </c>
      <c r="D57" s="6" t="str">
        <f>LEFT(dailyActivity_merged[[#This Row],[Date]],1)</f>
        <v>5</v>
      </c>
      <c r="E57">
        <v>1727</v>
      </c>
      <c r="F57">
        <v>1.12000000476837</v>
      </c>
      <c r="G57">
        <v>1.12000000476837</v>
      </c>
      <c r="H57">
        <v>0</v>
      </c>
      <c r="I57">
        <v>0</v>
      </c>
      <c r="J57">
        <v>1.12000000476837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25">
      <c r="A58">
        <v>1624580081</v>
      </c>
      <c r="B58" s="6" t="s">
        <v>38</v>
      </c>
      <c r="C58" s="6" t="str">
        <f>SUBSTITUTE(dailyActivity_merged[[#This Row],[ActivityDate]], "/", "-")</f>
        <v>5-7-2016</v>
      </c>
      <c r="D58" s="6" t="str">
        <f>LEFT(dailyActivity_merged[[#This Row],[Date]],1)</f>
        <v>5</v>
      </c>
      <c r="E58">
        <v>2104</v>
      </c>
      <c r="F58">
        <v>1.37000000476837</v>
      </c>
      <c r="G58">
        <v>1.37000000476837</v>
      </c>
      <c r="H58">
        <v>0</v>
      </c>
      <c r="I58">
        <v>0</v>
      </c>
      <c r="J58">
        <v>1.37000000476837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25">
      <c r="A59">
        <v>1624580081</v>
      </c>
      <c r="B59" s="6" t="s">
        <v>39</v>
      </c>
      <c r="C59" s="6" t="str">
        <f>SUBSTITUTE(dailyActivity_merged[[#This Row],[ActivityDate]], "/", "-")</f>
        <v>5-8-2016</v>
      </c>
      <c r="D59" s="6" t="str">
        <f>LEFT(dailyActivity_merged[[#This Row],[Date]],1)</f>
        <v>5</v>
      </c>
      <c r="E59">
        <v>3427</v>
      </c>
      <c r="F59">
        <v>2.2300000190734899</v>
      </c>
      <c r="G59">
        <v>2.2300000190734899</v>
      </c>
      <c r="H59">
        <v>0</v>
      </c>
      <c r="I59">
        <v>0</v>
      </c>
      <c r="J59">
        <v>2.2200000286102299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25">
      <c r="A60">
        <v>1624580081</v>
      </c>
      <c r="B60" s="6" t="s">
        <v>40</v>
      </c>
      <c r="C60" s="6" t="str">
        <f>SUBSTITUTE(dailyActivity_merged[[#This Row],[ActivityDate]], "/", "-")</f>
        <v>5-9-2016</v>
      </c>
      <c r="D60" s="6" t="str">
        <f>LEFT(dailyActivity_merged[[#This Row],[Date]],1)</f>
        <v>5</v>
      </c>
      <c r="E60">
        <v>1732</v>
      </c>
      <c r="F60">
        <v>1.12999999523163</v>
      </c>
      <c r="G60">
        <v>1.12999999523163</v>
      </c>
      <c r="H60">
        <v>0</v>
      </c>
      <c r="I60">
        <v>0</v>
      </c>
      <c r="J60">
        <v>1.12999999523163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25">
      <c r="A61">
        <v>1624580081</v>
      </c>
      <c r="B61" s="6" t="s">
        <v>41</v>
      </c>
      <c r="C61" s="6" t="str">
        <f>SUBSTITUTE(dailyActivity_merged[[#This Row],[ActivityDate]], "/", "-")</f>
        <v>5-10-2016</v>
      </c>
      <c r="D61" s="6" t="str">
        <f>LEFT(dailyActivity_merged[[#This Row],[Date]],1)</f>
        <v>5</v>
      </c>
      <c r="E61">
        <v>2969</v>
      </c>
      <c r="F61">
        <v>1.9299999475479099</v>
      </c>
      <c r="G61">
        <v>1.9299999475479099</v>
      </c>
      <c r="H61">
        <v>0</v>
      </c>
      <c r="I61">
        <v>0</v>
      </c>
      <c r="J61">
        <v>1.91999995708466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25">
      <c r="A62">
        <v>1624580081</v>
      </c>
      <c r="B62" s="6" t="s">
        <v>42</v>
      </c>
      <c r="C62" s="6" t="str">
        <f>SUBSTITUTE(dailyActivity_merged[[#This Row],[ActivityDate]], "/", "-")</f>
        <v>5-11-2016</v>
      </c>
      <c r="D62" s="6" t="str">
        <f>LEFT(dailyActivity_merged[[#This Row],[Date]],1)</f>
        <v>5</v>
      </c>
      <c r="E62">
        <v>3134</v>
      </c>
      <c r="F62">
        <v>2.03999996185303</v>
      </c>
      <c r="G62">
        <v>2.03999996185303</v>
      </c>
      <c r="H62">
        <v>0</v>
      </c>
      <c r="I62">
        <v>0</v>
      </c>
      <c r="J62">
        <v>2.03999996185303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25">
      <c r="A63">
        <v>1624580081</v>
      </c>
      <c r="B63" s="6" t="s">
        <v>43</v>
      </c>
      <c r="C63" s="6" t="str">
        <f>SUBSTITUTE(dailyActivity_merged[[#This Row],[ActivityDate]], "/", "-")</f>
        <v>5-12-2016</v>
      </c>
      <c r="D63" s="6" t="str">
        <f>LEFT(dailyActivity_merged[[#This Row],[Date]],1)</f>
        <v>5</v>
      </c>
      <c r="E63">
        <v>2971</v>
      </c>
      <c r="F63">
        <v>1.9299999475479099</v>
      </c>
      <c r="G63">
        <v>1.9299999475479099</v>
      </c>
      <c r="H63">
        <v>0</v>
      </c>
      <c r="I63">
        <v>0</v>
      </c>
      <c r="J63">
        <v>1.91999995708466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25">
      <c r="A64">
        <v>1644430081</v>
      </c>
      <c r="B64" s="6" t="s">
        <v>13</v>
      </c>
      <c r="C64" s="6" t="str">
        <f>SUBSTITUTE(dailyActivity_merged[[#This Row],[ActivityDate]], "/", "-")</f>
        <v>4-12-2016</v>
      </c>
      <c r="D64" s="6" t="str">
        <f>LEFT(dailyActivity_merged[[#This Row],[Date]],1)</f>
        <v>4</v>
      </c>
      <c r="E64">
        <v>10694</v>
      </c>
      <c r="F64">
        <v>7.7699999809265101</v>
      </c>
      <c r="G64">
        <v>7.7699999809265101</v>
      </c>
      <c r="H64">
        <v>0.140000000596046</v>
      </c>
      <c r="I64">
        <v>2.2999999523162802</v>
      </c>
      <c r="J64">
        <v>5.3299999237060502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25">
      <c r="A65">
        <v>1644430081</v>
      </c>
      <c r="B65" s="6" t="s">
        <v>14</v>
      </c>
      <c r="C65" s="6" t="str">
        <f>SUBSTITUTE(dailyActivity_merged[[#This Row],[ActivityDate]], "/", "-")</f>
        <v>4-13-2016</v>
      </c>
      <c r="D65" s="6" t="str">
        <f>LEFT(dailyActivity_merged[[#This Row],[Date]],1)</f>
        <v>4</v>
      </c>
      <c r="E65">
        <v>8001</v>
      </c>
      <c r="F65">
        <v>5.8200001716613796</v>
      </c>
      <c r="G65">
        <v>5.8200001716613796</v>
      </c>
      <c r="H65">
        <v>2.2799999713897701</v>
      </c>
      <c r="I65">
        <v>0.89999997615814198</v>
      </c>
      <c r="J65">
        <v>2.6400001049041699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25">
      <c r="A66">
        <v>1644430081</v>
      </c>
      <c r="B66" s="6" t="s">
        <v>15</v>
      </c>
      <c r="C66" s="6" t="str">
        <f>SUBSTITUTE(dailyActivity_merged[[#This Row],[ActivityDate]], "/", "-")</f>
        <v>4-14-2016</v>
      </c>
      <c r="D66" s="6" t="str">
        <f>LEFT(dailyActivity_merged[[#This Row],[Date]],1)</f>
        <v>4</v>
      </c>
      <c r="E66">
        <v>11037</v>
      </c>
      <c r="F66">
        <v>8.0200004577636701</v>
      </c>
      <c r="G66">
        <v>8.0200004577636701</v>
      </c>
      <c r="H66">
        <v>0.36000001430511502</v>
      </c>
      <c r="I66">
        <v>2.5599999427795401</v>
      </c>
      <c r="J66">
        <v>5.0999999046325701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25">
      <c r="A67">
        <v>1644430081</v>
      </c>
      <c r="B67" s="6" t="s">
        <v>16</v>
      </c>
      <c r="C67" s="6" t="str">
        <f>SUBSTITUTE(dailyActivity_merged[[#This Row],[ActivityDate]], "/", "-")</f>
        <v>4-15-2016</v>
      </c>
      <c r="D67" s="6" t="str">
        <f>LEFT(dailyActivity_merged[[#This Row],[Date]],1)</f>
        <v>4</v>
      </c>
      <c r="E67">
        <v>5263</v>
      </c>
      <c r="F67">
        <v>3.8299999237060498</v>
      </c>
      <c r="G67">
        <v>3.8299999237060498</v>
      </c>
      <c r="H67">
        <v>0.21999999880790699</v>
      </c>
      <c r="I67">
        <v>0.15000000596046401</v>
      </c>
      <c r="J67">
        <v>3.4500000476837198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25">
      <c r="A68">
        <v>1644430081</v>
      </c>
      <c r="B68" s="6" t="s">
        <v>17</v>
      </c>
      <c r="C68" s="6" t="str">
        <f>SUBSTITUTE(dailyActivity_merged[[#This Row],[ActivityDate]], "/", "-")</f>
        <v>4-16-2016</v>
      </c>
      <c r="D68" s="6" t="str">
        <f>LEFT(dailyActivity_merged[[#This Row],[Date]],1)</f>
        <v>4</v>
      </c>
      <c r="E68">
        <v>15300</v>
      </c>
      <c r="F68">
        <v>11.1199998855591</v>
      </c>
      <c r="G68">
        <v>11.1199998855591</v>
      </c>
      <c r="H68">
        <v>4.0999999046325701</v>
      </c>
      <c r="I68">
        <v>1.87999999523163</v>
      </c>
      <c r="J68">
        <v>5.0900001525878897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25">
      <c r="A69">
        <v>1644430081</v>
      </c>
      <c r="B69" s="6" t="s">
        <v>18</v>
      </c>
      <c r="C69" s="6" t="str">
        <f>SUBSTITUTE(dailyActivity_merged[[#This Row],[ActivityDate]], "/", "-")</f>
        <v>4-17-2016</v>
      </c>
      <c r="D69" s="6" t="str">
        <f>LEFT(dailyActivity_merged[[#This Row],[Date]],1)</f>
        <v>4</v>
      </c>
      <c r="E69">
        <v>8757</v>
      </c>
      <c r="F69">
        <v>6.3699998855590803</v>
      </c>
      <c r="G69">
        <v>6.3699998855590803</v>
      </c>
      <c r="H69">
        <v>2.25</v>
      </c>
      <c r="I69">
        <v>0.56999999284744296</v>
      </c>
      <c r="J69">
        <v>3.5499999523162802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25">
      <c r="A70">
        <v>1644430081</v>
      </c>
      <c r="B70" s="6" t="s">
        <v>19</v>
      </c>
      <c r="C70" s="6" t="str">
        <f>SUBSTITUTE(dailyActivity_merged[[#This Row],[ActivityDate]], "/", "-")</f>
        <v>4-18-2016</v>
      </c>
      <c r="D70" s="6" t="str">
        <f>LEFT(dailyActivity_merged[[#This Row],[Date]],1)</f>
        <v>4</v>
      </c>
      <c r="E70">
        <v>7132</v>
      </c>
      <c r="F70">
        <v>5.1900000572204599</v>
      </c>
      <c r="G70">
        <v>5.1900000572204599</v>
      </c>
      <c r="H70">
        <v>1.0700000524520901</v>
      </c>
      <c r="I70">
        <v>1.66999995708466</v>
      </c>
      <c r="J70">
        <v>2.4500000476837198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25">
      <c r="A71">
        <v>1644430081</v>
      </c>
      <c r="B71" s="6" t="s">
        <v>20</v>
      </c>
      <c r="C71" s="6" t="str">
        <f>SUBSTITUTE(dailyActivity_merged[[#This Row],[ActivityDate]], "/", "-")</f>
        <v>4-19-2016</v>
      </c>
      <c r="D71" s="6" t="str">
        <f>LEFT(dailyActivity_merged[[#This Row],[Date]],1)</f>
        <v>4</v>
      </c>
      <c r="E71">
        <v>11256</v>
      </c>
      <c r="F71">
        <v>8.1800003051757795</v>
      </c>
      <c r="G71">
        <v>8.1800003051757795</v>
      </c>
      <c r="H71">
        <v>0.36000001430511502</v>
      </c>
      <c r="I71">
        <v>2.5299999713897701</v>
      </c>
      <c r="J71">
        <v>5.3000001907348597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25">
      <c r="A72">
        <v>1644430081</v>
      </c>
      <c r="B72" s="6" t="s">
        <v>21</v>
      </c>
      <c r="C72" s="6" t="str">
        <f>SUBSTITUTE(dailyActivity_merged[[#This Row],[ActivityDate]], "/", "-")</f>
        <v>4-20-2016</v>
      </c>
      <c r="D72" s="6" t="str">
        <f>LEFT(dailyActivity_merged[[#This Row],[Date]],1)</f>
        <v>4</v>
      </c>
      <c r="E72">
        <v>2436</v>
      </c>
      <c r="F72">
        <v>1.7699999809265099</v>
      </c>
      <c r="G72">
        <v>1.7699999809265099</v>
      </c>
      <c r="H72">
        <v>0</v>
      </c>
      <c r="I72">
        <v>0</v>
      </c>
      <c r="J72">
        <v>1.7599999904632599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25">
      <c r="A73">
        <v>1644430081</v>
      </c>
      <c r="B73" s="6" t="s">
        <v>22</v>
      </c>
      <c r="C73" s="6" t="str">
        <f>SUBSTITUTE(dailyActivity_merged[[#This Row],[ActivityDate]], "/", "-")</f>
        <v>4-21-2016</v>
      </c>
      <c r="D73" s="6" t="str">
        <f>LEFT(dailyActivity_merged[[#This Row],[Date]],1)</f>
        <v>4</v>
      </c>
      <c r="E73">
        <v>1223</v>
      </c>
      <c r="F73">
        <v>0.88999998569488503</v>
      </c>
      <c r="G73">
        <v>0.88999998569488503</v>
      </c>
      <c r="H73">
        <v>0</v>
      </c>
      <c r="I73">
        <v>0</v>
      </c>
      <c r="J73">
        <v>0.87999999523162797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25">
      <c r="A74">
        <v>1644430081</v>
      </c>
      <c r="B74" s="6" t="s">
        <v>23</v>
      </c>
      <c r="C74" s="6" t="str">
        <f>SUBSTITUTE(dailyActivity_merged[[#This Row],[ActivityDate]], "/", "-")</f>
        <v>4-22-2016</v>
      </c>
      <c r="D74" s="6" t="str">
        <f>LEFT(dailyActivity_merged[[#This Row],[Date]],1)</f>
        <v>4</v>
      </c>
      <c r="E74">
        <v>3673</v>
      </c>
      <c r="F74">
        <v>2.6700000762939502</v>
      </c>
      <c r="G74">
        <v>2.6700000762939502</v>
      </c>
      <c r="H74">
        <v>0</v>
      </c>
      <c r="I74">
        <v>0</v>
      </c>
      <c r="J74">
        <v>2.6600000858306898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25">
      <c r="A75">
        <v>1644430081</v>
      </c>
      <c r="B75" s="6" t="s">
        <v>24</v>
      </c>
      <c r="C75" s="6" t="str">
        <f>SUBSTITUTE(dailyActivity_merged[[#This Row],[ActivityDate]], "/", "-")</f>
        <v>4-23-2016</v>
      </c>
      <c r="D75" s="6" t="str">
        <f>LEFT(dailyActivity_merged[[#This Row],[Date]],1)</f>
        <v>4</v>
      </c>
      <c r="E75">
        <v>6637</v>
      </c>
      <c r="F75">
        <v>4.8299999237060502</v>
      </c>
      <c r="G75">
        <v>4.8299999237060502</v>
      </c>
      <c r="H75">
        <v>0</v>
      </c>
      <c r="I75">
        <v>0.57999998331069902</v>
      </c>
      <c r="J75">
        <v>4.25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25">
      <c r="A76">
        <v>1644430081</v>
      </c>
      <c r="B76" s="6" t="s">
        <v>25</v>
      </c>
      <c r="C76" s="6" t="str">
        <f>SUBSTITUTE(dailyActivity_merged[[#This Row],[ActivityDate]], "/", "-")</f>
        <v>4-24-2016</v>
      </c>
      <c r="D76" s="6" t="str">
        <f>LEFT(dailyActivity_merged[[#This Row],[Date]],1)</f>
        <v>4</v>
      </c>
      <c r="E76">
        <v>3321</v>
      </c>
      <c r="F76">
        <v>2.4100000858306898</v>
      </c>
      <c r="G76">
        <v>2.4100000858306898</v>
      </c>
      <c r="H76">
        <v>0</v>
      </c>
      <c r="I76">
        <v>0</v>
      </c>
      <c r="J76">
        <v>2.4100000858306898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25">
      <c r="A77">
        <v>1644430081</v>
      </c>
      <c r="B77" s="6" t="s">
        <v>26</v>
      </c>
      <c r="C77" s="6" t="str">
        <f>SUBSTITUTE(dailyActivity_merged[[#This Row],[ActivityDate]], "/", "-")</f>
        <v>4-25-2016</v>
      </c>
      <c r="D77" s="6" t="str">
        <f>LEFT(dailyActivity_merged[[#This Row],[Date]],1)</f>
        <v>4</v>
      </c>
      <c r="E77">
        <v>3580</v>
      </c>
      <c r="F77">
        <v>2.5999999046325701</v>
      </c>
      <c r="G77">
        <v>2.5999999046325701</v>
      </c>
      <c r="H77">
        <v>0.58999997377395597</v>
      </c>
      <c r="I77">
        <v>5.9999998658895499E-2</v>
      </c>
      <c r="J77">
        <v>1.95000004768372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25">
      <c r="A78">
        <v>1644430081</v>
      </c>
      <c r="B78" s="6" t="s">
        <v>27</v>
      </c>
      <c r="C78" s="6" t="str">
        <f>SUBSTITUTE(dailyActivity_merged[[#This Row],[ActivityDate]], "/", "-")</f>
        <v>4-26-2016</v>
      </c>
      <c r="D78" s="6" t="str">
        <f>LEFT(dailyActivity_merged[[#This Row],[Date]],1)</f>
        <v>4</v>
      </c>
      <c r="E78">
        <v>9919</v>
      </c>
      <c r="F78">
        <v>7.21000003814697</v>
      </c>
      <c r="G78">
        <v>7.21000003814697</v>
      </c>
      <c r="H78">
        <v>0.80000001192092896</v>
      </c>
      <c r="I78">
        <v>1.7200000286102299</v>
      </c>
      <c r="J78">
        <v>4.6900000572204599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25">
      <c r="A79">
        <v>1644430081</v>
      </c>
      <c r="B79" s="6" t="s">
        <v>28</v>
      </c>
      <c r="C79" s="6" t="str">
        <f>SUBSTITUTE(dailyActivity_merged[[#This Row],[ActivityDate]], "/", "-")</f>
        <v>4-27-2016</v>
      </c>
      <c r="D79" s="6" t="str">
        <f>LEFT(dailyActivity_merged[[#This Row],[Date]],1)</f>
        <v>4</v>
      </c>
      <c r="E79">
        <v>3032</v>
      </c>
      <c r="F79">
        <v>2.2000000476837198</v>
      </c>
      <c r="G79">
        <v>2.2000000476837198</v>
      </c>
      <c r="H79">
        <v>0</v>
      </c>
      <c r="I79">
        <v>0</v>
      </c>
      <c r="J79">
        <v>2.2000000476837198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25">
      <c r="A80">
        <v>1644430081</v>
      </c>
      <c r="B80" s="6" t="s">
        <v>29</v>
      </c>
      <c r="C80" s="6" t="str">
        <f>SUBSTITUTE(dailyActivity_merged[[#This Row],[ActivityDate]], "/", "-")</f>
        <v>4-28-2016</v>
      </c>
      <c r="D80" s="6" t="str">
        <f>LEFT(dailyActivity_merged[[#This Row],[Date]],1)</f>
        <v>4</v>
      </c>
      <c r="E80">
        <v>9405</v>
      </c>
      <c r="F80">
        <v>6.8400001525878897</v>
      </c>
      <c r="G80">
        <v>6.8400001525878897</v>
      </c>
      <c r="H80">
        <v>0.20000000298023199</v>
      </c>
      <c r="I80">
        <v>2.3199999332428001</v>
      </c>
      <c r="J80">
        <v>4.3099999427795401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25">
      <c r="A81">
        <v>1644430081</v>
      </c>
      <c r="B81" s="6" t="s">
        <v>30</v>
      </c>
      <c r="C81" s="6" t="str">
        <f>SUBSTITUTE(dailyActivity_merged[[#This Row],[ActivityDate]], "/", "-")</f>
        <v>4-29-2016</v>
      </c>
      <c r="D81" s="6" t="str">
        <f>LEFT(dailyActivity_merged[[#This Row],[Date]],1)</f>
        <v>4</v>
      </c>
      <c r="E81">
        <v>3176</v>
      </c>
      <c r="F81">
        <v>2.3099999427795401</v>
      </c>
      <c r="G81">
        <v>2.3099999427795401</v>
      </c>
      <c r="H81">
        <v>0</v>
      </c>
      <c r="I81">
        <v>0</v>
      </c>
      <c r="J81">
        <v>2.3099999427795401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25">
      <c r="A82">
        <v>1644430081</v>
      </c>
      <c r="B82" s="6" t="s">
        <v>31</v>
      </c>
      <c r="C82" s="6" t="str">
        <f>SUBSTITUTE(dailyActivity_merged[[#This Row],[ActivityDate]], "/", "-")</f>
        <v>4-30-2016</v>
      </c>
      <c r="D82" s="6" t="str">
        <f>LEFT(dailyActivity_merged[[#This Row],[Date]],1)</f>
        <v>4</v>
      </c>
      <c r="E82">
        <v>18213</v>
      </c>
      <c r="F82">
        <v>13.2399997711182</v>
      </c>
      <c r="G82">
        <v>13.2399997711182</v>
      </c>
      <c r="H82">
        <v>0.62999999523162797</v>
      </c>
      <c r="I82">
        <v>3.1400001049041699</v>
      </c>
      <c r="J82">
        <v>9.4600000381469709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25">
      <c r="A83">
        <v>1644430081</v>
      </c>
      <c r="B83" s="6" t="s">
        <v>32</v>
      </c>
      <c r="C83" s="6" t="str">
        <f>SUBSTITUTE(dailyActivity_merged[[#This Row],[ActivityDate]], "/", "-")</f>
        <v>5-1-2016</v>
      </c>
      <c r="D83" s="6" t="str">
        <f>LEFT(dailyActivity_merged[[#This Row],[Date]],1)</f>
        <v>5</v>
      </c>
      <c r="E83">
        <v>6132</v>
      </c>
      <c r="F83">
        <v>4.46000003814697</v>
      </c>
      <c r="G83">
        <v>4.46000003814697</v>
      </c>
      <c r="H83">
        <v>0.239999994635582</v>
      </c>
      <c r="I83">
        <v>0.99000000953674305</v>
      </c>
      <c r="J83">
        <v>3.2300000190734899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25">
      <c r="A84">
        <v>1644430081</v>
      </c>
      <c r="B84" s="6" t="s">
        <v>33</v>
      </c>
      <c r="C84" s="6" t="str">
        <f>SUBSTITUTE(dailyActivity_merged[[#This Row],[ActivityDate]], "/", "-")</f>
        <v>5-2-2016</v>
      </c>
      <c r="D84" s="6" t="str">
        <f>LEFT(dailyActivity_merged[[#This Row],[Date]],1)</f>
        <v>5</v>
      </c>
      <c r="E84">
        <v>3758</v>
      </c>
      <c r="F84">
        <v>2.7300000190734899</v>
      </c>
      <c r="G84">
        <v>2.7300000190734899</v>
      </c>
      <c r="H84">
        <v>7.0000000298023196E-2</v>
      </c>
      <c r="I84">
        <v>0.31000000238418601</v>
      </c>
      <c r="J84">
        <v>2.3499999046325701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25">
      <c r="A85">
        <v>1644430081</v>
      </c>
      <c r="B85" s="6" t="s">
        <v>34</v>
      </c>
      <c r="C85" s="6" t="str">
        <f>SUBSTITUTE(dailyActivity_merged[[#This Row],[ActivityDate]], "/", "-")</f>
        <v>5-3-2016</v>
      </c>
      <c r="D85" s="6" t="str">
        <f>LEFT(dailyActivity_merged[[#This Row],[Date]],1)</f>
        <v>5</v>
      </c>
      <c r="E85">
        <v>12850</v>
      </c>
      <c r="F85">
        <v>9.3400001525878906</v>
      </c>
      <c r="G85">
        <v>9.3400001525878906</v>
      </c>
      <c r="H85">
        <v>0.72000002861022905</v>
      </c>
      <c r="I85">
        <v>4.0900001525878897</v>
      </c>
      <c r="J85">
        <v>4.53999996185303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25">
      <c r="A86">
        <v>1644430081</v>
      </c>
      <c r="B86" s="6" t="s">
        <v>35</v>
      </c>
      <c r="C86" s="6" t="str">
        <f>SUBSTITUTE(dailyActivity_merged[[#This Row],[ActivityDate]], "/", "-")</f>
        <v>5-4-2016</v>
      </c>
      <c r="D86" s="6" t="str">
        <f>LEFT(dailyActivity_merged[[#This Row],[Date]],1)</f>
        <v>5</v>
      </c>
      <c r="E86">
        <v>2309</v>
      </c>
      <c r="F86">
        <v>1.6799999475479099</v>
      </c>
      <c r="G86">
        <v>1.6799999475479099</v>
      </c>
      <c r="H86">
        <v>0</v>
      </c>
      <c r="I86">
        <v>0</v>
      </c>
      <c r="J86">
        <v>1.6599999666214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25">
      <c r="A87">
        <v>1644430081</v>
      </c>
      <c r="B87" s="6" t="s">
        <v>36</v>
      </c>
      <c r="C87" s="6" t="str">
        <f>SUBSTITUTE(dailyActivity_merged[[#This Row],[ActivityDate]], "/", "-")</f>
        <v>5-5-2016</v>
      </c>
      <c r="D87" s="6" t="str">
        <f>LEFT(dailyActivity_merged[[#This Row],[Date]],1)</f>
        <v>5</v>
      </c>
      <c r="E87">
        <v>4363</v>
      </c>
      <c r="F87">
        <v>3.1900000572204599</v>
      </c>
      <c r="G87">
        <v>3.1900000572204599</v>
      </c>
      <c r="H87">
        <v>0.519999980926514</v>
      </c>
      <c r="I87">
        <v>0.54000002145767201</v>
      </c>
      <c r="J87">
        <v>2.1300001144409202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25">
      <c r="A88">
        <v>1644430081</v>
      </c>
      <c r="B88" s="6" t="s">
        <v>37</v>
      </c>
      <c r="C88" s="6" t="str">
        <f>SUBSTITUTE(dailyActivity_merged[[#This Row],[ActivityDate]], "/", "-")</f>
        <v>5-6-2016</v>
      </c>
      <c r="D88" s="6" t="str">
        <f>LEFT(dailyActivity_merged[[#This Row],[Date]],1)</f>
        <v>5</v>
      </c>
      <c r="E88">
        <v>9787</v>
      </c>
      <c r="F88">
        <v>7.1199998855590803</v>
      </c>
      <c r="G88">
        <v>7.1199998855590803</v>
      </c>
      <c r="H88">
        <v>0.81999999284744296</v>
      </c>
      <c r="I88">
        <v>0.270000010728836</v>
      </c>
      <c r="J88">
        <v>6.0100002288818404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25">
      <c r="A89">
        <v>1644430081</v>
      </c>
      <c r="B89" s="6" t="s">
        <v>38</v>
      </c>
      <c r="C89" s="6" t="str">
        <f>SUBSTITUTE(dailyActivity_merged[[#This Row],[ActivityDate]], "/", "-")</f>
        <v>5-7-2016</v>
      </c>
      <c r="D89" s="6" t="str">
        <f>LEFT(dailyActivity_merged[[#This Row],[Date]],1)</f>
        <v>5</v>
      </c>
      <c r="E89">
        <v>13372</v>
      </c>
      <c r="F89">
        <v>9.7200002670288104</v>
      </c>
      <c r="G89">
        <v>9.7200002670288104</v>
      </c>
      <c r="H89">
        <v>3.2599999904632599</v>
      </c>
      <c r="I89">
        <v>0.79000002145767201</v>
      </c>
      <c r="J89">
        <v>5.6700000762939498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25">
      <c r="A90">
        <v>1644430081</v>
      </c>
      <c r="B90" s="6" t="s">
        <v>39</v>
      </c>
      <c r="C90" s="6" t="str">
        <f>SUBSTITUTE(dailyActivity_merged[[#This Row],[ActivityDate]], "/", "-")</f>
        <v>5-8-2016</v>
      </c>
      <c r="D90" s="6" t="str">
        <f>LEFT(dailyActivity_merged[[#This Row],[Date]],1)</f>
        <v>5</v>
      </c>
      <c r="E90">
        <v>6724</v>
      </c>
      <c r="F90">
        <v>4.8899998664856001</v>
      </c>
      <c r="G90">
        <v>4.8899998664856001</v>
      </c>
      <c r="H90">
        <v>0</v>
      </c>
      <c r="I90">
        <v>0</v>
      </c>
      <c r="J90">
        <v>4.8800001144409197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25">
      <c r="A91">
        <v>1644430081</v>
      </c>
      <c r="B91" s="6" t="s">
        <v>40</v>
      </c>
      <c r="C91" s="6" t="str">
        <f>SUBSTITUTE(dailyActivity_merged[[#This Row],[ActivityDate]], "/", "-")</f>
        <v>5-9-2016</v>
      </c>
      <c r="D91" s="6" t="str">
        <f>LEFT(dailyActivity_merged[[#This Row],[Date]],1)</f>
        <v>5</v>
      </c>
      <c r="E91">
        <v>6643</v>
      </c>
      <c r="F91">
        <v>4.8299999237060502</v>
      </c>
      <c r="G91">
        <v>4.8299999237060502</v>
      </c>
      <c r="H91">
        <v>2.3900001049041699</v>
      </c>
      <c r="I91">
        <v>0.34999999403953602</v>
      </c>
      <c r="J91">
        <v>2.0899999141693102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25">
      <c r="A92">
        <v>1644430081</v>
      </c>
      <c r="B92" s="6" t="s">
        <v>41</v>
      </c>
      <c r="C92" s="6" t="str">
        <f>SUBSTITUTE(dailyActivity_merged[[#This Row],[ActivityDate]], "/", "-")</f>
        <v>5-10-2016</v>
      </c>
      <c r="D92" s="6" t="str">
        <f>LEFT(dailyActivity_merged[[#This Row],[Date]],1)</f>
        <v>5</v>
      </c>
      <c r="E92">
        <v>9167</v>
      </c>
      <c r="F92">
        <v>6.6599998474121103</v>
      </c>
      <c r="G92">
        <v>6.6599998474121103</v>
      </c>
      <c r="H92">
        <v>0.87999999523162797</v>
      </c>
      <c r="I92">
        <v>0.81000000238418601</v>
      </c>
      <c r="J92">
        <v>4.9699997901916504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25">
      <c r="A93">
        <v>1644430081</v>
      </c>
      <c r="B93" s="6" t="s">
        <v>42</v>
      </c>
      <c r="C93" s="6" t="str">
        <f>SUBSTITUTE(dailyActivity_merged[[#This Row],[ActivityDate]], "/", "-")</f>
        <v>5-11-2016</v>
      </c>
      <c r="D93" s="6" t="str">
        <f>LEFT(dailyActivity_merged[[#This Row],[Date]],1)</f>
        <v>5</v>
      </c>
      <c r="E93">
        <v>1329</v>
      </c>
      <c r="F93">
        <v>0.97000002861022905</v>
      </c>
      <c r="G93">
        <v>0.97000002861022905</v>
      </c>
      <c r="H93">
        <v>0</v>
      </c>
      <c r="I93">
        <v>0</v>
      </c>
      <c r="J93">
        <v>0.94999998807907104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25">
      <c r="A94">
        <v>1844505072</v>
      </c>
      <c r="B94" s="6" t="s">
        <v>13</v>
      </c>
      <c r="C94" s="6" t="str">
        <f>SUBSTITUTE(dailyActivity_merged[[#This Row],[ActivityDate]], "/", "-")</f>
        <v>4-12-2016</v>
      </c>
      <c r="D94" s="6" t="str">
        <f>LEFT(dailyActivity_merged[[#This Row],[Date]],1)</f>
        <v>4</v>
      </c>
      <c r="E94">
        <v>6697</v>
      </c>
      <c r="F94">
        <v>4.4299998283386204</v>
      </c>
      <c r="G94">
        <v>4.4299998283386204</v>
      </c>
      <c r="H94">
        <v>0</v>
      </c>
      <c r="I94">
        <v>0</v>
      </c>
      <c r="J94">
        <v>4.4299998283386204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25">
      <c r="A95">
        <v>1844505072</v>
      </c>
      <c r="B95" s="6" t="s">
        <v>14</v>
      </c>
      <c r="C95" s="6" t="str">
        <f>SUBSTITUTE(dailyActivity_merged[[#This Row],[ActivityDate]], "/", "-")</f>
        <v>4-13-2016</v>
      </c>
      <c r="D95" s="6" t="str">
        <f>LEFT(dailyActivity_merged[[#This Row],[Date]],1)</f>
        <v>4</v>
      </c>
      <c r="E95">
        <v>4929</v>
      </c>
      <c r="F95">
        <v>3.2599999904632599</v>
      </c>
      <c r="G95">
        <v>3.2599999904632599</v>
      </c>
      <c r="H95">
        <v>0</v>
      </c>
      <c r="I95">
        <v>0</v>
      </c>
      <c r="J95">
        <v>3.2599999904632599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25">
      <c r="A96">
        <v>1844505072</v>
      </c>
      <c r="B96" s="6" t="s">
        <v>15</v>
      </c>
      <c r="C96" s="6" t="str">
        <f>SUBSTITUTE(dailyActivity_merged[[#This Row],[ActivityDate]], "/", "-")</f>
        <v>4-14-2016</v>
      </c>
      <c r="D96" s="6" t="str">
        <f>LEFT(dailyActivity_merged[[#This Row],[Date]],1)</f>
        <v>4</v>
      </c>
      <c r="E96">
        <v>7937</v>
      </c>
      <c r="F96">
        <v>5.25</v>
      </c>
      <c r="G96">
        <v>5.25</v>
      </c>
      <c r="H96">
        <v>0</v>
      </c>
      <c r="I96">
        <v>0</v>
      </c>
      <c r="J96">
        <v>5.2300000190734899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25">
      <c r="A97">
        <v>1844505072</v>
      </c>
      <c r="B97" s="6" t="s">
        <v>16</v>
      </c>
      <c r="C97" s="6" t="str">
        <f>SUBSTITUTE(dailyActivity_merged[[#This Row],[ActivityDate]], "/", "-")</f>
        <v>4-15-2016</v>
      </c>
      <c r="D97" s="6" t="str">
        <f>LEFT(dailyActivity_merged[[#This Row],[Date]],1)</f>
        <v>4</v>
      </c>
      <c r="E97">
        <v>3844</v>
      </c>
      <c r="F97">
        <v>2.53999996185303</v>
      </c>
      <c r="G97">
        <v>2.53999996185303</v>
      </c>
      <c r="H97">
        <v>0</v>
      </c>
      <c r="I97">
        <v>0</v>
      </c>
      <c r="J97">
        <v>2.53999996185303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25">
      <c r="A98">
        <v>1844505072</v>
      </c>
      <c r="B98" s="6" t="s">
        <v>17</v>
      </c>
      <c r="C98" s="6" t="str">
        <f>SUBSTITUTE(dailyActivity_merged[[#This Row],[ActivityDate]], "/", "-")</f>
        <v>4-16-2016</v>
      </c>
      <c r="D98" s="6" t="str">
        <f>LEFT(dailyActivity_merged[[#This Row],[Date]],1)</f>
        <v>4</v>
      </c>
      <c r="E98">
        <v>3414</v>
      </c>
      <c r="F98">
        <v>2.2599999904632599</v>
      </c>
      <c r="G98">
        <v>2.2599999904632599</v>
      </c>
      <c r="H98">
        <v>0</v>
      </c>
      <c r="I98">
        <v>0</v>
      </c>
      <c r="J98">
        <v>2.2599999904632599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25">
      <c r="A99">
        <v>1844505072</v>
      </c>
      <c r="B99" s="6" t="s">
        <v>18</v>
      </c>
      <c r="C99" s="6" t="str">
        <f>SUBSTITUTE(dailyActivity_merged[[#This Row],[ActivityDate]], "/", "-")</f>
        <v>4-17-2016</v>
      </c>
      <c r="D99" s="6" t="str">
        <f>LEFT(dailyActivity_merged[[#This Row],[Date]],1)</f>
        <v>4</v>
      </c>
      <c r="E99">
        <v>4525</v>
      </c>
      <c r="F99">
        <v>2.9900000095367401</v>
      </c>
      <c r="G99">
        <v>2.9900000095367401</v>
      </c>
      <c r="H99">
        <v>0.140000000596046</v>
      </c>
      <c r="I99">
        <v>0.259999990463257</v>
      </c>
      <c r="J99">
        <v>2.5899999141693102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25">
      <c r="A100">
        <v>1844505072</v>
      </c>
      <c r="B100" s="6" t="s">
        <v>19</v>
      </c>
      <c r="C100" s="6" t="str">
        <f>SUBSTITUTE(dailyActivity_merged[[#This Row],[ActivityDate]], "/", "-")</f>
        <v>4-18-2016</v>
      </c>
      <c r="D100" s="6" t="str">
        <f>LEFT(dailyActivity_merged[[#This Row],[Date]],1)</f>
        <v>4</v>
      </c>
      <c r="E100">
        <v>4597</v>
      </c>
      <c r="F100">
        <v>3.03999996185303</v>
      </c>
      <c r="G100">
        <v>3.03999996185303</v>
      </c>
      <c r="H100">
        <v>0</v>
      </c>
      <c r="I100">
        <v>0.479999989271164</v>
      </c>
      <c r="J100">
        <v>2.5599999427795401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25">
      <c r="A101">
        <v>1844505072</v>
      </c>
      <c r="B101" s="6" t="s">
        <v>20</v>
      </c>
      <c r="C101" s="6" t="str">
        <f>SUBSTITUTE(dailyActivity_merged[[#This Row],[ActivityDate]], "/", "-")</f>
        <v>4-19-2016</v>
      </c>
      <c r="D101" s="6" t="str">
        <f>LEFT(dailyActivity_merged[[#This Row],[Date]],1)</f>
        <v>4</v>
      </c>
      <c r="E101">
        <v>197</v>
      </c>
      <c r="F101">
        <v>0.129999995231628</v>
      </c>
      <c r="G101">
        <v>0.129999995231628</v>
      </c>
      <c r="H101">
        <v>0</v>
      </c>
      <c r="I101">
        <v>0</v>
      </c>
      <c r="J101">
        <v>0.129999995231628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25">
      <c r="A102">
        <v>1844505072</v>
      </c>
      <c r="B102" s="6" t="s">
        <v>21</v>
      </c>
      <c r="C102" s="6" t="str">
        <f>SUBSTITUTE(dailyActivity_merged[[#This Row],[ActivityDate]], "/", "-")</f>
        <v>4-20-2016</v>
      </c>
      <c r="D102" s="6" t="str">
        <f>LEFT(dailyActivity_merged[[#This Row],[Date]],1)</f>
        <v>4</v>
      </c>
      <c r="E102">
        <v>8</v>
      </c>
      <c r="F102">
        <v>9.9999997764825804E-3</v>
      </c>
      <c r="G102">
        <v>9.9999997764825804E-3</v>
      </c>
      <c r="H102">
        <v>0</v>
      </c>
      <c r="I102">
        <v>0</v>
      </c>
      <c r="J102">
        <v>9.9999997764825804E-3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25">
      <c r="A103">
        <v>1844505072</v>
      </c>
      <c r="B103" s="6" t="s">
        <v>22</v>
      </c>
      <c r="C103" s="6" t="str">
        <f>SUBSTITUTE(dailyActivity_merged[[#This Row],[ActivityDate]], "/", "-")</f>
        <v>4-21-2016</v>
      </c>
      <c r="D103" s="6" t="str">
        <f>LEFT(dailyActivity_merged[[#This Row],[Date]],1)</f>
        <v>4</v>
      </c>
      <c r="E103">
        <v>8054</v>
      </c>
      <c r="F103">
        <v>5.3200001716613796</v>
      </c>
      <c r="G103">
        <v>5.3200001716613796</v>
      </c>
      <c r="H103">
        <v>0.119999997317791</v>
      </c>
      <c r="I103">
        <v>0.519999980926514</v>
      </c>
      <c r="J103">
        <v>4.6799998283386204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25">
      <c r="A104">
        <v>1844505072</v>
      </c>
      <c r="B104" s="6" t="s">
        <v>23</v>
      </c>
      <c r="C104" s="6" t="str">
        <f>SUBSTITUTE(dailyActivity_merged[[#This Row],[ActivityDate]], "/", "-")</f>
        <v>4-22-2016</v>
      </c>
      <c r="D104" s="6" t="str">
        <f>LEFT(dailyActivity_merged[[#This Row],[Date]],1)</f>
        <v>4</v>
      </c>
      <c r="E104">
        <v>5372</v>
      </c>
      <c r="F104">
        <v>3.5499999523162802</v>
      </c>
      <c r="G104">
        <v>3.5499999523162802</v>
      </c>
      <c r="H104">
        <v>0</v>
      </c>
      <c r="I104">
        <v>0</v>
      </c>
      <c r="J104">
        <v>3.5499999523162802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25">
      <c r="A105">
        <v>1844505072</v>
      </c>
      <c r="B105" s="6" t="s">
        <v>24</v>
      </c>
      <c r="C105" s="6" t="str">
        <f>SUBSTITUTE(dailyActivity_merged[[#This Row],[ActivityDate]], "/", "-")</f>
        <v>4-23-2016</v>
      </c>
      <c r="D105" s="6" t="str">
        <f>LEFT(dailyActivity_merged[[#This Row],[Date]],1)</f>
        <v>4</v>
      </c>
      <c r="E105">
        <v>3570</v>
      </c>
      <c r="F105">
        <v>2.3599998950958301</v>
      </c>
      <c r="G105">
        <v>2.3599998950958301</v>
      </c>
      <c r="H105">
        <v>0</v>
      </c>
      <c r="I105">
        <v>0</v>
      </c>
      <c r="J105">
        <v>2.3599998950958301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25">
      <c r="A106">
        <v>1844505072</v>
      </c>
      <c r="B106" s="6" t="s">
        <v>25</v>
      </c>
      <c r="C106" s="6" t="str">
        <f>SUBSTITUTE(dailyActivity_merged[[#This Row],[ActivityDate]], "/", "-")</f>
        <v>4-24-2016</v>
      </c>
      <c r="D106" s="6" t="str">
        <f>LEFT(dailyActivity_merged[[#This Row],[Date]],1)</f>
        <v>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25">
      <c r="A107">
        <v>1844505072</v>
      </c>
      <c r="B107" s="6" t="s">
        <v>26</v>
      </c>
      <c r="C107" s="6" t="str">
        <f>SUBSTITUTE(dailyActivity_merged[[#This Row],[ActivityDate]], "/", "-")</f>
        <v>4-25-2016</v>
      </c>
      <c r="D107" s="6" t="str">
        <f>LEFT(dailyActivity_merged[[#This Row],[Date]],1)</f>
        <v>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25">
      <c r="A108">
        <v>1844505072</v>
      </c>
      <c r="B108" s="6" t="s">
        <v>27</v>
      </c>
      <c r="C108" s="6" t="str">
        <f>SUBSTITUTE(dailyActivity_merged[[#This Row],[ActivityDate]], "/", "-")</f>
        <v>4-26-2016</v>
      </c>
      <c r="D108" s="6" t="str">
        <f>LEFT(dailyActivity_merged[[#This Row],[Date]],1)</f>
        <v>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25">
      <c r="A109">
        <v>1844505072</v>
      </c>
      <c r="B109" s="6" t="s">
        <v>28</v>
      </c>
      <c r="C109" s="6" t="str">
        <f>SUBSTITUTE(dailyActivity_merged[[#This Row],[ActivityDate]], "/", "-")</f>
        <v>4-27-2016</v>
      </c>
      <c r="D109" s="6" t="str">
        <f>LEFT(dailyActivity_merged[[#This Row],[Date]],1)</f>
        <v>4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25">
      <c r="A110">
        <v>1844505072</v>
      </c>
      <c r="B110" s="6" t="s">
        <v>29</v>
      </c>
      <c r="C110" s="6" t="str">
        <f>SUBSTITUTE(dailyActivity_merged[[#This Row],[ActivityDate]], "/", "-")</f>
        <v>4-28-2016</v>
      </c>
      <c r="D110" s="6" t="str">
        <f>LEFT(dailyActivity_merged[[#This Row],[Date]],1)</f>
        <v>4</v>
      </c>
      <c r="E110">
        <v>6907</v>
      </c>
      <c r="F110">
        <v>4.5700001716613796</v>
      </c>
      <c r="G110">
        <v>4.5700001716613796</v>
      </c>
      <c r="H110">
        <v>0</v>
      </c>
      <c r="I110">
        <v>0</v>
      </c>
      <c r="J110">
        <v>4.5599999427795401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25">
      <c r="A111">
        <v>1844505072</v>
      </c>
      <c r="B111" s="6" t="s">
        <v>30</v>
      </c>
      <c r="C111" s="6" t="str">
        <f>SUBSTITUTE(dailyActivity_merged[[#This Row],[ActivityDate]], "/", "-")</f>
        <v>4-29-2016</v>
      </c>
      <c r="D111" s="6" t="str">
        <f>LEFT(dailyActivity_merged[[#This Row],[Date]],1)</f>
        <v>4</v>
      </c>
      <c r="E111">
        <v>4920</v>
      </c>
      <c r="F111">
        <v>3.25</v>
      </c>
      <c r="G111">
        <v>3.25</v>
      </c>
      <c r="H111">
        <v>0</v>
      </c>
      <c r="I111">
        <v>0</v>
      </c>
      <c r="J111">
        <v>3.25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25">
      <c r="A112">
        <v>1844505072</v>
      </c>
      <c r="B112" s="6" t="s">
        <v>31</v>
      </c>
      <c r="C112" s="6" t="str">
        <f>SUBSTITUTE(dailyActivity_merged[[#This Row],[ActivityDate]], "/", "-")</f>
        <v>4-30-2016</v>
      </c>
      <c r="D112" s="6" t="str">
        <f>LEFT(dailyActivity_merged[[#This Row],[Date]],1)</f>
        <v>4</v>
      </c>
      <c r="E112">
        <v>4014</v>
      </c>
      <c r="F112">
        <v>2.6700000762939502</v>
      </c>
      <c r="G112">
        <v>2.6700000762939502</v>
      </c>
      <c r="H112">
        <v>0</v>
      </c>
      <c r="I112">
        <v>0</v>
      </c>
      <c r="J112">
        <v>2.6500000953674299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25">
      <c r="A113">
        <v>1844505072</v>
      </c>
      <c r="B113" s="6" t="s">
        <v>32</v>
      </c>
      <c r="C113" s="6" t="str">
        <f>SUBSTITUTE(dailyActivity_merged[[#This Row],[ActivityDate]], "/", "-")</f>
        <v>5-1-2016</v>
      </c>
      <c r="D113" s="6" t="str">
        <f>LEFT(dailyActivity_merged[[#This Row],[Date]],1)</f>
        <v>5</v>
      </c>
      <c r="E113">
        <v>2573</v>
      </c>
      <c r="F113">
        <v>1.70000004768372</v>
      </c>
      <c r="G113">
        <v>1.70000004768372</v>
      </c>
      <c r="H113">
        <v>0</v>
      </c>
      <c r="I113">
        <v>0.259999990463257</v>
      </c>
      <c r="J113">
        <v>1.45000004768372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25">
      <c r="A114">
        <v>1844505072</v>
      </c>
      <c r="B114" s="6" t="s">
        <v>33</v>
      </c>
      <c r="C114" s="6" t="str">
        <f>SUBSTITUTE(dailyActivity_merged[[#This Row],[ActivityDate]], "/", "-")</f>
        <v>5-2-2016</v>
      </c>
      <c r="D114" s="6" t="str">
        <f>LEFT(dailyActivity_merged[[#This Row],[Date]],1)</f>
        <v>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25">
      <c r="A115">
        <v>1844505072</v>
      </c>
      <c r="B115" s="6" t="s">
        <v>34</v>
      </c>
      <c r="C115" s="6" t="str">
        <f>SUBSTITUTE(dailyActivity_merged[[#This Row],[ActivityDate]], "/", "-")</f>
        <v>5-3-2016</v>
      </c>
      <c r="D115" s="6" t="str">
        <f>LEFT(dailyActivity_merged[[#This Row],[Date]],1)</f>
        <v>5</v>
      </c>
      <c r="E115">
        <v>4059</v>
      </c>
      <c r="F115">
        <v>2.6800000667571999</v>
      </c>
      <c r="G115">
        <v>2.6800000667571999</v>
      </c>
      <c r="H115">
        <v>0</v>
      </c>
      <c r="I115">
        <v>0</v>
      </c>
      <c r="J115">
        <v>2.6800000667571999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25">
      <c r="A116">
        <v>1844505072</v>
      </c>
      <c r="B116" s="6" t="s">
        <v>35</v>
      </c>
      <c r="C116" s="6" t="str">
        <f>SUBSTITUTE(dailyActivity_merged[[#This Row],[ActivityDate]], "/", "-")</f>
        <v>5-4-2016</v>
      </c>
      <c r="D116" s="6" t="str">
        <f>LEFT(dailyActivity_merged[[#This Row],[Date]],1)</f>
        <v>5</v>
      </c>
      <c r="E116">
        <v>2080</v>
      </c>
      <c r="F116">
        <v>1.37000000476837</v>
      </c>
      <c r="G116">
        <v>1.37000000476837</v>
      </c>
      <c r="H116">
        <v>0</v>
      </c>
      <c r="I116">
        <v>0</v>
      </c>
      <c r="J116">
        <v>1.37000000476837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25">
      <c r="A117">
        <v>1844505072</v>
      </c>
      <c r="B117" s="6" t="s">
        <v>36</v>
      </c>
      <c r="C117" s="6" t="str">
        <f>SUBSTITUTE(dailyActivity_merged[[#This Row],[ActivityDate]], "/", "-")</f>
        <v>5-5-2016</v>
      </c>
      <c r="D117" s="6" t="str">
        <f>LEFT(dailyActivity_merged[[#This Row],[Date]],1)</f>
        <v>5</v>
      </c>
      <c r="E117">
        <v>2237</v>
      </c>
      <c r="F117">
        <v>1.4800000190734901</v>
      </c>
      <c r="G117">
        <v>1.4800000190734901</v>
      </c>
      <c r="H117">
        <v>0</v>
      </c>
      <c r="I117">
        <v>0</v>
      </c>
      <c r="J117">
        <v>1.4800000190734901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25">
      <c r="A118">
        <v>1844505072</v>
      </c>
      <c r="B118" s="6" t="s">
        <v>37</v>
      </c>
      <c r="C118" s="6" t="str">
        <f>SUBSTITUTE(dailyActivity_merged[[#This Row],[ActivityDate]], "/", "-")</f>
        <v>5-6-2016</v>
      </c>
      <c r="D118" s="6" t="str">
        <f>LEFT(dailyActivity_merged[[#This Row],[Date]],1)</f>
        <v>5</v>
      </c>
      <c r="E118">
        <v>44</v>
      </c>
      <c r="F118">
        <v>2.9999999329447701E-2</v>
      </c>
      <c r="G118">
        <v>2.9999999329447701E-2</v>
      </c>
      <c r="H118">
        <v>0</v>
      </c>
      <c r="I118">
        <v>0</v>
      </c>
      <c r="J118">
        <v>2.9999999329447701E-2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25">
      <c r="A119">
        <v>1844505072</v>
      </c>
      <c r="B119" s="6" t="s">
        <v>38</v>
      </c>
      <c r="C119" s="6" t="str">
        <f>SUBSTITUTE(dailyActivity_merged[[#This Row],[ActivityDate]], "/", "-")</f>
        <v>5-7-2016</v>
      </c>
      <c r="D119" s="6" t="str">
        <f>LEFT(dailyActivity_merged[[#This Row],[Date]],1)</f>
        <v>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25">
      <c r="A120">
        <v>1844505072</v>
      </c>
      <c r="B120" s="6" t="s">
        <v>39</v>
      </c>
      <c r="C120" s="6" t="str">
        <f>SUBSTITUTE(dailyActivity_merged[[#This Row],[ActivityDate]], "/", "-")</f>
        <v>5-8-2016</v>
      </c>
      <c r="D120" s="6" t="str">
        <f>LEFT(dailyActivity_merged[[#This Row],[Date]],1)</f>
        <v>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25">
      <c r="A121">
        <v>1844505072</v>
      </c>
      <c r="B121" s="6" t="s">
        <v>40</v>
      </c>
      <c r="C121" s="6" t="str">
        <f>SUBSTITUTE(dailyActivity_merged[[#This Row],[ActivityDate]], "/", "-")</f>
        <v>5-9-2016</v>
      </c>
      <c r="D121" s="6" t="str">
        <f>LEFT(dailyActivity_merged[[#This Row],[Date]],1)</f>
        <v>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25">
      <c r="A122">
        <v>1844505072</v>
      </c>
      <c r="B122" s="6" t="s">
        <v>41</v>
      </c>
      <c r="C122" s="6" t="str">
        <f>SUBSTITUTE(dailyActivity_merged[[#This Row],[ActivityDate]], "/", "-")</f>
        <v>5-10-2016</v>
      </c>
      <c r="D122" s="6" t="str">
        <f>LEFT(dailyActivity_merged[[#This Row],[Date]],1)</f>
        <v>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25">
      <c r="A123">
        <v>1844505072</v>
      </c>
      <c r="B123" s="6" t="s">
        <v>42</v>
      </c>
      <c r="C123" s="6" t="str">
        <f>SUBSTITUTE(dailyActivity_merged[[#This Row],[ActivityDate]], "/", "-")</f>
        <v>5-11-2016</v>
      </c>
      <c r="D123" s="6" t="str">
        <f>LEFT(dailyActivity_merged[[#This Row],[Date]],1)</f>
        <v>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25">
      <c r="A124">
        <v>1844505072</v>
      </c>
      <c r="B124" s="6" t="s">
        <v>43</v>
      </c>
      <c r="C124" s="6" t="str">
        <f>SUBSTITUTE(dailyActivity_merged[[#This Row],[ActivityDate]], "/", "-")</f>
        <v>5-12-2016</v>
      </c>
      <c r="D124" s="6" t="str">
        <f>LEFT(dailyActivity_merged[[#This Row],[Date]],1)</f>
        <v>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25">
      <c r="A125">
        <v>1927972279</v>
      </c>
      <c r="B125" s="6" t="s">
        <v>13</v>
      </c>
      <c r="C125" s="6" t="str">
        <f>SUBSTITUTE(dailyActivity_merged[[#This Row],[ActivityDate]], "/", "-")</f>
        <v>4-12-2016</v>
      </c>
      <c r="D125" s="6" t="str">
        <f>LEFT(dailyActivity_merged[[#This Row],[Date]],1)</f>
        <v>4</v>
      </c>
      <c r="E125">
        <v>678</v>
      </c>
      <c r="F125">
        <v>0.46999999880790699</v>
      </c>
      <c r="G125">
        <v>0.46999999880790699</v>
      </c>
      <c r="H125">
        <v>0</v>
      </c>
      <c r="I125">
        <v>0</v>
      </c>
      <c r="J125">
        <v>0.46999999880790699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25">
      <c r="A126">
        <v>1927972279</v>
      </c>
      <c r="B126" s="6" t="s">
        <v>14</v>
      </c>
      <c r="C126" s="6" t="str">
        <f>SUBSTITUTE(dailyActivity_merged[[#This Row],[ActivityDate]], "/", "-")</f>
        <v>4-13-2016</v>
      </c>
      <c r="D126" s="6" t="str">
        <f>LEFT(dailyActivity_merged[[#This Row],[Date]],1)</f>
        <v>4</v>
      </c>
      <c r="E126">
        <v>356</v>
      </c>
      <c r="F126">
        <v>0.25</v>
      </c>
      <c r="G126">
        <v>0.25</v>
      </c>
      <c r="H126">
        <v>0</v>
      </c>
      <c r="I126">
        <v>0</v>
      </c>
      <c r="J126">
        <v>0.25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25">
      <c r="A127">
        <v>1927972279</v>
      </c>
      <c r="B127" s="6" t="s">
        <v>15</v>
      </c>
      <c r="C127" s="6" t="str">
        <f>SUBSTITUTE(dailyActivity_merged[[#This Row],[ActivityDate]], "/", "-")</f>
        <v>4-14-2016</v>
      </c>
      <c r="D127" s="6" t="str">
        <f>LEFT(dailyActivity_merged[[#This Row],[Date]],1)</f>
        <v>4</v>
      </c>
      <c r="E127">
        <v>2163</v>
      </c>
      <c r="F127">
        <v>1.5</v>
      </c>
      <c r="G127">
        <v>1.5</v>
      </c>
      <c r="H127">
        <v>0</v>
      </c>
      <c r="I127">
        <v>0.40000000596046398</v>
      </c>
      <c r="J127">
        <v>1.1000000238418599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25">
      <c r="A128">
        <v>1927972279</v>
      </c>
      <c r="B128" s="6" t="s">
        <v>16</v>
      </c>
      <c r="C128" s="6" t="str">
        <f>SUBSTITUTE(dailyActivity_merged[[#This Row],[ActivityDate]], "/", "-")</f>
        <v>4-15-2016</v>
      </c>
      <c r="D128" s="6" t="str">
        <f>LEFT(dailyActivity_merged[[#This Row],[Date]],1)</f>
        <v>4</v>
      </c>
      <c r="E128">
        <v>980</v>
      </c>
      <c r="F128">
        <v>0.68000000715255704</v>
      </c>
      <c r="G128">
        <v>0.68000000715255704</v>
      </c>
      <c r="H128">
        <v>0</v>
      </c>
      <c r="I128">
        <v>0</v>
      </c>
      <c r="J128">
        <v>0.68000000715255704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25">
      <c r="A129">
        <v>1927972279</v>
      </c>
      <c r="B129" s="6" t="s">
        <v>17</v>
      </c>
      <c r="C129" s="6" t="str">
        <f>SUBSTITUTE(dailyActivity_merged[[#This Row],[ActivityDate]], "/", "-")</f>
        <v>4-16-2016</v>
      </c>
      <c r="D129" s="6" t="str">
        <f>LEFT(dailyActivity_merged[[#This Row],[Date]],1)</f>
        <v>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25">
      <c r="A130">
        <v>1927972279</v>
      </c>
      <c r="B130" s="6" t="s">
        <v>18</v>
      </c>
      <c r="C130" s="6" t="str">
        <f>SUBSTITUTE(dailyActivity_merged[[#This Row],[ActivityDate]], "/", "-")</f>
        <v>4-17-2016</v>
      </c>
      <c r="D130" s="6" t="str">
        <f>LEFT(dailyActivity_merged[[#This Row],[Date]],1)</f>
        <v>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25">
      <c r="A131">
        <v>1927972279</v>
      </c>
      <c r="B131" s="6" t="s">
        <v>19</v>
      </c>
      <c r="C131" s="6" t="str">
        <f>SUBSTITUTE(dailyActivity_merged[[#This Row],[ActivityDate]], "/", "-")</f>
        <v>4-18-2016</v>
      </c>
      <c r="D131" s="6" t="str">
        <f>LEFT(dailyActivity_merged[[#This Row],[Date]],1)</f>
        <v>4</v>
      </c>
      <c r="E131">
        <v>244</v>
      </c>
      <c r="F131">
        <v>0.17000000178813901</v>
      </c>
      <c r="G131">
        <v>0.17000000178813901</v>
      </c>
      <c r="H131">
        <v>0</v>
      </c>
      <c r="I131">
        <v>0</v>
      </c>
      <c r="J131">
        <v>0.17000000178813901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25">
      <c r="A132">
        <v>1927972279</v>
      </c>
      <c r="B132" s="6" t="s">
        <v>20</v>
      </c>
      <c r="C132" s="6" t="str">
        <f>SUBSTITUTE(dailyActivity_merged[[#This Row],[ActivityDate]], "/", "-")</f>
        <v>4-19-2016</v>
      </c>
      <c r="D132" s="6" t="str">
        <f>LEFT(dailyActivity_merged[[#This Row],[Date]],1)</f>
        <v>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25">
      <c r="A133">
        <v>1927972279</v>
      </c>
      <c r="B133" s="6" t="s">
        <v>21</v>
      </c>
      <c r="C133" s="6" t="str">
        <f>SUBSTITUTE(dailyActivity_merged[[#This Row],[ActivityDate]], "/", "-")</f>
        <v>4-20-2016</v>
      </c>
      <c r="D133" s="6" t="str">
        <f>LEFT(dailyActivity_merged[[#This Row],[Date]],1)</f>
        <v>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25">
      <c r="A134">
        <v>1927972279</v>
      </c>
      <c r="B134" s="6" t="s">
        <v>22</v>
      </c>
      <c r="C134" s="6" t="str">
        <f>SUBSTITUTE(dailyActivity_merged[[#This Row],[ActivityDate]], "/", "-")</f>
        <v>4-21-2016</v>
      </c>
      <c r="D134" s="6" t="str">
        <f>LEFT(dailyActivity_merged[[#This Row],[Date]],1)</f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25">
      <c r="A135">
        <v>1927972279</v>
      </c>
      <c r="B135" s="6" t="s">
        <v>23</v>
      </c>
      <c r="C135" s="6" t="str">
        <f>SUBSTITUTE(dailyActivity_merged[[#This Row],[ActivityDate]], "/", "-")</f>
        <v>4-22-2016</v>
      </c>
      <c r="D135" s="6" t="str">
        <f>LEFT(dailyActivity_merged[[#This Row],[Date]],1)</f>
        <v>4</v>
      </c>
      <c r="E135">
        <v>149</v>
      </c>
      <c r="F135">
        <v>0.10000000149011599</v>
      </c>
      <c r="G135">
        <v>0.10000000149011599</v>
      </c>
      <c r="H135">
        <v>0</v>
      </c>
      <c r="I135">
        <v>0</v>
      </c>
      <c r="J135">
        <v>0.10000000149011599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25">
      <c r="A136">
        <v>1927972279</v>
      </c>
      <c r="B136" s="6" t="s">
        <v>24</v>
      </c>
      <c r="C136" s="6" t="str">
        <f>SUBSTITUTE(dailyActivity_merged[[#This Row],[ActivityDate]], "/", "-")</f>
        <v>4-23-2016</v>
      </c>
      <c r="D136" s="6" t="str">
        <f>LEFT(dailyActivity_merged[[#This Row],[Date]],1)</f>
        <v>4</v>
      </c>
      <c r="E136">
        <v>2945</v>
      </c>
      <c r="F136">
        <v>2.03999996185303</v>
      </c>
      <c r="G136">
        <v>2.03999996185303</v>
      </c>
      <c r="H136">
        <v>0</v>
      </c>
      <c r="I136">
        <v>0</v>
      </c>
      <c r="J136">
        <v>2.03999996185303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25">
      <c r="A137">
        <v>1927972279</v>
      </c>
      <c r="B137" s="6" t="s">
        <v>25</v>
      </c>
      <c r="C137" s="6" t="str">
        <f>SUBSTITUTE(dailyActivity_merged[[#This Row],[ActivityDate]], "/", "-")</f>
        <v>4-24-2016</v>
      </c>
      <c r="D137" s="6" t="str">
        <f>LEFT(dailyActivity_merged[[#This Row],[Date]],1)</f>
        <v>4</v>
      </c>
      <c r="E137">
        <v>2090</v>
      </c>
      <c r="F137">
        <v>1.45000004768372</v>
      </c>
      <c r="G137">
        <v>1.45000004768372</v>
      </c>
      <c r="H137">
        <v>7.0000000298023196E-2</v>
      </c>
      <c r="I137">
        <v>0.239999994635582</v>
      </c>
      <c r="J137">
        <v>1.1399999856948899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25">
      <c r="A138">
        <v>1927972279</v>
      </c>
      <c r="B138" s="6" t="s">
        <v>26</v>
      </c>
      <c r="C138" s="6" t="str">
        <f>SUBSTITUTE(dailyActivity_merged[[#This Row],[ActivityDate]], "/", "-")</f>
        <v>4-25-2016</v>
      </c>
      <c r="D138" s="6" t="str">
        <f>LEFT(dailyActivity_merged[[#This Row],[Date]],1)</f>
        <v>4</v>
      </c>
      <c r="E138">
        <v>152</v>
      </c>
      <c r="F138">
        <v>0.109999999403954</v>
      </c>
      <c r="G138">
        <v>0.109999999403954</v>
      </c>
      <c r="H138">
        <v>0</v>
      </c>
      <c r="I138">
        <v>0</v>
      </c>
      <c r="J138">
        <v>0.109999999403954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25">
      <c r="A139">
        <v>1927972279</v>
      </c>
      <c r="B139" s="6" t="s">
        <v>27</v>
      </c>
      <c r="C139" s="6" t="str">
        <f>SUBSTITUTE(dailyActivity_merged[[#This Row],[ActivityDate]], "/", "-")</f>
        <v>4-26-2016</v>
      </c>
      <c r="D139" s="6" t="str">
        <f>LEFT(dailyActivity_merged[[#This Row],[Date]],1)</f>
        <v>4</v>
      </c>
      <c r="E139">
        <v>3761</v>
      </c>
      <c r="F139">
        <v>2.5999999046325701</v>
      </c>
      <c r="G139">
        <v>2.5999999046325701</v>
      </c>
      <c r="H139">
        <v>0</v>
      </c>
      <c r="I139">
        <v>0</v>
      </c>
      <c r="J139">
        <v>2.5999999046325701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25">
      <c r="A140">
        <v>1927972279</v>
      </c>
      <c r="B140" s="6" t="s">
        <v>28</v>
      </c>
      <c r="C140" s="6" t="str">
        <f>SUBSTITUTE(dailyActivity_merged[[#This Row],[ActivityDate]], "/", "-")</f>
        <v>4-27-2016</v>
      </c>
      <c r="D140" s="6" t="str">
        <f>LEFT(dailyActivity_merged[[#This Row],[Date]],1)</f>
        <v>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25">
      <c r="A141">
        <v>1927972279</v>
      </c>
      <c r="B141" s="6" t="s">
        <v>29</v>
      </c>
      <c r="C141" s="6" t="str">
        <f>SUBSTITUTE(dailyActivity_merged[[#This Row],[ActivityDate]], "/", "-")</f>
        <v>4-28-2016</v>
      </c>
      <c r="D141" s="6" t="str">
        <f>LEFT(dailyActivity_merged[[#This Row],[Date]],1)</f>
        <v>4</v>
      </c>
      <c r="E141">
        <v>1675</v>
      </c>
      <c r="F141">
        <v>1.1599999666214</v>
      </c>
      <c r="G141">
        <v>1.1599999666214</v>
      </c>
      <c r="H141">
        <v>0</v>
      </c>
      <c r="I141">
        <v>0</v>
      </c>
      <c r="J141">
        <v>1.1599999666214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25">
      <c r="A142">
        <v>1927972279</v>
      </c>
      <c r="B142" s="6" t="s">
        <v>30</v>
      </c>
      <c r="C142" s="6" t="str">
        <f>SUBSTITUTE(dailyActivity_merged[[#This Row],[ActivityDate]], "/", "-")</f>
        <v>4-29-2016</v>
      </c>
      <c r="D142" s="6" t="str">
        <f>LEFT(dailyActivity_merged[[#This Row],[Date]],1)</f>
        <v>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25">
      <c r="A143">
        <v>1927972279</v>
      </c>
      <c r="B143" s="6" t="s">
        <v>31</v>
      </c>
      <c r="C143" s="6" t="str">
        <f>SUBSTITUTE(dailyActivity_merged[[#This Row],[ActivityDate]], "/", "-")</f>
        <v>4-30-2016</v>
      </c>
      <c r="D143" s="6" t="str">
        <f>LEFT(dailyActivity_merged[[#This Row],[Date]],1)</f>
        <v>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25">
      <c r="A144">
        <v>1927972279</v>
      </c>
      <c r="B144" s="6" t="s">
        <v>32</v>
      </c>
      <c r="C144" s="6" t="str">
        <f>SUBSTITUTE(dailyActivity_merged[[#This Row],[ActivityDate]], "/", "-")</f>
        <v>5-1-2016</v>
      </c>
      <c r="D144" s="6" t="str">
        <f>LEFT(dailyActivity_merged[[#This Row],[Date]],1)</f>
        <v>5</v>
      </c>
      <c r="E144">
        <v>2704</v>
      </c>
      <c r="F144">
        <v>1.87000000476837</v>
      </c>
      <c r="G144">
        <v>1.87000000476837</v>
      </c>
      <c r="H144">
        <v>1.0099999904632599</v>
      </c>
      <c r="I144">
        <v>2.9999999329447701E-2</v>
      </c>
      <c r="J144">
        <v>0.82999998331069902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25">
      <c r="A145">
        <v>1927972279</v>
      </c>
      <c r="B145" s="6" t="s">
        <v>33</v>
      </c>
      <c r="C145" s="6" t="str">
        <f>SUBSTITUTE(dailyActivity_merged[[#This Row],[ActivityDate]], "/", "-")</f>
        <v>5-2-2016</v>
      </c>
      <c r="D145" s="6" t="str">
        <f>LEFT(dailyActivity_merged[[#This Row],[Date]],1)</f>
        <v>5</v>
      </c>
      <c r="E145">
        <v>3790</v>
      </c>
      <c r="F145">
        <v>2.6199998855590798</v>
      </c>
      <c r="G145">
        <v>2.6199998855590798</v>
      </c>
      <c r="H145">
        <v>1.1599999666214</v>
      </c>
      <c r="I145">
        <v>0.30000001192092901</v>
      </c>
      <c r="J145">
        <v>1.1599999666214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25">
      <c r="A146">
        <v>1927972279</v>
      </c>
      <c r="B146" s="6" t="s">
        <v>34</v>
      </c>
      <c r="C146" s="6" t="str">
        <f>SUBSTITUTE(dailyActivity_merged[[#This Row],[ActivityDate]], "/", "-")</f>
        <v>5-3-2016</v>
      </c>
      <c r="D146" s="6" t="str">
        <f>LEFT(dailyActivity_merged[[#This Row],[Date]],1)</f>
        <v>5</v>
      </c>
      <c r="E146">
        <v>1326</v>
      </c>
      <c r="F146">
        <v>0.92000001668930098</v>
      </c>
      <c r="G146">
        <v>0.92000001668930098</v>
      </c>
      <c r="H146">
        <v>0.730000019073486</v>
      </c>
      <c r="I146">
        <v>0</v>
      </c>
      <c r="J146">
        <v>0.18000000715255701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25">
      <c r="A147">
        <v>1927972279</v>
      </c>
      <c r="B147" s="6" t="s">
        <v>35</v>
      </c>
      <c r="C147" s="6" t="str">
        <f>SUBSTITUTE(dailyActivity_merged[[#This Row],[ActivityDate]], "/", "-")</f>
        <v>5-4-2016</v>
      </c>
      <c r="D147" s="6" t="str">
        <f>LEFT(dailyActivity_merged[[#This Row],[Date]],1)</f>
        <v>5</v>
      </c>
      <c r="E147">
        <v>1786</v>
      </c>
      <c r="F147">
        <v>1.2400000095367401</v>
      </c>
      <c r="G147">
        <v>1.2400000095367401</v>
      </c>
      <c r="H147">
        <v>0</v>
      </c>
      <c r="I147">
        <v>0</v>
      </c>
      <c r="J147">
        <v>1.2400000095367401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25">
      <c r="A148">
        <v>1927972279</v>
      </c>
      <c r="B148" s="6" t="s">
        <v>36</v>
      </c>
      <c r="C148" s="6" t="str">
        <f>SUBSTITUTE(dailyActivity_merged[[#This Row],[ActivityDate]], "/", "-")</f>
        <v>5-5-2016</v>
      </c>
      <c r="D148" s="6" t="str">
        <f>LEFT(dailyActivity_merged[[#This Row],[Date]],1)</f>
        <v>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25">
      <c r="A149">
        <v>1927972279</v>
      </c>
      <c r="B149" s="6" t="s">
        <v>37</v>
      </c>
      <c r="C149" s="6" t="str">
        <f>SUBSTITUTE(dailyActivity_merged[[#This Row],[ActivityDate]], "/", "-")</f>
        <v>5-6-2016</v>
      </c>
      <c r="D149" s="6" t="str">
        <f>LEFT(dailyActivity_merged[[#This Row],[Date]],1)</f>
        <v>5</v>
      </c>
      <c r="E149">
        <v>2091</v>
      </c>
      <c r="F149">
        <v>1.45000004768372</v>
      </c>
      <c r="G149">
        <v>1.45000004768372</v>
      </c>
      <c r="H149">
        <v>0</v>
      </c>
      <c r="I149">
        <v>0</v>
      </c>
      <c r="J149">
        <v>1.45000004768372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25">
      <c r="A150">
        <v>1927972279</v>
      </c>
      <c r="B150" s="6" t="s">
        <v>38</v>
      </c>
      <c r="C150" s="6" t="str">
        <f>SUBSTITUTE(dailyActivity_merged[[#This Row],[ActivityDate]], "/", "-")</f>
        <v>5-7-2016</v>
      </c>
      <c r="D150" s="6" t="str">
        <f>LEFT(dailyActivity_merged[[#This Row],[Date]],1)</f>
        <v>5</v>
      </c>
      <c r="E150">
        <v>1510</v>
      </c>
      <c r="F150">
        <v>1.03999996185303</v>
      </c>
      <c r="G150">
        <v>1.03999996185303</v>
      </c>
      <c r="H150">
        <v>0</v>
      </c>
      <c r="I150">
        <v>0</v>
      </c>
      <c r="J150">
        <v>1.03999996185303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25">
      <c r="A151">
        <v>1927972279</v>
      </c>
      <c r="B151" s="6" t="s">
        <v>39</v>
      </c>
      <c r="C151" s="6" t="str">
        <f>SUBSTITUTE(dailyActivity_merged[[#This Row],[ActivityDate]], "/", "-")</f>
        <v>5-8-2016</v>
      </c>
      <c r="D151" s="6" t="str">
        <f>LEFT(dailyActivity_merged[[#This Row],[Date]],1)</f>
        <v>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25">
      <c r="A152">
        <v>1927972279</v>
      </c>
      <c r="B152" s="6" t="s">
        <v>40</v>
      </c>
      <c r="C152" s="6" t="str">
        <f>SUBSTITUTE(dailyActivity_merged[[#This Row],[ActivityDate]], "/", "-")</f>
        <v>5-9-2016</v>
      </c>
      <c r="D152" s="6" t="str">
        <f>LEFT(dailyActivity_merged[[#This Row],[Date]],1)</f>
        <v>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25">
      <c r="A153">
        <v>1927972279</v>
      </c>
      <c r="B153" s="6" t="s">
        <v>41</v>
      </c>
      <c r="C153" s="6" t="str">
        <f>SUBSTITUTE(dailyActivity_merged[[#This Row],[ActivityDate]], "/", "-")</f>
        <v>5-10-2016</v>
      </c>
      <c r="D153" s="6" t="str">
        <f>LEFT(dailyActivity_merged[[#This Row],[Date]],1)</f>
        <v>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25">
      <c r="A154">
        <v>1927972279</v>
      </c>
      <c r="B154" s="6" t="s">
        <v>42</v>
      </c>
      <c r="C154" s="6" t="str">
        <f>SUBSTITUTE(dailyActivity_merged[[#This Row],[ActivityDate]], "/", "-")</f>
        <v>5-11-2016</v>
      </c>
      <c r="D154" s="6" t="str">
        <f>LEFT(dailyActivity_merged[[#This Row],[Date]],1)</f>
        <v>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25">
      <c r="A155">
        <v>1927972279</v>
      </c>
      <c r="B155" s="6" t="s">
        <v>43</v>
      </c>
      <c r="C155" s="6" t="str">
        <f>SUBSTITUTE(dailyActivity_merged[[#This Row],[ActivityDate]], "/", "-")</f>
        <v>5-12-2016</v>
      </c>
      <c r="D155" s="6" t="str">
        <f>LEFT(dailyActivity_merged[[#This Row],[Date]],1)</f>
        <v>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25">
      <c r="A156">
        <v>2022484408</v>
      </c>
      <c r="B156" s="6" t="s">
        <v>13</v>
      </c>
      <c r="C156" s="6" t="str">
        <f>SUBSTITUTE(dailyActivity_merged[[#This Row],[ActivityDate]], "/", "-")</f>
        <v>4-12-2016</v>
      </c>
      <c r="D156" s="6" t="str">
        <f>LEFT(dailyActivity_merged[[#This Row],[Date]],1)</f>
        <v>4</v>
      </c>
      <c r="E156">
        <v>11875</v>
      </c>
      <c r="F156">
        <v>8.3400001525878906</v>
      </c>
      <c r="G156">
        <v>8.3400001525878906</v>
      </c>
      <c r="H156">
        <v>3.3099999427795401</v>
      </c>
      <c r="I156">
        <v>0.769999980926514</v>
      </c>
      <c r="J156">
        <v>4.2600002288818404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25">
      <c r="A157">
        <v>2022484408</v>
      </c>
      <c r="B157" s="6" t="s">
        <v>14</v>
      </c>
      <c r="C157" s="6" t="str">
        <f>SUBSTITUTE(dailyActivity_merged[[#This Row],[ActivityDate]], "/", "-")</f>
        <v>4-13-2016</v>
      </c>
      <c r="D157" s="6" t="str">
        <f>LEFT(dailyActivity_merged[[#This Row],[Date]],1)</f>
        <v>4</v>
      </c>
      <c r="E157">
        <v>12024</v>
      </c>
      <c r="F157">
        <v>8.5</v>
      </c>
      <c r="G157">
        <v>8.5</v>
      </c>
      <c r="H157">
        <v>2.9900000095367401</v>
      </c>
      <c r="I157">
        <v>0.10000000149011599</v>
      </c>
      <c r="J157">
        <v>5.4099998474121103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25">
      <c r="A158">
        <v>2022484408</v>
      </c>
      <c r="B158" s="6" t="s">
        <v>15</v>
      </c>
      <c r="C158" s="6" t="str">
        <f>SUBSTITUTE(dailyActivity_merged[[#This Row],[ActivityDate]], "/", "-")</f>
        <v>4-14-2016</v>
      </c>
      <c r="D158" s="6" t="str">
        <f>LEFT(dailyActivity_merged[[#This Row],[Date]],1)</f>
        <v>4</v>
      </c>
      <c r="E158">
        <v>10690</v>
      </c>
      <c r="F158">
        <v>7.5</v>
      </c>
      <c r="G158">
        <v>7.5</v>
      </c>
      <c r="H158">
        <v>2.4800000190734899</v>
      </c>
      <c r="I158">
        <v>0.20999999344348899</v>
      </c>
      <c r="J158">
        <v>4.8200001716613796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25">
      <c r="A159">
        <v>2022484408</v>
      </c>
      <c r="B159" s="6" t="s">
        <v>16</v>
      </c>
      <c r="C159" s="6" t="str">
        <f>SUBSTITUTE(dailyActivity_merged[[#This Row],[ActivityDate]], "/", "-")</f>
        <v>4-15-2016</v>
      </c>
      <c r="D159" s="6" t="str">
        <f>LEFT(dailyActivity_merged[[#This Row],[Date]],1)</f>
        <v>4</v>
      </c>
      <c r="E159">
        <v>11034</v>
      </c>
      <c r="F159">
        <v>8.0299997329711896</v>
      </c>
      <c r="G159">
        <v>8.0299997329711896</v>
      </c>
      <c r="H159">
        <v>1.9400000572204601</v>
      </c>
      <c r="I159">
        <v>0.31000000238418601</v>
      </c>
      <c r="J159">
        <v>5.7800002098083496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25">
      <c r="A160">
        <v>2022484408</v>
      </c>
      <c r="B160" s="6" t="s">
        <v>17</v>
      </c>
      <c r="C160" s="6" t="str">
        <f>SUBSTITUTE(dailyActivity_merged[[#This Row],[ActivityDate]], "/", "-")</f>
        <v>4-16-2016</v>
      </c>
      <c r="D160" s="6" t="str">
        <f>LEFT(dailyActivity_merged[[#This Row],[Date]],1)</f>
        <v>4</v>
      </c>
      <c r="E160">
        <v>10100</v>
      </c>
      <c r="F160">
        <v>7.0900001525878897</v>
      </c>
      <c r="G160">
        <v>7.0900001525878897</v>
      </c>
      <c r="H160">
        <v>3.1500000953674299</v>
      </c>
      <c r="I160">
        <v>0.55000001192092896</v>
      </c>
      <c r="J160">
        <v>3.3900001049041699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25">
      <c r="A161">
        <v>2022484408</v>
      </c>
      <c r="B161" s="6" t="s">
        <v>18</v>
      </c>
      <c r="C161" s="6" t="str">
        <f>SUBSTITUTE(dailyActivity_merged[[#This Row],[ActivityDate]], "/", "-")</f>
        <v>4-17-2016</v>
      </c>
      <c r="D161" s="6" t="str">
        <f>LEFT(dailyActivity_merged[[#This Row],[Date]],1)</f>
        <v>4</v>
      </c>
      <c r="E161">
        <v>15112</v>
      </c>
      <c r="F161">
        <v>11.3999996185303</v>
      </c>
      <c r="G161">
        <v>11.3999996185303</v>
      </c>
      <c r="H161">
        <v>3.8699998855590798</v>
      </c>
      <c r="I161">
        <v>0.66000002622604403</v>
      </c>
      <c r="J161">
        <v>6.8800001144409197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25">
      <c r="A162">
        <v>2022484408</v>
      </c>
      <c r="B162" s="6" t="s">
        <v>19</v>
      </c>
      <c r="C162" s="6" t="str">
        <f>SUBSTITUTE(dailyActivity_merged[[#This Row],[ActivityDate]], "/", "-")</f>
        <v>4-18-2016</v>
      </c>
      <c r="D162" s="6" t="str">
        <f>LEFT(dailyActivity_merged[[#This Row],[Date]],1)</f>
        <v>4</v>
      </c>
      <c r="E162">
        <v>14131</v>
      </c>
      <c r="F162">
        <v>10.069999694824199</v>
      </c>
      <c r="G162">
        <v>10.069999694824199</v>
      </c>
      <c r="H162">
        <v>3.6400001049041699</v>
      </c>
      <c r="I162">
        <v>0.119999997317791</v>
      </c>
      <c r="J162">
        <v>6.3000001907348597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25">
      <c r="A163">
        <v>2022484408</v>
      </c>
      <c r="B163" s="6" t="s">
        <v>20</v>
      </c>
      <c r="C163" s="6" t="str">
        <f>SUBSTITUTE(dailyActivity_merged[[#This Row],[ActivityDate]], "/", "-")</f>
        <v>4-19-2016</v>
      </c>
      <c r="D163" s="6" t="str">
        <f>LEFT(dailyActivity_merged[[#This Row],[Date]],1)</f>
        <v>4</v>
      </c>
      <c r="E163">
        <v>11548</v>
      </c>
      <c r="F163">
        <v>8.5299997329711896</v>
      </c>
      <c r="G163">
        <v>8.5299997329711896</v>
      </c>
      <c r="H163">
        <v>3.28999996185303</v>
      </c>
      <c r="I163">
        <v>0.239999994635582</v>
      </c>
      <c r="J163">
        <v>5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25">
      <c r="A164">
        <v>2022484408</v>
      </c>
      <c r="B164" s="6" t="s">
        <v>21</v>
      </c>
      <c r="C164" s="6" t="str">
        <f>SUBSTITUTE(dailyActivity_merged[[#This Row],[ActivityDate]], "/", "-")</f>
        <v>4-20-2016</v>
      </c>
      <c r="D164" s="6" t="str">
        <f>LEFT(dailyActivity_merged[[#This Row],[Date]],1)</f>
        <v>4</v>
      </c>
      <c r="E164">
        <v>15112</v>
      </c>
      <c r="F164">
        <v>10.670000076293899</v>
      </c>
      <c r="G164">
        <v>10.670000076293899</v>
      </c>
      <c r="H164">
        <v>3.3399999141693102</v>
      </c>
      <c r="I164">
        <v>1.9299999475479099</v>
      </c>
      <c r="J164">
        <v>5.4000000953674299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25">
      <c r="A165">
        <v>2022484408</v>
      </c>
      <c r="B165" s="6" t="s">
        <v>22</v>
      </c>
      <c r="C165" s="6" t="str">
        <f>SUBSTITUTE(dailyActivity_merged[[#This Row],[ActivityDate]], "/", "-")</f>
        <v>4-21-2016</v>
      </c>
      <c r="D165" s="6" t="str">
        <f>LEFT(dailyActivity_merged[[#This Row],[Date]],1)</f>
        <v>4</v>
      </c>
      <c r="E165">
        <v>12453</v>
      </c>
      <c r="F165">
        <v>8.7399997711181605</v>
      </c>
      <c r="G165">
        <v>8.7399997711181605</v>
      </c>
      <c r="H165">
        <v>3.3299999237060498</v>
      </c>
      <c r="I165">
        <v>1.1100000143051101</v>
      </c>
      <c r="J165">
        <v>4.3099999427795401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25">
      <c r="A166">
        <v>2022484408</v>
      </c>
      <c r="B166" s="6" t="s">
        <v>23</v>
      </c>
      <c r="C166" s="6" t="str">
        <f>SUBSTITUTE(dailyActivity_merged[[#This Row],[ActivityDate]], "/", "-")</f>
        <v>4-22-2016</v>
      </c>
      <c r="D166" s="6" t="str">
        <f>LEFT(dailyActivity_merged[[#This Row],[Date]],1)</f>
        <v>4</v>
      </c>
      <c r="E166">
        <v>12954</v>
      </c>
      <c r="F166">
        <v>9.3299999237060494</v>
      </c>
      <c r="G166">
        <v>9.3299999237060494</v>
      </c>
      <c r="H166">
        <v>4.4299998283386204</v>
      </c>
      <c r="I166">
        <v>0.41999998688697798</v>
      </c>
      <c r="J166">
        <v>4.4699997901916504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25">
      <c r="A167">
        <v>2022484408</v>
      </c>
      <c r="B167" s="6" t="s">
        <v>24</v>
      </c>
      <c r="C167" s="6" t="str">
        <f>SUBSTITUTE(dailyActivity_merged[[#This Row],[ActivityDate]], "/", "-")</f>
        <v>4-23-2016</v>
      </c>
      <c r="D167" s="6" t="str">
        <f>LEFT(dailyActivity_merged[[#This Row],[Date]],1)</f>
        <v>4</v>
      </c>
      <c r="E167">
        <v>6001</v>
      </c>
      <c r="F167">
        <v>4.21000003814697</v>
      </c>
      <c r="G167">
        <v>4.21000003814697</v>
      </c>
      <c r="H167">
        <v>0</v>
      </c>
      <c r="I167">
        <v>0</v>
      </c>
      <c r="J167">
        <v>4.21000003814697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25">
      <c r="A168">
        <v>2022484408</v>
      </c>
      <c r="B168" s="6" t="s">
        <v>25</v>
      </c>
      <c r="C168" s="6" t="str">
        <f>SUBSTITUTE(dailyActivity_merged[[#This Row],[ActivityDate]], "/", "-")</f>
        <v>4-24-2016</v>
      </c>
      <c r="D168" s="6" t="str">
        <f>LEFT(dailyActivity_merged[[#This Row],[Date]],1)</f>
        <v>4</v>
      </c>
      <c r="E168">
        <v>13481</v>
      </c>
      <c r="F168">
        <v>10.2799997329712</v>
      </c>
      <c r="G168">
        <v>10.2799997329712</v>
      </c>
      <c r="H168">
        <v>4.5500001907348597</v>
      </c>
      <c r="I168">
        <v>1.1499999761581401</v>
      </c>
      <c r="J168">
        <v>4.5799999237060502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25">
      <c r="A169">
        <v>2022484408</v>
      </c>
      <c r="B169" s="6" t="s">
        <v>26</v>
      </c>
      <c r="C169" s="6" t="str">
        <f>SUBSTITUTE(dailyActivity_merged[[#This Row],[ActivityDate]], "/", "-")</f>
        <v>4-25-2016</v>
      </c>
      <c r="D169" s="6" t="str">
        <f>LEFT(dailyActivity_merged[[#This Row],[Date]],1)</f>
        <v>4</v>
      </c>
      <c r="E169">
        <v>11369</v>
      </c>
      <c r="F169">
        <v>8.0100002288818395</v>
      </c>
      <c r="G169">
        <v>8.0100002288818395</v>
      </c>
      <c r="H169">
        <v>3.3299999237060498</v>
      </c>
      <c r="I169">
        <v>0.21999999880790699</v>
      </c>
      <c r="J169">
        <v>4.46000003814697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25">
      <c r="A170">
        <v>2022484408</v>
      </c>
      <c r="B170" s="6" t="s">
        <v>27</v>
      </c>
      <c r="C170" s="6" t="str">
        <f>SUBSTITUTE(dailyActivity_merged[[#This Row],[ActivityDate]], "/", "-")</f>
        <v>4-26-2016</v>
      </c>
      <c r="D170" s="6" t="str">
        <f>LEFT(dailyActivity_merged[[#This Row],[Date]],1)</f>
        <v>4</v>
      </c>
      <c r="E170">
        <v>10119</v>
      </c>
      <c r="F170">
        <v>7.1900000572204599</v>
      </c>
      <c r="G170">
        <v>7.1900000572204599</v>
      </c>
      <c r="H170">
        <v>1.4299999475479099</v>
      </c>
      <c r="I170">
        <v>0.66000002622604403</v>
      </c>
      <c r="J170">
        <v>5.1100001335143999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25">
      <c r="A171">
        <v>2022484408</v>
      </c>
      <c r="B171" s="6" t="s">
        <v>28</v>
      </c>
      <c r="C171" s="6" t="str">
        <f>SUBSTITUTE(dailyActivity_merged[[#This Row],[ActivityDate]], "/", "-")</f>
        <v>4-27-2016</v>
      </c>
      <c r="D171" s="6" t="str">
        <f>LEFT(dailyActivity_merged[[#This Row],[Date]],1)</f>
        <v>4</v>
      </c>
      <c r="E171">
        <v>10159</v>
      </c>
      <c r="F171">
        <v>7.1300001144409197</v>
      </c>
      <c r="G171">
        <v>7.1300001144409197</v>
      </c>
      <c r="H171">
        <v>1.03999996185303</v>
      </c>
      <c r="I171">
        <v>0.97000002861022905</v>
      </c>
      <c r="J171">
        <v>5.1199998855590803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25">
      <c r="A172">
        <v>2022484408</v>
      </c>
      <c r="B172" s="6" t="s">
        <v>29</v>
      </c>
      <c r="C172" s="6" t="str">
        <f>SUBSTITUTE(dailyActivity_merged[[#This Row],[ActivityDate]], "/", "-")</f>
        <v>4-28-2016</v>
      </c>
      <c r="D172" s="6" t="str">
        <f>LEFT(dailyActivity_merged[[#This Row],[Date]],1)</f>
        <v>4</v>
      </c>
      <c r="E172">
        <v>10140</v>
      </c>
      <c r="F172">
        <v>7.1199998855590803</v>
      </c>
      <c r="G172">
        <v>7.1199998855590803</v>
      </c>
      <c r="H172">
        <v>0.40999999642372098</v>
      </c>
      <c r="I172">
        <v>1.33000004291534</v>
      </c>
      <c r="J172">
        <v>5.3899998664856001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25">
      <c r="A173">
        <v>2022484408</v>
      </c>
      <c r="B173" s="6" t="s">
        <v>30</v>
      </c>
      <c r="C173" s="6" t="str">
        <f>SUBSTITUTE(dailyActivity_merged[[#This Row],[ActivityDate]], "/", "-")</f>
        <v>4-29-2016</v>
      </c>
      <c r="D173" s="6" t="str">
        <f>LEFT(dailyActivity_merged[[#This Row],[Date]],1)</f>
        <v>4</v>
      </c>
      <c r="E173">
        <v>10245</v>
      </c>
      <c r="F173">
        <v>7.1900000572204599</v>
      </c>
      <c r="G173">
        <v>7.1900000572204599</v>
      </c>
      <c r="H173">
        <v>0.479999989271164</v>
      </c>
      <c r="I173">
        <v>1.21000003814697</v>
      </c>
      <c r="J173">
        <v>5.5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25">
      <c r="A174">
        <v>2022484408</v>
      </c>
      <c r="B174" s="6" t="s">
        <v>31</v>
      </c>
      <c r="C174" s="6" t="str">
        <f>SUBSTITUTE(dailyActivity_merged[[#This Row],[ActivityDate]], "/", "-")</f>
        <v>4-30-2016</v>
      </c>
      <c r="D174" s="6" t="str">
        <f>LEFT(dailyActivity_merged[[#This Row],[Date]],1)</f>
        <v>4</v>
      </c>
      <c r="E174">
        <v>18387</v>
      </c>
      <c r="F174">
        <v>12.9099998474121</v>
      </c>
      <c r="G174">
        <v>12.9099998474121</v>
      </c>
      <c r="H174">
        <v>0.93999999761581399</v>
      </c>
      <c r="I174">
        <v>1.3999999761581401</v>
      </c>
      <c r="J174">
        <v>10.569999694824199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25">
      <c r="A175">
        <v>2022484408</v>
      </c>
      <c r="B175" s="6" t="s">
        <v>32</v>
      </c>
      <c r="C175" s="6" t="str">
        <f>SUBSTITUTE(dailyActivity_merged[[#This Row],[ActivityDate]], "/", "-")</f>
        <v>5-1-2016</v>
      </c>
      <c r="D175" s="6" t="str">
        <f>LEFT(dailyActivity_merged[[#This Row],[Date]],1)</f>
        <v>5</v>
      </c>
      <c r="E175">
        <v>10538</v>
      </c>
      <c r="F175">
        <v>7.4000000953674299</v>
      </c>
      <c r="G175">
        <v>7.4000000953674299</v>
      </c>
      <c r="H175">
        <v>1.9400000572204601</v>
      </c>
      <c r="I175">
        <v>0.95999997854232799</v>
      </c>
      <c r="J175">
        <v>4.5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25">
      <c r="A176">
        <v>2022484408</v>
      </c>
      <c r="B176" s="6" t="s">
        <v>33</v>
      </c>
      <c r="C176" s="6" t="str">
        <f>SUBSTITUTE(dailyActivity_merged[[#This Row],[ActivityDate]], "/", "-")</f>
        <v>5-2-2016</v>
      </c>
      <c r="D176" s="6" t="str">
        <f>LEFT(dailyActivity_merged[[#This Row],[Date]],1)</f>
        <v>5</v>
      </c>
      <c r="E176">
        <v>10379</v>
      </c>
      <c r="F176">
        <v>7.28999996185303</v>
      </c>
      <c r="G176">
        <v>7.28999996185303</v>
      </c>
      <c r="H176">
        <v>2.6099998950958301</v>
      </c>
      <c r="I176">
        <v>0.34000000357627902</v>
      </c>
      <c r="J176">
        <v>4.3299999237060502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25">
      <c r="A177">
        <v>2022484408</v>
      </c>
      <c r="B177" s="6" t="s">
        <v>34</v>
      </c>
      <c r="C177" s="6" t="str">
        <f>SUBSTITUTE(dailyActivity_merged[[#This Row],[ActivityDate]], "/", "-")</f>
        <v>5-3-2016</v>
      </c>
      <c r="D177" s="6" t="str">
        <f>LEFT(dailyActivity_merged[[#This Row],[Date]],1)</f>
        <v>5</v>
      </c>
      <c r="E177">
        <v>12183</v>
      </c>
      <c r="F177">
        <v>8.7399997711181605</v>
      </c>
      <c r="G177">
        <v>8.7399997711181605</v>
      </c>
      <c r="H177">
        <v>3.9900000095367401</v>
      </c>
      <c r="I177">
        <v>0.46000000834464999</v>
      </c>
      <c r="J177">
        <v>4.2800002098083496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25">
      <c r="A178">
        <v>2022484408</v>
      </c>
      <c r="B178" s="6" t="s">
        <v>35</v>
      </c>
      <c r="C178" s="6" t="str">
        <f>SUBSTITUTE(dailyActivity_merged[[#This Row],[ActivityDate]], "/", "-")</f>
        <v>5-4-2016</v>
      </c>
      <c r="D178" s="6" t="str">
        <f>LEFT(dailyActivity_merged[[#This Row],[Date]],1)</f>
        <v>5</v>
      </c>
      <c r="E178">
        <v>11768</v>
      </c>
      <c r="F178">
        <v>8.2899999618530291</v>
      </c>
      <c r="G178">
        <v>8.2899999618530291</v>
      </c>
      <c r="H178">
        <v>2.5099999904632599</v>
      </c>
      <c r="I178">
        <v>0.93000000715255704</v>
      </c>
      <c r="J178">
        <v>4.8499999046325701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25">
      <c r="A179">
        <v>2022484408</v>
      </c>
      <c r="B179" s="6" t="s">
        <v>36</v>
      </c>
      <c r="C179" s="6" t="str">
        <f>SUBSTITUTE(dailyActivity_merged[[#This Row],[ActivityDate]], "/", "-")</f>
        <v>5-5-2016</v>
      </c>
      <c r="D179" s="6" t="str">
        <f>LEFT(dailyActivity_merged[[#This Row],[Date]],1)</f>
        <v>5</v>
      </c>
      <c r="E179">
        <v>11895</v>
      </c>
      <c r="F179">
        <v>8.3500003814697301</v>
      </c>
      <c r="G179">
        <v>8.3500003814697301</v>
      </c>
      <c r="H179">
        <v>2.78999996185303</v>
      </c>
      <c r="I179">
        <v>0.86000001430511497</v>
      </c>
      <c r="J179">
        <v>4.6999998092651403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25">
      <c r="A180">
        <v>2022484408</v>
      </c>
      <c r="B180" s="6" t="s">
        <v>37</v>
      </c>
      <c r="C180" s="6" t="str">
        <f>SUBSTITUTE(dailyActivity_merged[[#This Row],[ActivityDate]], "/", "-")</f>
        <v>5-6-2016</v>
      </c>
      <c r="D180" s="6" t="str">
        <f>LEFT(dailyActivity_merged[[#This Row],[Date]],1)</f>
        <v>5</v>
      </c>
      <c r="E180">
        <v>10227</v>
      </c>
      <c r="F180">
        <v>7.1799998283386204</v>
      </c>
      <c r="G180">
        <v>7.1799998283386204</v>
      </c>
      <c r="H180">
        <v>1.87000000476837</v>
      </c>
      <c r="I180">
        <v>0.67000001668930098</v>
      </c>
      <c r="J180">
        <v>4.6399998664856001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25">
      <c r="A181">
        <v>2022484408</v>
      </c>
      <c r="B181" s="6" t="s">
        <v>38</v>
      </c>
      <c r="C181" s="6" t="str">
        <f>SUBSTITUTE(dailyActivity_merged[[#This Row],[ActivityDate]], "/", "-")</f>
        <v>5-7-2016</v>
      </c>
      <c r="D181" s="6" t="str">
        <f>LEFT(dailyActivity_merged[[#This Row],[Date]],1)</f>
        <v>5</v>
      </c>
      <c r="E181">
        <v>6708</v>
      </c>
      <c r="F181">
        <v>4.71000003814697</v>
      </c>
      <c r="G181">
        <v>4.71000003814697</v>
      </c>
      <c r="H181">
        <v>1.6100000143051101</v>
      </c>
      <c r="I181">
        <v>7.9999998211860698E-2</v>
      </c>
      <c r="J181">
        <v>3.0199999809265101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25">
      <c r="A182">
        <v>2022484408</v>
      </c>
      <c r="B182" s="6" t="s">
        <v>39</v>
      </c>
      <c r="C182" s="6" t="str">
        <f>SUBSTITUTE(dailyActivity_merged[[#This Row],[ActivityDate]], "/", "-")</f>
        <v>5-8-2016</v>
      </c>
      <c r="D182" s="6" t="str">
        <f>LEFT(dailyActivity_merged[[#This Row],[Date]],1)</f>
        <v>5</v>
      </c>
      <c r="E182">
        <v>3292</v>
      </c>
      <c r="F182">
        <v>2.3099999427795401</v>
      </c>
      <c r="G182">
        <v>2.3099999427795401</v>
      </c>
      <c r="H182">
        <v>0</v>
      </c>
      <c r="I182">
        <v>0</v>
      </c>
      <c r="J182">
        <v>2.3099999427795401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25">
      <c r="A183">
        <v>2022484408</v>
      </c>
      <c r="B183" s="6" t="s">
        <v>40</v>
      </c>
      <c r="C183" s="6" t="str">
        <f>SUBSTITUTE(dailyActivity_merged[[#This Row],[ActivityDate]], "/", "-")</f>
        <v>5-9-2016</v>
      </c>
      <c r="D183" s="6" t="str">
        <f>LEFT(dailyActivity_merged[[#This Row],[Date]],1)</f>
        <v>5</v>
      </c>
      <c r="E183">
        <v>13379</v>
      </c>
      <c r="F183">
        <v>9.3900003433227504</v>
      </c>
      <c r="G183">
        <v>9.3900003433227504</v>
      </c>
      <c r="H183">
        <v>2.1199998855590798</v>
      </c>
      <c r="I183">
        <v>1.62999999523163</v>
      </c>
      <c r="J183">
        <v>5.6399998664856001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25">
      <c r="A184">
        <v>2022484408</v>
      </c>
      <c r="B184" s="6" t="s">
        <v>41</v>
      </c>
      <c r="C184" s="6" t="str">
        <f>SUBSTITUTE(dailyActivity_merged[[#This Row],[ActivityDate]], "/", "-")</f>
        <v>5-10-2016</v>
      </c>
      <c r="D184" s="6" t="str">
        <f>LEFT(dailyActivity_merged[[#This Row],[Date]],1)</f>
        <v>5</v>
      </c>
      <c r="E184">
        <v>12798</v>
      </c>
      <c r="F184">
        <v>8.9799995422363299</v>
      </c>
      <c r="G184">
        <v>8.9799995422363299</v>
      </c>
      <c r="H184">
        <v>2.2200000286102299</v>
      </c>
      <c r="I184">
        <v>1.21000003814697</v>
      </c>
      <c r="J184">
        <v>5.5599999427795401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25">
      <c r="A185">
        <v>2022484408</v>
      </c>
      <c r="B185" s="6" t="s">
        <v>42</v>
      </c>
      <c r="C185" s="6" t="str">
        <f>SUBSTITUTE(dailyActivity_merged[[#This Row],[ActivityDate]], "/", "-")</f>
        <v>5-11-2016</v>
      </c>
      <c r="D185" s="6" t="str">
        <f>LEFT(dailyActivity_merged[[#This Row],[Date]],1)</f>
        <v>5</v>
      </c>
      <c r="E185">
        <v>13272</v>
      </c>
      <c r="F185">
        <v>9.3199996948242205</v>
      </c>
      <c r="G185">
        <v>9.3199996948242205</v>
      </c>
      <c r="H185">
        <v>4.1799998283386204</v>
      </c>
      <c r="I185">
        <v>1.1499999761581401</v>
      </c>
      <c r="J185">
        <v>3.9900000095367401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25">
      <c r="A186">
        <v>2022484408</v>
      </c>
      <c r="B186" s="6" t="s">
        <v>43</v>
      </c>
      <c r="C186" s="6" t="str">
        <f>SUBSTITUTE(dailyActivity_merged[[#This Row],[ActivityDate]], "/", "-")</f>
        <v>5-12-2016</v>
      </c>
      <c r="D186" s="6" t="str">
        <f>LEFT(dailyActivity_merged[[#This Row],[Date]],1)</f>
        <v>5</v>
      </c>
      <c r="E186">
        <v>9117</v>
      </c>
      <c r="F186">
        <v>6.4099998474121103</v>
      </c>
      <c r="G186">
        <v>6.4099998474121103</v>
      </c>
      <c r="H186">
        <v>1.2799999713897701</v>
      </c>
      <c r="I186">
        <v>0.67000001668930098</v>
      </c>
      <c r="J186">
        <v>4.4400000572204599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25">
      <c r="A187">
        <v>2026352035</v>
      </c>
      <c r="B187" s="6" t="s">
        <v>13</v>
      </c>
      <c r="C187" s="6" t="str">
        <f>SUBSTITUTE(dailyActivity_merged[[#This Row],[ActivityDate]], "/", "-")</f>
        <v>4-12-2016</v>
      </c>
      <c r="D187" s="6" t="str">
        <f>LEFT(dailyActivity_merged[[#This Row],[Date]],1)</f>
        <v>4</v>
      </c>
      <c r="E187">
        <v>4414</v>
      </c>
      <c r="F187">
        <v>2.7400000095367401</v>
      </c>
      <c r="G187">
        <v>2.7400000095367401</v>
      </c>
      <c r="H187">
        <v>0.18999999761581399</v>
      </c>
      <c r="I187">
        <v>0.34999999403953602</v>
      </c>
      <c r="J187">
        <v>2.2000000476837198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25">
      <c r="A188">
        <v>2026352035</v>
      </c>
      <c r="B188" s="6" t="s">
        <v>14</v>
      </c>
      <c r="C188" s="6" t="str">
        <f>SUBSTITUTE(dailyActivity_merged[[#This Row],[ActivityDate]], "/", "-")</f>
        <v>4-13-2016</v>
      </c>
      <c r="D188" s="6" t="str">
        <f>LEFT(dailyActivity_merged[[#This Row],[Date]],1)</f>
        <v>4</v>
      </c>
      <c r="E188">
        <v>4993</v>
      </c>
      <c r="F188">
        <v>3.0999999046325701</v>
      </c>
      <c r="G188">
        <v>3.0999999046325701</v>
      </c>
      <c r="H188">
        <v>0</v>
      </c>
      <c r="I188">
        <v>0</v>
      </c>
      <c r="J188">
        <v>3.0999999046325701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25">
      <c r="A189">
        <v>2026352035</v>
      </c>
      <c r="B189" s="6" t="s">
        <v>15</v>
      </c>
      <c r="C189" s="6" t="str">
        <f>SUBSTITUTE(dailyActivity_merged[[#This Row],[ActivityDate]], "/", "-")</f>
        <v>4-14-2016</v>
      </c>
      <c r="D189" s="6" t="str">
        <f>LEFT(dailyActivity_merged[[#This Row],[Date]],1)</f>
        <v>4</v>
      </c>
      <c r="E189">
        <v>3335</v>
      </c>
      <c r="F189">
        <v>2.0699999332428001</v>
      </c>
      <c r="G189">
        <v>2.0699999332428001</v>
      </c>
      <c r="H189">
        <v>0</v>
      </c>
      <c r="I189">
        <v>0</v>
      </c>
      <c r="J189">
        <v>2.0499999523162802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25">
      <c r="A190">
        <v>2026352035</v>
      </c>
      <c r="B190" s="6" t="s">
        <v>16</v>
      </c>
      <c r="C190" s="6" t="str">
        <f>SUBSTITUTE(dailyActivity_merged[[#This Row],[ActivityDate]], "/", "-")</f>
        <v>4-15-2016</v>
      </c>
      <c r="D190" s="6" t="str">
        <f>LEFT(dailyActivity_merged[[#This Row],[Date]],1)</f>
        <v>4</v>
      </c>
      <c r="E190">
        <v>3821</v>
      </c>
      <c r="F190">
        <v>2.3699998855590798</v>
      </c>
      <c r="G190">
        <v>2.3699998855590798</v>
      </c>
      <c r="H190">
        <v>0</v>
      </c>
      <c r="I190">
        <v>0</v>
      </c>
      <c r="J190">
        <v>2.3699998855590798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25">
      <c r="A191">
        <v>2026352035</v>
      </c>
      <c r="B191" s="6" t="s">
        <v>17</v>
      </c>
      <c r="C191" s="6" t="str">
        <f>SUBSTITUTE(dailyActivity_merged[[#This Row],[ActivityDate]], "/", "-")</f>
        <v>4-16-2016</v>
      </c>
      <c r="D191" s="6" t="str">
        <f>LEFT(dailyActivity_merged[[#This Row],[Date]],1)</f>
        <v>4</v>
      </c>
      <c r="E191">
        <v>2547</v>
      </c>
      <c r="F191">
        <v>1.58000004291534</v>
      </c>
      <c r="G191">
        <v>1.58000004291534</v>
      </c>
      <c r="H191">
        <v>0</v>
      </c>
      <c r="I191">
        <v>0</v>
      </c>
      <c r="J191">
        <v>1.58000004291534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25">
      <c r="A192">
        <v>2026352035</v>
      </c>
      <c r="B192" s="6" t="s">
        <v>18</v>
      </c>
      <c r="C192" s="6" t="str">
        <f>SUBSTITUTE(dailyActivity_merged[[#This Row],[ActivityDate]], "/", "-")</f>
        <v>4-17-2016</v>
      </c>
      <c r="D192" s="6" t="str">
        <f>LEFT(dailyActivity_merged[[#This Row],[Date]],1)</f>
        <v>4</v>
      </c>
      <c r="E192">
        <v>838</v>
      </c>
      <c r="F192">
        <v>0.519999980926514</v>
      </c>
      <c r="G192">
        <v>0.519999980926514</v>
      </c>
      <c r="H192">
        <v>0</v>
      </c>
      <c r="I192">
        <v>0</v>
      </c>
      <c r="J192">
        <v>0.519999980926514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25">
      <c r="A193">
        <v>2026352035</v>
      </c>
      <c r="B193" s="6" t="s">
        <v>19</v>
      </c>
      <c r="C193" s="6" t="str">
        <f>SUBSTITUTE(dailyActivity_merged[[#This Row],[ActivityDate]], "/", "-")</f>
        <v>4-18-2016</v>
      </c>
      <c r="D193" s="6" t="str">
        <f>LEFT(dailyActivity_merged[[#This Row],[Date]],1)</f>
        <v>4</v>
      </c>
      <c r="E193">
        <v>3325</v>
      </c>
      <c r="F193">
        <v>2.0599999427795401</v>
      </c>
      <c r="G193">
        <v>2.0599999427795401</v>
      </c>
      <c r="H193">
        <v>0</v>
      </c>
      <c r="I193">
        <v>0</v>
      </c>
      <c r="J193">
        <v>2.0599999427795401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25">
      <c r="A194">
        <v>2026352035</v>
      </c>
      <c r="B194" s="6" t="s">
        <v>20</v>
      </c>
      <c r="C194" s="6" t="str">
        <f>SUBSTITUTE(dailyActivity_merged[[#This Row],[ActivityDate]], "/", "-")</f>
        <v>4-19-2016</v>
      </c>
      <c r="D194" s="6" t="str">
        <f>LEFT(dailyActivity_merged[[#This Row],[Date]],1)</f>
        <v>4</v>
      </c>
      <c r="E194">
        <v>2424</v>
      </c>
      <c r="F194">
        <v>1.5</v>
      </c>
      <c r="G194">
        <v>1.5</v>
      </c>
      <c r="H194">
        <v>0</v>
      </c>
      <c r="I194">
        <v>0</v>
      </c>
      <c r="J194">
        <v>1.5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25">
      <c r="A195">
        <v>2026352035</v>
      </c>
      <c r="B195" s="6" t="s">
        <v>21</v>
      </c>
      <c r="C195" s="6" t="str">
        <f>SUBSTITUTE(dailyActivity_merged[[#This Row],[ActivityDate]], "/", "-")</f>
        <v>4-20-2016</v>
      </c>
      <c r="D195" s="6" t="str">
        <f>LEFT(dailyActivity_merged[[#This Row],[Date]],1)</f>
        <v>4</v>
      </c>
      <c r="E195">
        <v>7222</v>
      </c>
      <c r="F195">
        <v>4.4800000190734899</v>
      </c>
      <c r="G195">
        <v>4.4800000190734899</v>
      </c>
      <c r="H195">
        <v>0</v>
      </c>
      <c r="I195">
        <v>0</v>
      </c>
      <c r="J195">
        <v>4.4800000190734899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25">
      <c r="A196">
        <v>2026352035</v>
      </c>
      <c r="B196" s="6" t="s">
        <v>22</v>
      </c>
      <c r="C196" s="6" t="str">
        <f>SUBSTITUTE(dailyActivity_merged[[#This Row],[ActivityDate]], "/", "-")</f>
        <v>4-21-2016</v>
      </c>
      <c r="D196" s="6" t="str">
        <f>LEFT(dailyActivity_merged[[#This Row],[Date]],1)</f>
        <v>4</v>
      </c>
      <c r="E196">
        <v>2467</v>
      </c>
      <c r="F196">
        <v>1.5299999713897701</v>
      </c>
      <c r="G196">
        <v>1.5299999713897701</v>
      </c>
      <c r="H196">
        <v>0</v>
      </c>
      <c r="I196">
        <v>0</v>
      </c>
      <c r="J196">
        <v>1.5299999713897701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25">
      <c r="A197">
        <v>2026352035</v>
      </c>
      <c r="B197" s="6" t="s">
        <v>23</v>
      </c>
      <c r="C197" s="6" t="str">
        <f>SUBSTITUTE(dailyActivity_merged[[#This Row],[ActivityDate]], "/", "-")</f>
        <v>4-22-2016</v>
      </c>
      <c r="D197" s="6" t="str">
        <f>LEFT(dailyActivity_merged[[#This Row],[Date]],1)</f>
        <v>4</v>
      </c>
      <c r="E197">
        <v>2915</v>
      </c>
      <c r="F197">
        <v>1.8099999427795399</v>
      </c>
      <c r="G197">
        <v>1.8099999427795399</v>
      </c>
      <c r="H197">
        <v>0</v>
      </c>
      <c r="I197">
        <v>0</v>
      </c>
      <c r="J197">
        <v>1.8099999427795399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25">
      <c r="A198">
        <v>2026352035</v>
      </c>
      <c r="B198" s="6" t="s">
        <v>24</v>
      </c>
      <c r="C198" s="6" t="str">
        <f>SUBSTITUTE(dailyActivity_merged[[#This Row],[ActivityDate]], "/", "-")</f>
        <v>4-23-2016</v>
      </c>
      <c r="D198" s="6" t="str">
        <f>LEFT(dailyActivity_merged[[#This Row],[Date]],1)</f>
        <v>4</v>
      </c>
      <c r="E198">
        <v>12357</v>
      </c>
      <c r="F198">
        <v>7.71000003814697</v>
      </c>
      <c r="G198">
        <v>7.71000003814697</v>
      </c>
      <c r="H198">
        <v>0</v>
      </c>
      <c r="I198">
        <v>0</v>
      </c>
      <c r="J198">
        <v>7.71000003814697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25">
      <c r="A199">
        <v>2026352035</v>
      </c>
      <c r="B199" s="6" t="s">
        <v>25</v>
      </c>
      <c r="C199" s="6" t="str">
        <f>SUBSTITUTE(dailyActivity_merged[[#This Row],[ActivityDate]], "/", "-")</f>
        <v>4-24-2016</v>
      </c>
      <c r="D199" s="6" t="str">
        <f>LEFT(dailyActivity_merged[[#This Row],[Date]],1)</f>
        <v>4</v>
      </c>
      <c r="E199">
        <v>3490</v>
      </c>
      <c r="F199">
        <v>2.1600000858306898</v>
      </c>
      <c r="G199">
        <v>2.1600000858306898</v>
      </c>
      <c r="H199">
        <v>0</v>
      </c>
      <c r="I199">
        <v>0</v>
      </c>
      <c r="J199">
        <v>2.1600000858306898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25">
      <c r="A200">
        <v>2026352035</v>
      </c>
      <c r="B200" s="6" t="s">
        <v>26</v>
      </c>
      <c r="C200" s="6" t="str">
        <f>SUBSTITUTE(dailyActivity_merged[[#This Row],[ActivityDate]], "/", "-")</f>
        <v>4-25-2016</v>
      </c>
      <c r="D200" s="6" t="str">
        <f>LEFT(dailyActivity_merged[[#This Row],[Date]],1)</f>
        <v>4</v>
      </c>
      <c r="E200">
        <v>6017</v>
      </c>
      <c r="F200">
        <v>3.7300000190734899</v>
      </c>
      <c r="G200">
        <v>3.7300000190734899</v>
      </c>
      <c r="H200">
        <v>0</v>
      </c>
      <c r="I200">
        <v>0</v>
      </c>
      <c r="J200">
        <v>3.7300000190734899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25">
      <c r="A201">
        <v>2026352035</v>
      </c>
      <c r="B201" s="6" t="s">
        <v>27</v>
      </c>
      <c r="C201" s="6" t="str">
        <f>SUBSTITUTE(dailyActivity_merged[[#This Row],[ActivityDate]], "/", "-")</f>
        <v>4-26-2016</v>
      </c>
      <c r="D201" s="6" t="str">
        <f>LEFT(dailyActivity_merged[[#This Row],[Date]],1)</f>
        <v>4</v>
      </c>
      <c r="E201">
        <v>5933</v>
      </c>
      <c r="F201">
        <v>3.6800000667571999</v>
      </c>
      <c r="G201">
        <v>3.6800000667571999</v>
      </c>
      <c r="H201">
        <v>0</v>
      </c>
      <c r="I201">
        <v>0</v>
      </c>
      <c r="J201">
        <v>3.6800000667571999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25">
      <c r="A202">
        <v>2026352035</v>
      </c>
      <c r="B202" s="6" t="s">
        <v>28</v>
      </c>
      <c r="C202" s="6" t="str">
        <f>SUBSTITUTE(dailyActivity_merged[[#This Row],[ActivityDate]], "/", "-")</f>
        <v>4-27-2016</v>
      </c>
      <c r="D202" s="6" t="str">
        <f>LEFT(dailyActivity_merged[[#This Row],[Date]],1)</f>
        <v>4</v>
      </c>
      <c r="E202">
        <v>6088</v>
      </c>
      <c r="F202">
        <v>3.7699999809265101</v>
      </c>
      <c r="G202">
        <v>3.7699999809265101</v>
      </c>
      <c r="H202">
        <v>0</v>
      </c>
      <c r="I202">
        <v>0</v>
      </c>
      <c r="J202">
        <v>3.7699999809265101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25">
      <c r="A203">
        <v>2026352035</v>
      </c>
      <c r="B203" s="6" t="s">
        <v>29</v>
      </c>
      <c r="C203" s="6" t="str">
        <f>SUBSTITUTE(dailyActivity_merged[[#This Row],[ActivityDate]], "/", "-")</f>
        <v>4-28-2016</v>
      </c>
      <c r="D203" s="6" t="str">
        <f>LEFT(dailyActivity_merged[[#This Row],[Date]],1)</f>
        <v>4</v>
      </c>
      <c r="E203">
        <v>6375</v>
      </c>
      <c r="F203">
        <v>3.9500000476837198</v>
      </c>
      <c r="G203">
        <v>3.9500000476837198</v>
      </c>
      <c r="H203">
        <v>0</v>
      </c>
      <c r="I203">
        <v>0</v>
      </c>
      <c r="J203">
        <v>3.9500000476837198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25">
      <c r="A204">
        <v>2026352035</v>
      </c>
      <c r="B204" s="6" t="s">
        <v>30</v>
      </c>
      <c r="C204" s="6" t="str">
        <f>SUBSTITUTE(dailyActivity_merged[[#This Row],[ActivityDate]], "/", "-")</f>
        <v>4-29-2016</v>
      </c>
      <c r="D204" s="6" t="str">
        <f>LEFT(dailyActivity_merged[[#This Row],[Date]],1)</f>
        <v>4</v>
      </c>
      <c r="E204">
        <v>7604</v>
      </c>
      <c r="F204">
        <v>4.71000003814697</v>
      </c>
      <c r="G204">
        <v>4.71000003814697</v>
      </c>
      <c r="H204">
        <v>0</v>
      </c>
      <c r="I204">
        <v>0</v>
      </c>
      <c r="J204">
        <v>4.71000003814697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25">
      <c r="A205">
        <v>2026352035</v>
      </c>
      <c r="B205" s="6" t="s">
        <v>31</v>
      </c>
      <c r="C205" s="6" t="str">
        <f>SUBSTITUTE(dailyActivity_merged[[#This Row],[ActivityDate]], "/", "-")</f>
        <v>4-30-2016</v>
      </c>
      <c r="D205" s="6" t="str">
        <f>LEFT(dailyActivity_merged[[#This Row],[Date]],1)</f>
        <v>4</v>
      </c>
      <c r="E205">
        <v>4729</v>
      </c>
      <c r="F205">
        <v>2.9300000667571999</v>
      </c>
      <c r="G205">
        <v>2.9300000667571999</v>
      </c>
      <c r="H205">
        <v>0</v>
      </c>
      <c r="I205">
        <v>0</v>
      </c>
      <c r="J205">
        <v>2.9300000667571999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25">
      <c r="A206">
        <v>2026352035</v>
      </c>
      <c r="B206" s="6" t="s">
        <v>32</v>
      </c>
      <c r="C206" s="6" t="str">
        <f>SUBSTITUTE(dailyActivity_merged[[#This Row],[ActivityDate]], "/", "-")</f>
        <v>5-1-2016</v>
      </c>
      <c r="D206" s="6" t="str">
        <f>LEFT(dailyActivity_merged[[#This Row],[Date]],1)</f>
        <v>5</v>
      </c>
      <c r="E206">
        <v>3609</v>
      </c>
      <c r="F206">
        <v>2.2799999713897701</v>
      </c>
      <c r="G206">
        <v>2.2799999713897701</v>
      </c>
      <c r="H206">
        <v>0</v>
      </c>
      <c r="I206">
        <v>0</v>
      </c>
      <c r="J206">
        <v>2.2799999713897701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25">
      <c r="A207">
        <v>2026352035</v>
      </c>
      <c r="B207" s="6" t="s">
        <v>33</v>
      </c>
      <c r="C207" s="6" t="str">
        <f>SUBSTITUTE(dailyActivity_merged[[#This Row],[ActivityDate]], "/", "-")</f>
        <v>5-2-2016</v>
      </c>
      <c r="D207" s="6" t="str">
        <f>LEFT(dailyActivity_merged[[#This Row],[Date]],1)</f>
        <v>5</v>
      </c>
      <c r="E207">
        <v>7018</v>
      </c>
      <c r="F207">
        <v>4.3499999046325701</v>
      </c>
      <c r="G207">
        <v>4.3499999046325701</v>
      </c>
      <c r="H207">
        <v>0</v>
      </c>
      <c r="I207">
        <v>0</v>
      </c>
      <c r="J207">
        <v>4.3499999046325701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25">
      <c r="A208">
        <v>2026352035</v>
      </c>
      <c r="B208" s="6" t="s">
        <v>34</v>
      </c>
      <c r="C208" s="6" t="str">
        <f>SUBSTITUTE(dailyActivity_merged[[#This Row],[ActivityDate]], "/", "-")</f>
        <v>5-3-2016</v>
      </c>
      <c r="D208" s="6" t="str">
        <f>LEFT(dailyActivity_merged[[#This Row],[Date]],1)</f>
        <v>5</v>
      </c>
      <c r="E208">
        <v>5992</v>
      </c>
      <c r="F208">
        <v>3.7200000286102299</v>
      </c>
      <c r="G208">
        <v>3.7200000286102299</v>
      </c>
      <c r="H208">
        <v>0</v>
      </c>
      <c r="I208">
        <v>0</v>
      </c>
      <c r="J208">
        <v>3.7200000286102299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25">
      <c r="A209">
        <v>2026352035</v>
      </c>
      <c r="B209" s="6" t="s">
        <v>35</v>
      </c>
      <c r="C209" s="6" t="str">
        <f>SUBSTITUTE(dailyActivity_merged[[#This Row],[ActivityDate]], "/", "-")</f>
        <v>5-4-2016</v>
      </c>
      <c r="D209" s="6" t="str">
        <f>LEFT(dailyActivity_merged[[#This Row],[Date]],1)</f>
        <v>5</v>
      </c>
      <c r="E209">
        <v>6564</v>
      </c>
      <c r="F209">
        <v>4.0700001716613796</v>
      </c>
      <c r="G209">
        <v>4.0700001716613796</v>
      </c>
      <c r="H209">
        <v>0</v>
      </c>
      <c r="I209">
        <v>0</v>
      </c>
      <c r="J209">
        <v>4.0700001716613796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25">
      <c r="A210">
        <v>2026352035</v>
      </c>
      <c r="B210" s="6" t="s">
        <v>36</v>
      </c>
      <c r="C210" s="6" t="str">
        <f>SUBSTITUTE(dailyActivity_merged[[#This Row],[ActivityDate]], "/", "-")</f>
        <v>5-5-2016</v>
      </c>
      <c r="D210" s="6" t="str">
        <f>LEFT(dailyActivity_merged[[#This Row],[Date]],1)</f>
        <v>5</v>
      </c>
      <c r="E210">
        <v>12167</v>
      </c>
      <c r="F210">
        <v>7.53999996185303</v>
      </c>
      <c r="G210">
        <v>7.53999996185303</v>
      </c>
      <c r="H210">
        <v>0</v>
      </c>
      <c r="I210">
        <v>0</v>
      </c>
      <c r="J210">
        <v>7.53999996185303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25">
      <c r="A211">
        <v>2026352035</v>
      </c>
      <c r="B211" s="6" t="s">
        <v>37</v>
      </c>
      <c r="C211" s="6" t="str">
        <f>SUBSTITUTE(dailyActivity_merged[[#This Row],[ActivityDate]], "/", "-")</f>
        <v>5-6-2016</v>
      </c>
      <c r="D211" s="6" t="str">
        <f>LEFT(dailyActivity_merged[[#This Row],[Date]],1)</f>
        <v>5</v>
      </c>
      <c r="E211">
        <v>8198</v>
      </c>
      <c r="F211">
        <v>5.0799999237060502</v>
      </c>
      <c r="G211">
        <v>5.0799999237060502</v>
      </c>
      <c r="H211">
        <v>0</v>
      </c>
      <c r="I211">
        <v>0</v>
      </c>
      <c r="J211">
        <v>5.0799999237060502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25">
      <c r="A212">
        <v>2026352035</v>
      </c>
      <c r="B212" s="6" t="s">
        <v>38</v>
      </c>
      <c r="C212" s="6" t="str">
        <f>SUBSTITUTE(dailyActivity_merged[[#This Row],[ActivityDate]], "/", "-")</f>
        <v>5-7-2016</v>
      </c>
      <c r="D212" s="6" t="str">
        <f>LEFT(dailyActivity_merged[[#This Row],[Date]],1)</f>
        <v>5</v>
      </c>
      <c r="E212">
        <v>4193</v>
      </c>
      <c r="F212">
        <v>2.5999999046325701</v>
      </c>
      <c r="G212">
        <v>2.5999999046325701</v>
      </c>
      <c r="H212">
        <v>0</v>
      </c>
      <c r="I212">
        <v>0</v>
      </c>
      <c r="J212">
        <v>2.5999999046325701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25">
      <c r="A213">
        <v>2026352035</v>
      </c>
      <c r="B213" s="6" t="s">
        <v>39</v>
      </c>
      <c r="C213" s="6" t="str">
        <f>SUBSTITUTE(dailyActivity_merged[[#This Row],[ActivityDate]], "/", "-")</f>
        <v>5-8-2016</v>
      </c>
      <c r="D213" s="6" t="str">
        <f>LEFT(dailyActivity_merged[[#This Row],[Date]],1)</f>
        <v>5</v>
      </c>
      <c r="E213">
        <v>5528</v>
      </c>
      <c r="F213">
        <v>3.4500000476837198</v>
      </c>
      <c r="G213">
        <v>3.4500000476837198</v>
      </c>
      <c r="H213">
        <v>0</v>
      </c>
      <c r="I213">
        <v>0</v>
      </c>
      <c r="J213">
        <v>3.4500000476837198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25">
      <c r="A214">
        <v>2026352035</v>
      </c>
      <c r="B214" s="6" t="s">
        <v>40</v>
      </c>
      <c r="C214" s="6" t="str">
        <f>SUBSTITUTE(dailyActivity_merged[[#This Row],[ActivityDate]], "/", "-")</f>
        <v>5-9-2016</v>
      </c>
      <c r="D214" s="6" t="str">
        <f>LEFT(dailyActivity_merged[[#This Row],[Date]],1)</f>
        <v>5</v>
      </c>
      <c r="E214">
        <v>10685</v>
      </c>
      <c r="F214">
        <v>6.6199998855590803</v>
      </c>
      <c r="G214">
        <v>6.6199998855590803</v>
      </c>
      <c r="H214">
        <v>0</v>
      </c>
      <c r="I214">
        <v>0</v>
      </c>
      <c r="J214">
        <v>6.5999999046325701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25">
      <c r="A215">
        <v>2026352035</v>
      </c>
      <c r="B215" s="6" t="s">
        <v>41</v>
      </c>
      <c r="C215" s="6" t="str">
        <f>SUBSTITUTE(dailyActivity_merged[[#This Row],[ActivityDate]], "/", "-")</f>
        <v>5-10-2016</v>
      </c>
      <c r="D215" s="6" t="str">
        <f>LEFT(dailyActivity_merged[[#This Row],[Date]],1)</f>
        <v>5</v>
      </c>
      <c r="E215">
        <v>254</v>
      </c>
      <c r="F215">
        <v>0.15999999642372101</v>
      </c>
      <c r="G215">
        <v>0.15999999642372101</v>
      </c>
      <c r="H215">
        <v>0</v>
      </c>
      <c r="I215">
        <v>0</v>
      </c>
      <c r="J215">
        <v>0.15999999642372101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25">
      <c r="A216">
        <v>2026352035</v>
      </c>
      <c r="B216" s="6" t="s">
        <v>42</v>
      </c>
      <c r="C216" s="6" t="str">
        <f>SUBSTITUTE(dailyActivity_merged[[#This Row],[ActivityDate]], "/", "-")</f>
        <v>5-11-2016</v>
      </c>
      <c r="D216" s="6" t="str">
        <f>LEFT(dailyActivity_merged[[#This Row],[Date]],1)</f>
        <v>5</v>
      </c>
      <c r="E216">
        <v>8580</v>
      </c>
      <c r="F216">
        <v>5.3200001716613796</v>
      </c>
      <c r="G216">
        <v>5.3200001716613796</v>
      </c>
      <c r="H216">
        <v>0</v>
      </c>
      <c r="I216">
        <v>0</v>
      </c>
      <c r="J216">
        <v>5.3200001716613796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25">
      <c r="A217">
        <v>2026352035</v>
      </c>
      <c r="B217" s="6" t="s">
        <v>43</v>
      </c>
      <c r="C217" s="6" t="str">
        <f>SUBSTITUTE(dailyActivity_merged[[#This Row],[ActivityDate]], "/", "-")</f>
        <v>5-12-2016</v>
      </c>
      <c r="D217" s="6" t="str">
        <f>LEFT(dailyActivity_merged[[#This Row],[Date]],1)</f>
        <v>5</v>
      </c>
      <c r="E217">
        <v>8891</v>
      </c>
      <c r="F217">
        <v>5.5100002288818404</v>
      </c>
      <c r="G217">
        <v>5.5100002288818404</v>
      </c>
      <c r="H217">
        <v>0</v>
      </c>
      <c r="I217">
        <v>0</v>
      </c>
      <c r="J217">
        <v>5.5100002288818404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25">
      <c r="A218">
        <v>2320127002</v>
      </c>
      <c r="B218" s="6" t="s">
        <v>13</v>
      </c>
      <c r="C218" s="6" t="str">
        <f>SUBSTITUTE(dailyActivity_merged[[#This Row],[ActivityDate]], "/", "-")</f>
        <v>4-12-2016</v>
      </c>
      <c r="D218" s="6" t="str">
        <f>LEFT(dailyActivity_merged[[#This Row],[Date]],1)</f>
        <v>4</v>
      </c>
      <c r="E218">
        <v>10725</v>
      </c>
      <c r="F218">
        <v>7.4899997711181596</v>
      </c>
      <c r="G218">
        <v>7.4899997711181596</v>
      </c>
      <c r="H218">
        <v>1.16999995708466</v>
      </c>
      <c r="I218">
        <v>0.31000000238418601</v>
      </c>
      <c r="J218">
        <v>6.0100002288818404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25">
      <c r="A219">
        <v>2320127002</v>
      </c>
      <c r="B219" s="6" t="s">
        <v>14</v>
      </c>
      <c r="C219" s="6" t="str">
        <f>SUBSTITUTE(dailyActivity_merged[[#This Row],[ActivityDate]], "/", "-")</f>
        <v>4-13-2016</v>
      </c>
      <c r="D219" s="6" t="str">
        <f>LEFT(dailyActivity_merged[[#This Row],[Date]],1)</f>
        <v>4</v>
      </c>
      <c r="E219">
        <v>7275</v>
      </c>
      <c r="F219">
        <v>4.9000000953674299</v>
      </c>
      <c r="G219">
        <v>4.9000000953674299</v>
      </c>
      <c r="H219">
        <v>0</v>
      </c>
      <c r="I219">
        <v>0</v>
      </c>
      <c r="J219">
        <v>4.9000000953674299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25">
      <c r="A220">
        <v>2320127002</v>
      </c>
      <c r="B220" s="6" t="s">
        <v>15</v>
      </c>
      <c r="C220" s="6" t="str">
        <f>SUBSTITUTE(dailyActivity_merged[[#This Row],[ActivityDate]], "/", "-")</f>
        <v>4-14-2016</v>
      </c>
      <c r="D220" s="6" t="str">
        <f>LEFT(dailyActivity_merged[[#This Row],[Date]],1)</f>
        <v>4</v>
      </c>
      <c r="E220">
        <v>3973</v>
      </c>
      <c r="F220">
        <v>2.6800000667571999</v>
      </c>
      <c r="G220">
        <v>2.6800000667571999</v>
      </c>
      <c r="H220">
        <v>0</v>
      </c>
      <c r="I220">
        <v>0</v>
      </c>
      <c r="J220">
        <v>2.6800000667571999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25">
      <c r="A221">
        <v>2320127002</v>
      </c>
      <c r="B221" s="6" t="s">
        <v>16</v>
      </c>
      <c r="C221" s="6" t="str">
        <f>SUBSTITUTE(dailyActivity_merged[[#This Row],[ActivityDate]], "/", "-")</f>
        <v>4-15-2016</v>
      </c>
      <c r="D221" s="6" t="str">
        <f>LEFT(dailyActivity_merged[[#This Row],[Date]],1)</f>
        <v>4</v>
      </c>
      <c r="E221">
        <v>5205</v>
      </c>
      <c r="F221">
        <v>3.5099999904632599</v>
      </c>
      <c r="G221">
        <v>3.5099999904632599</v>
      </c>
      <c r="H221">
        <v>0</v>
      </c>
      <c r="I221">
        <v>0</v>
      </c>
      <c r="J221">
        <v>3.5099999904632599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25">
      <c r="A222">
        <v>2320127002</v>
      </c>
      <c r="B222" s="6" t="s">
        <v>17</v>
      </c>
      <c r="C222" s="6" t="str">
        <f>SUBSTITUTE(dailyActivity_merged[[#This Row],[ActivityDate]], "/", "-")</f>
        <v>4-16-2016</v>
      </c>
      <c r="D222" s="6" t="str">
        <f>LEFT(dailyActivity_merged[[#This Row],[Date]],1)</f>
        <v>4</v>
      </c>
      <c r="E222">
        <v>5057</v>
      </c>
      <c r="F222">
        <v>3.4100000858306898</v>
      </c>
      <c r="G222">
        <v>3.4100000858306898</v>
      </c>
      <c r="H222">
        <v>0</v>
      </c>
      <c r="I222">
        <v>0</v>
      </c>
      <c r="J222">
        <v>3.4000000953674299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25">
      <c r="A223">
        <v>2320127002</v>
      </c>
      <c r="B223" s="6" t="s">
        <v>18</v>
      </c>
      <c r="C223" s="6" t="str">
        <f>SUBSTITUTE(dailyActivity_merged[[#This Row],[ActivityDate]], "/", "-")</f>
        <v>4-17-2016</v>
      </c>
      <c r="D223" s="6" t="str">
        <f>LEFT(dailyActivity_merged[[#This Row],[Date]],1)</f>
        <v>4</v>
      </c>
      <c r="E223">
        <v>6198</v>
      </c>
      <c r="F223">
        <v>4.1799998283386204</v>
      </c>
      <c r="G223">
        <v>4.1799998283386204</v>
      </c>
      <c r="H223">
        <v>0</v>
      </c>
      <c r="I223">
        <v>0</v>
      </c>
      <c r="J223">
        <v>4.1799998283386204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25">
      <c r="A224">
        <v>2320127002</v>
      </c>
      <c r="B224" s="6" t="s">
        <v>19</v>
      </c>
      <c r="C224" s="6" t="str">
        <f>SUBSTITUTE(dailyActivity_merged[[#This Row],[ActivityDate]], "/", "-")</f>
        <v>4-18-2016</v>
      </c>
      <c r="D224" s="6" t="str">
        <f>LEFT(dailyActivity_merged[[#This Row],[Date]],1)</f>
        <v>4</v>
      </c>
      <c r="E224">
        <v>6559</v>
      </c>
      <c r="F224">
        <v>4.4200000762939498</v>
      </c>
      <c r="G224">
        <v>4.4200000762939498</v>
      </c>
      <c r="H224">
        <v>0</v>
      </c>
      <c r="I224">
        <v>0.259999990463257</v>
      </c>
      <c r="J224">
        <v>4.1399998664856001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25">
      <c r="A225">
        <v>2320127002</v>
      </c>
      <c r="B225" s="6" t="s">
        <v>20</v>
      </c>
      <c r="C225" s="6" t="str">
        <f>SUBSTITUTE(dailyActivity_merged[[#This Row],[ActivityDate]], "/", "-")</f>
        <v>4-19-2016</v>
      </c>
      <c r="D225" s="6" t="str">
        <f>LEFT(dailyActivity_merged[[#This Row],[Date]],1)</f>
        <v>4</v>
      </c>
      <c r="E225">
        <v>5997</v>
      </c>
      <c r="F225">
        <v>4.03999996185303</v>
      </c>
      <c r="G225">
        <v>4.03999996185303</v>
      </c>
      <c r="H225">
        <v>0</v>
      </c>
      <c r="I225">
        <v>0.37999999523162797</v>
      </c>
      <c r="J225">
        <v>3.6600000858306898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25">
      <c r="A226">
        <v>2320127002</v>
      </c>
      <c r="B226" s="6" t="s">
        <v>21</v>
      </c>
      <c r="C226" s="6" t="str">
        <f>SUBSTITUTE(dailyActivity_merged[[#This Row],[ActivityDate]], "/", "-")</f>
        <v>4-20-2016</v>
      </c>
      <c r="D226" s="6" t="str">
        <f>LEFT(dailyActivity_merged[[#This Row],[Date]],1)</f>
        <v>4</v>
      </c>
      <c r="E226">
        <v>7192</v>
      </c>
      <c r="F226">
        <v>4.8499999046325701</v>
      </c>
      <c r="G226">
        <v>4.8499999046325701</v>
      </c>
      <c r="H226">
        <v>0</v>
      </c>
      <c r="I226">
        <v>0.490000009536743</v>
      </c>
      <c r="J226">
        <v>4.3400001525878897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25">
      <c r="A227">
        <v>2320127002</v>
      </c>
      <c r="B227" s="6" t="s">
        <v>22</v>
      </c>
      <c r="C227" s="6" t="str">
        <f>SUBSTITUTE(dailyActivity_merged[[#This Row],[ActivityDate]], "/", "-")</f>
        <v>4-21-2016</v>
      </c>
      <c r="D227" s="6" t="str">
        <f>LEFT(dailyActivity_merged[[#This Row],[Date]],1)</f>
        <v>4</v>
      </c>
      <c r="E227">
        <v>3404</v>
      </c>
      <c r="F227">
        <v>2.28999996185303</v>
      </c>
      <c r="G227">
        <v>2.28999996185303</v>
      </c>
      <c r="H227">
        <v>5.9999998658895499E-2</v>
      </c>
      <c r="I227">
        <v>0.41999998688697798</v>
      </c>
      <c r="J227">
        <v>1.8099999427795399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25">
      <c r="A228">
        <v>2320127002</v>
      </c>
      <c r="B228" s="6" t="s">
        <v>23</v>
      </c>
      <c r="C228" s="6" t="str">
        <f>SUBSTITUTE(dailyActivity_merged[[#This Row],[ActivityDate]], "/", "-")</f>
        <v>4-22-2016</v>
      </c>
      <c r="D228" s="6" t="str">
        <f>LEFT(dailyActivity_merged[[#This Row],[Date]],1)</f>
        <v>4</v>
      </c>
      <c r="E228">
        <v>5583</v>
      </c>
      <c r="F228">
        <v>3.7599999904632599</v>
      </c>
      <c r="G228">
        <v>3.7599999904632599</v>
      </c>
      <c r="H228">
        <v>0</v>
      </c>
      <c r="I228">
        <v>0</v>
      </c>
      <c r="J228">
        <v>3.7599999904632599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25">
      <c r="A229">
        <v>2320127002</v>
      </c>
      <c r="B229" s="6" t="s">
        <v>24</v>
      </c>
      <c r="C229" s="6" t="str">
        <f>SUBSTITUTE(dailyActivity_merged[[#This Row],[ActivityDate]], "/", "-")</f>
        <v>4-23-2016</v>
      </c>
      <c r="D229" s="6" t="str">
        <f>LEFT(dailyActivity_merged[[#This Row],[Date]],1)</f>
        <v>4</v>
      </c>
      <c r="E229">
        <v>5079</v>
      </c>
      <c r="F229">
        <v>3.4200000762939502</v>
      </c>
      <c r="G229">
        <v>3.4200000762939502</v>
      </c>
      <c r="H229">
        <v>0</v>
      </c>
      <c r="I229">
        <v>0</v>
      </c>
      <c r="J229">
        <v>3.4200000762939502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25">
      <c r="A230">
        <v>2320127002</v>
      </c>
      <c r="B230" s="6" t="s">
        <v>25</v>
      </c>
      <c r="C230" s="6" t="str">
        <f>SUBSTITUTE(dailyActivity_merged[[#This Row],[ActivityDate]], "/", "-")</f>
        <v>4-24-2016</v>
      </c>
      <c r="D230" s="6" t="str">
        <f>LEFT(dailyActivity_merged[[#This Row],[Date]],1)</f>
        <v>4</v>
      </c>
      <c r="E230">
        <v>4165</v>
      </c>
      <c r="F230">
        <v>2.8099999427795401</v>
      </c>
      <c r="G230">
        <v>2.8099999427795401</v>
      </c>
      <c r="H230">
        <v>0</v>
      </c>
      <c r="I230">
        <v>0</v>
      </c>
      <c r="J230">
        <v>2.7999999523162802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25">
      <c r="A231">
        <v>2320127002</v>
      </c>
      <c r="B231" s="6" t="s">
        <v>26</v>
      </c>
      <c r="C231" s="6" t="str">
        <f>SUBSTITUTE(dailyActivity_merged[[#This Row],[ActivityDate]], "/", "-")</f>
        <v>4-25-2016</v>
      </c>
      <c r="D231" s="6" t="str">
        <f>LEFT(dailyActivity_merged[[#This Row],[Date]],1)</f>
        <v>4</v>
      </c>
      <c r="E231">
        <v>3588</v>
      </c>
      <c r="F231">
        <v>2.4200000762939502</v>
      </c>
      <c r="G231">
        <v>2.4200000762939502</v>
      </c>
      <c r="H231">
        <v>0.230000004172325</v>
      </c>
      <c r="I231">
        <v>0.20000000298023199</v>
      </c>
      <c r="J231">
        <v>1.9900000095367401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25">
      <c r="A232">
        <v>2320127002</v>
      </c>
      <c r="B232" s="6" t="s">
        <v>27</v>
      </c>
      <c r="C232" s="6" t="str">
        <f>SUBSTITUTE(dailyActivity_merged[[#This Row],[ActivityDate]], "/", "-")</f>
        <v>4-26-2016</v>
      </c>
      <c r="D232" s="6" t="str">
        <f>LEFT(dailyActivity_merged[[#This Row],[Date]],1)</f>
        <v>4</v>
      </c>
      <c r="E232">
        <v>3409</v>
      </c>
      <c r="F232">
        <v>2.2999999523162802</v>
      </c>
      <c r="G232">
        <v>2.2999999523162802</v>
      </c>
      <c r="H232">
        <v>0</v>
      </c>
      <c r="I232">
        <v>0</v>
      </c>
      <c r="J232">
        <v>2.2999999523162802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25">
      <c r="A233">
        <v>2320127002</v>
      </c>
      <c r="B233" s="6" t="s">
        <v>28</v>
      </c>
      <c r="C233" s="6" t="str">
        <f>SUBSTITUTE(dailyActivity_merged[[#This Row],[ActivityDate]], "/", "-")</f>
        <v>4-27-2016</v>
      </c>
      <c r="D233" s="6" t="str">
        <f>LEFT(dailyActivity_merged[[#This Row],[Date]],1)</f>
        <v>4</v>
      </c>
      <c r="E233">
        <v>1715</v>
      </c>
      <c r="F233">
        <v>1.1599999666214</v>
      </c>
      <c r="G233">
        <v>1.1599999666214</v>
      </c>
      <c r="H233">
        <v>0</v>
      </c>
      <c r="I233">
        <v>0</v>
      </c>
      <c r="J233">
        <v>1.1599999666214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25">
      <c r="A234">
        <v>2320127002</v>
      </c>
      <c r="B234" s="6" t="s">
        <v>29</v>
      </c>
      <c r="C234" s="6" t="str">
        <f>SUBSTITUTE(dailyActivity_merged[[#This Row],[ActivityDate]], "/", "-")</f>
        <v>4-28-2016</v>
      </c>
      <c r="D234" s="6" t="str">
        <f>LEFT(dailyActivity_merged[[#This Row],[Date]],1)</f>
        <v>4</v>
      </c>
      <c r="E234">
        <v>1532</v>
      </c>
      <c r="F234">
        <v>1.0299999713897701</v>
      </c>
      <c r="G234">
        <v>1.0299999713897701</v>
      </c>
      <c r="H234">
        <v>0</v>
      </c>
      <c r="I234">
        <v>0</v>
      </c>
      <c r="J234">
        <v>1.0299999713897701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25">
      <c r="A235">
        <v>2320127002</v>
      </c>
      <c r="B235" s="6" t="s">
        <v>30</v>
      </c>
      <c r="C235" s="6" t="str">
        <f>SUBSTITUTE(dailyActivity_merged[[#This Row],[ActivityDate]], "/", "-")</f>
        <v>4-29-2016</v>
      </c>
      <c r="D235" s="6" t="str">
        <f>LEFT(dailyActivity_merged[[#This Row],[Date]],1)</f>
        <v>4</v>
      </c>
      <c r="E235">
        <v>924</v>
      </c>
      <c r="F235">
        <v>0.62000000476837203</v>
      </c>
      <c r="G235">
        <v>0.62000000476837203</v>
      </c>
      <c r="H235">
        <v>0</v>
      </c>
      <c r="I235">
        <v>0</v>
      </c>
      <c r="J235">
        <v>0.62000000476837203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25">
      <c r="A236">
        <v>2320127002</v>
      </c>
      <c r="B236" s="6" t="s">
        <v>31</v>
      </c>
      <c r="C236" s="6" t="str">
        <f>SUBSTITUTE(dailyActivity_merged[[#This Row],[ActivityDate]], "/", "-")</f>
        <v>4-30-2016</v>
      </c>
      <c r="D236" s="6" t="str">
        <f>LEFT(dailyActivity_merged[[#This Row],[Date]],1)</f>
        <v>4</v>
      </c>
      <c r="E236">
        <v>4571</v>
      </c>
      <c r="F236">
        <v>3.0799999237060498</v>
      </c>
      <c r="G236">
        <v>3.0799999237060498</v>
      </c>
      <c r="H236">
        <v>0</v>
      </c>
      <c r="I236">
        <v>0</v>
      </c>
      <c r="J236">
        <v>3.0699999332428001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25">
      <c r="A237">
        <v>2320127002</v>
      </c>
      <c r="B237" s="6" t="s">
        <v>32</v>
      </c>
      <c r="C237" s="6" t="str">
        <f>SUBSTITUTE(dailyActivity_merged[[#This Row],[ActivityDate]], "/", "-")</f>
        <v>5-1-2016</v>
      </c>
      <c r="D237" s="6" t="str">
        <f>LEFT(dailyActivity_merged[[#This Row],[Date]],1)</f>
        <v>5</v>
      </c>
      <c r="E237">
        <v>772</v>
      </c>
      <c r="F237">
        <v>0.519999980926514</v>
      </c>
      <c r="G237">
        <v>0.519999980926514</v>
      </c>
      <c r="H237">
        <v>0</v>
      </c>
      <c r="I237">
        <v>0</v>
      </c>
      <c r="J237">
        <v>0.519999980926514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25">
      <c r="A238">
        <v>2320127002</v>
      </c>
      <c r="B238" s="6" t="s">
        <v>33</v>
      </c>
      <c r="C238" s="6" t="str">
        <f>SUBSTITUTE(dailyActivity_merged[[#This Row],[ActivityDate]], "/", "-")</f>
        <v>5-2-2016</v>
      </c>
      <c r="D238" s="6" t="str">
        <f>LEFT(dailyActivity_merged[[#This Row],[Date]],1)</f>
        <v>5</v>
      </c>
      <c r="E238">
        <v>3634</v>
      </c>
      <c r="F238">
        <v>2.4500000476837198</v>
      </c>
      <c r="G238">
        <v>2.4500000476837198</v>
      </c>
      <c r="H238">
        <v>0.36000001430511502</v>
      </c>
      <c r="I238">
        <v>0.20999999344348899</v>
      </c>
      <c r="J238">
        <v>1.87999999523163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25">
      <c r="A239">
        <v>2320127002</v>
      </c>
      <c r="B239" s="6" t="s">
        <v>34</v>
      </c>
      <c r="C239" s="6" t="str">
        <f>SUBSTITUTE(dailyActivity_merged[[#This Row],[ActivityDate]], "/", "-")</f>
        <v>5-3-2016</v>
      </c>
      <c r="D239" s="6" t="str">
        <f>LEFT(dailyActivity_merged[[#This Row],[Date]],1)</f>
        <v>5</v>
      </c>
      <c r="E239">
        <v>7443</v>
      </c>
      <c r="F239">
        <v>5.0199999809265101</v>
      </c>
      <c r="G239">
        <v>5.0199999809265101</v>
      </c>
      <c r="H239">
        <v>1.4900000095367401</v>
      </c>
      <c r="I239">
        <v>0.37000000476837203</v>
      </c>
      <c r="J239">
        <v>3.1600000858306898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25">
      <c r="A240">
        <v>2320127002</v>
      </c>
      <c r="B240" s="6" t="s">
        <v>35</v>
      </c>
      <c r="C240" s="6" t="str">
        <f>SUBSTITUTE(dailyActivity_merged[[#This Row],[ActivityDate]], "/", "-")</f>
        <v>5-4-2016</v>
      </c>
      <c r="D240" s="6" t="str">
        <f>LEFT(dailyActivity_merged[[#This Row],[Date]],1)</f>
        <v>5</v>
      </c>
      <c r="E240">
        <v>1201</v>
      </c>
      <c r="F240">
        <v>0.81000000238418601</v>
      </c>
      <c r="G240">
        <v>0.81000000238418601</v>
      </c>
      <c r="H240">
        <v>0</v>
      </c>
      <c r="I240">
        <v>0</v>
      </c>
      <c r="J240">
        <v>0.81000000238418601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25">
      <c r="A241">
        <v>2320127002</v>
      </c>
      <c r="B241" s="6" t="s">
        <v>36</v>
      </c>
      <c r="C241" s="6" t="str">
        <f>SUBSTITUTE(dailyActivity_merged[[#This Row],[ActivityDate]], "/", "-")</f>
        <v>5-5-2016</v>
      </c>
      <c r="D241" s="6" t="str">
        <f>LEFT(dailyActivity_merged[[#This Row],[Date]],1)</f>
        <v>5</v>
      </c>
      <c r="E241">
        <v>5202</v>
      </c>
      <c r="F241">
        <v>3.5099999904632599</v>
      </c>
      <c r="G241">
        <v>3.5099999904632599</v>
      </c>
      <c r="H241">
        <v>0</v>
      </c>
      <c r="I241">
        <v>0.38999998569488498</v>
      </c>
      <c r="J241">
        <v>3.1099998950958301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25">
      <c r="A242">
        <v>2320127002</v>
      </c>
      <c r="B242" s="6" t="s">
        <v>37</v>
      </c>
      <c r="C242" s="6" t="str">
        <f>SUBSTITUTE(dailyActivity_merged[[#This Row],[ActivityDate]], "/", "-")</f>
        <v>5-6-2016</v>
      </c>
      <c r="D242" s="6" t="str">
        <f>LEFT(dailyActivity_merged[[#This Row],[Date]],1)</f>
        <v>5</v>
      </c>
      <c r="E242">
        <v>4878</v>
      </c>
      <c r="F242">
        <v>3.28999996185303</v>
      </c>
      <c r="G242">
        <v>3.28999996185303</v>
      </c>
      <c r="H242">
        <v>0</v>
      </c>
      <c r="I242">
        <v>0</v>
      </c>
      <c r="J242">
        <v>3.28999996185303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25">
      <c r="A243">
        <v>2320127002</v>
      </c>
      <c r="B243" s="6" t="s">
        <v>38</v>
      </c>
      <c r="C243" s="6" t="str">
        <f>SUBSTITUTE(dailyActivity_merged[[#This Row],[ActivityDate]], "/", "-")</f>
        <v>5-7-2016</v>
      </c>
      <c r="D243" s="6" t="str">
        <f>LEFT(dailyActivity_merged[[#This Row],[Date]],1)</f>
        <v>5</v>
      </c>
      <c r="E243">
        <v>7379</v>
      </c>
      <c r="F243">
        <v>4.9699997901916504</v>
      </c>
      <c r="G243">
        <v>4.9699997901916504</v>
      </c>
      <c r="H243">
        <v>0</v>
      </c>
      <c r="I243">
        <v>0</v>
      </c>
      <c r="J243">
        <v>4.9699997901916504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25">
      <c r="A244">
        <v>2320127002</v>
      </c>
      <c r="B244" s="6" t="s">
        <v>39</v>
      </c>
      <c r="C244" s="6" t="str">
        <f>SUBSTITUTE(dailyActivity_merged[[#This Row],[ActivityDate]], "/", "-")</f>
        <v>5-8-2016</v>
      </c>
      <c r="D244" s="6" t="str">
        <f>LEFT(dailyActivity_merged[[#This Row],[Date]],1)</f>
        <v>5</v>
      </c>
      <c r="E244">
        <v>5161</v>
      </c>
      <c r="F244">
        <v>3.4800000190734899</v>
      </c>
      <c r="G244">
        <v>3.4800000190734899</v>
      </c>
      <c r="H244">
        <v>0</v>
      </c>
      <c r="I244">
        <v>0</v>
      </c>
      <c r="J244">
        <v>3.4700000286102299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25">
      <c r="A245">
        <v>2320127002</v>
      </c>
      <c r="B245" s="6" t="s">
        <v>40</v>
      </c>
      <c r="C245" s="6" t="str">
        <f>SUBSTITUTE(dailyActivity_merged[[#This Row],[ActivityDate]], "/", "-")</f>
        <v>5-9-2016</v>
      </c>
      <c r="D245" s="6" t="str">
        <f>LEFT(dailyActivity_merged[[#This Row],[Date]],1)</f>
        <v>5</v>
      </c>
      <c r="E245">
        <v>3090</v>
      </c>
      <c r="F245">
        <v>2.0799999237060498</v>
      </c>
      <c r="G245">
        <v>2.0799999237060498</v>
      </c>
      <c r="H245">
        <v>0</v>
      </c>
      <c r="I245">
        <v>0</v>
      </c>
      <c r="J245">
        <v>2.0799999237060498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25">
      <c r="A246">
        <v>2320127002</v>
      </c>
      <c r="B246" s="6" t="s">
        <v>41</v>
      </c>
      <c r="C246" s="6" t="str">
        <f>SUBSTITUTE(dailyActivity_merged[[#This Row],[ActivityDate]], "/", "-")</f>
        <v>5-10-2016</v>
      </c>
      <c r="D246" s="6" t="str">
        <f>LEFT(dailyActivity_merged[[#This Row],[Date]],1)</f>
        <v>5</v>
      </c>
      <c r="E246">
        <v>6227</v>
      </c>
      <c r="F246">
        <v>4.1999998092651403</v>
      </c>
      <c r="G246">
        <v>4.1999998092651403</v>
      </c>
      <c r="H246">
        <v>0</v>
      </c>
      <c r="I246">
        <v>0</v>
      </c>
      <c r="J246">
        <v>4.1999998092651403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25">
      <c r="A247">
        <v>2320127002</v>
      </c>
      <c r="B247" s="6" t="s">
        <v>42</v>
      </c>
      <c r="C247" s="6" t="str">
        <f>SUBSTITUTE(dailyActivity_merged[[#This Row],[ActivityDate]], "/", "-")</f>
        <v>5-11-2016</v>
      </c>
      <c r="D247" s="6" t="str">
        <f>LEFT(dailyActivity_merged[[#This Row],[Date]],1)</f>
        <v>5</v>
      </c>
      <c r="E247">
        <v>6424</v>
      </c>
      <c r="F247">
        <v>4.3299999237060502</v>
      </c>
      <c r="G247">
        <v>4.3299999237060502</v>
      </c>
      <c r="H247">
        <v>0</v>
      </c>
      <c r="I247">
        <v>0</v>
      </c>
      <c r="J247">
        <v>4.3299999237060502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25">
      <c r="A248">
        <v>2320127002</v>
      </c>
      <c r="B248" s="6" t="s">
        <v>43</v>
      </c>
      <c r="C248" s="6" t="str">
        <f>SUBSTITUTE(dailyActivity_merged[[#This Row],[ActivityDate]], "/", "-")</f>
        <v>5-12-2016</v>
      </c>
      <c r="D248" s="6" t="str">
        <f>LEFT(dailyActivity_merged[[#This Row],[Date]],1)</f>
        <v>5</v>
      </c>
      <c r="E248">
        <v>2661</v>
      </c>
      <c r="F248">
        <v>1.78999996185303</v>
      </c>
      <c r="G248">
        <v>1.78999996185303</v>
      </c>
      <c r="H248">
        <v>0</v>
      </c>
      <c r="I248">
        <v>0</v>
      </c>
      <c r="J248">
        <v>1.78999996185303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25">
      <c r="A249">
        <v>2347167796</v>
      </c>
      <c r="B249" s="6" t="s">
        <v>13</v>
      </c>
      <c r="C249" s="6" t="str">
        <f>SUBSTITUTE(dailyActivity_merged[[#This Row],[ActivityDate]], "/", "-")</f>
        <v>4-12-2016</v>
      </c>
      <c r="D249" s="6" t="str">
        <f>LEFT(dailyActivity_merged[[#This Row],[Date]],1)</f>
        <v>4</v>
      </c>
      <c r="E249">
        <v>10113</v>
      </c>
      <c r="F249">
        <v>6.8299999237060502</v>
      </c>
      <c r="G249">
        <v>6.8299999237060502</v>
      </c>
      <c r="H249">
        <v>2</v>
      </c>
      <c r="I249">
        <v>0.62000000476837203</v>
      </c>
      <c r="J249">
        <v>4.1999998092651403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25">
      <c r="A250">
        <v>2347167796</v>
      </c>
      <c r="B250" s="6" t="s">
        <v>14</v>
      </c>
      <c r="C250" s="6" t="str">
        <f>SUBSTITUTE(dailyActivity_merged[[#This Row],[ActivityDate]], "/", "-")</f>
        <v>4-13-2016</v>
      </c>
      <c r="D250" s="6" t="str">
        <f>LEFT(dailyActivity_merged[[#This Row],[Date]],1)</f>
        <v>4</v>
      </c>
      <c r="E250">
        <v>10352</v>
      </c>
      <c r="F250">
        <v>7.0100002288818404</v>
      </c>
      <c r="G250">
        <v>7.0100002288818404</v>
      </c>
      <c r="H250">
        <v>1.6599999666214</v>
      </c>
      <c r="I250">
        <v>1.9400000572204601</v>
      </c>
      <c r="J250">
        <v>3.4100000858306898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25">
      <c r="A251">
        <v>2347167796</v>
      </c>
      <c r="B251" s="6" t="s">
        <v>15</v>
      </c>
      <c r="C251" s="6" t="str">
        <f>SUBSTITUTE(dailyActivity_merged[[#This Row],[ActivityDate]], "/", "-")</f>
        <v>4-14-2016</v>
      </c>
      <c r="D251" s="6" t="str">
        <f>LEFT(dailyActivity_merged[[#This Row],[Date]],1)</f>
        <v>4</v>
      </c>
      <c r="E251">
        <v>10129</v>
      </c>
      <c r="F251">
        <v>6.6999998092651403</v>
      </c>
      <c r="G251">
        <v>6.6999998092651403</v>
      </c>
      <c r="H251">
        <v>1.9999999552965199E-2</v>
      </c>
      <c r="I251">
        <v>2.7400000095367401</v>
      </c>
      <c r="J251">
        <v>3.9400000572204599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25">
      <c r="A252">
        <v>2347167796</v>
      </c>
      <c r="B252" s="6" t="s">
        <v>16</v>
      </c>
      <c r="C252" s="6" t="str">
        <f>SUBSTITUTE(dailyActivity_merged[[#This Row],[ActivityDate]], "/", "-")</f>
        <v>4-15-2016</v>
      </c>
      <c r="D252" s="6" t="str">
        <f>LEFT(dailyActivity_merged[[#This Row],[Date]],1)</f>
        <v>4</v>
      </c>
      <c r="E252">
        <v>10465</v>
      </c>
      <c r="F252">
        <v>6.9200000762939498</v>
      </c>
      <c r="G252">
        <v>6.9200000762939498</v>
      </c>
      <c r="H252">
        <v>7.0000000298023196E-2</v>
      </c>
      <c r="I252">
        <v>1.41999995708466</v>
      </c>
      <c r="J252">
        <v>5.4299998283386204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25">
      <c r="A253">
        <v>2347167796</v>
      </c>
      <c r="B253" s="6" t="s">
        <v>17</v>
      </c>
      <c r="C253" s="6" t="str">
        <f>SUBSTITUTE(dailyActivity_merged[[#This Row],[ActivityDate]], "/", "-")</f>
        <v>4-16-2016</v>
      </c>
      <c r="D253" s="6" t="str">
        <f>LEFT(dailyActivity_merged[[#This Row],[Date]],1)</f>
        <v>4</v>
      </c>
      <c r="E253">
        <v>22244</v>
      </c>
      <c r="F253">
        <v>15.079999923706101</v>
      </c>
      <c r="G253">
        <v>15.079999923706101</v>
      </c>
      <c r="H253">
        <v>5.4499998092651403</v>
      </c>
      <c r="I253">
        <v>4.0999999046325701</v>
      </c>
      <c r="J253">
        <v>5.5300002098083496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25">
      <c r="A254">
        <v>2347167796</v>
      </c>
      <c r="B254" s="6" t="s">
        <v>18</v>
      </c>
      <c r="C254" s="6" t="str">
        <f>SUBSTITUTE(dailyActivity_merged[[#This Row],[ActivityDate]], "/", "-")</f>
        <v>4-17-2016</v>
      </c>
      <c r="D254" s="6" t="str">
        <f>LEFT(dailyActivity_merged[[#This Row],[Date]],1)</f>
        <v>4</v>
      </c>
      <c r="E254">
        <v>5472</v>
      </c>
      <c r="F254">
        <v>3.6199998855590798</v>
      </c>
      <c r="G254">
        <v>3.6199998855590798</v>
      </c>
      <c r="H254">
        <v>7.9999998211860698E-2</v>
      </c>
      <c r="I254">
        <v>0.28000000119209301</v>
      </c>
      <c r="J254">
        <v>3.2599999904632599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25">
      <c r="A255">
        <v>2347167796</v>
      </c>
      <c r="B255" s="6" t="s">
        <v>19</v>
      </c>
      <c r="C255" s="6" t="str">
        <f>SUBSTITUTE(dailyActivity_merged[[#This Row],[ActivityDate]], "/", "-")</f>
        <v>4-18-2016</v>
      </c>
      <c r="D255" s="6" t="str">
        <f>LEFT(dailyActivity_merged[[#This Row],[Date]],1)</f>
        <v>4</v>
      </c>
      <c r="E255">
        <v>8247</v>
      </c>
      <c r="F255">
        <v>5.4499998092651403</v>
      </c>
      <c r="G255">
        <v>5.4499998092651403</v>
      </c>
      <c r="H255">
        <v>0.79000002145767201</v>
      </c>
      <c r="I255">
        <v>0.86000001430511497</v>
      </c>
      <c r="J255">
        <v>3.78999996185303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25">
      <c r="A256">
        <v>2347167796</v>
      </c>
      <c r="B256" s="6" t="s">
        <v>20</v>
      </c>
      <c r="C256" s="6" t="str">
        <f>SUBSTITUTE(dailyActivity_merged[[#This Row],[ActivityDate]], "/", "-")</f>
        <v>4-19-2016</v>
      </c>
      <c r="D256" s="6" t="str">
        <f>LEFT(dailyActivity_merged[[#This Row],[Date]],1)</f>
        <v>4</v>
      </c>
      <c r="E256">
        <v>6711</v>
      </c>
      <c r="F256">
        <v>4.4400000572204599</v>
      </c>
      <c r="G256">
        <v>4.4400000572204599</v>
      </c>
      <c r="H256">
        <v>0</v>
      </c>
      <c r="I256">
        <v>0</v>
      </c>
      <c r="J256">
        <v>4.4400000572204599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25">
      <c r="A257">
        <v>2347167796</v>
      </c>
      <c r="B257" s="6" t="s">
        <v>21</v>
      </c>
      <c r="C257" s="6" t="str">
        <f>SUBSTITUTE(dailyActivity_merged[[#This Row],[ActivityDate]], "/", "-")</f>
        <v>4-20-2016</v>
      </c>
      <c r="D257" s="6" t="str">
        <f>LEFT(dailyActivity_merged[[#This Row],[Date]],1)</f>
        <v>4</v>
      </c>
      <c r="E257">
        <v>10999</v>
      </c>
      <c r="F257">
        <v>7.2699999809265101</v>
      </c>
      <c r="G257">
        <v>7.2699999809265101</v>
      </c>
      <c r="H257">
        <v>0.68000000715255704</v>
      </c>
      <c r="I257">
        <v>1.8099999427795399</v>
      </c>
      <c r="J257">
        <v>4.7800002098083496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25">
      <c r="A258">
        <v>2347167796</v>
      </c>
      <c r="B258" s="6" t="s">
        <v>22</v>
      </c>
      <c r="C258" s="6" t="str">
        <f>SUBSTITUTE(dailyActivity_merged[[#This Row],[ActivityDate]], "/", "-")</f>
        <v>4-21-2016</v>
      </c>
      <c r="D258" s="6" t="str">
        <f>LEFT(dailyActivity_merged[[#This Row],[Date]],1)</f>
        <v>4</v>
      </c>
      <c r="E258">
        <v>10080</v>
      </c>
      <c r="F258">
        <v>6.75</v>
      </c>
      <c r="G258">
        <v>6.75</v>
      </c>
      <c r="H258">
        <v>1.8500000238418599</v>
      </c>
      <c r="I258">
        <v>1.5299999713897701</v>
      </c>
      <c r="J258">
        <v>3.3800001144409202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25">
      <c r="A259">
        <v>2347167796</v>
      </c>
      <c r="B259" s="6" t="s">
        <v>23</v>
      </c>
      <c r="C259" s="6" t="str">
        <f>SUBSTITUTE(dailyActivity_merged[[#This Row],[ActivityDate]], "/", "-")</f>
        <v>4-22-2016</v>
      </c>
      <c r="D259" s="6" t="str">
        <f>LEFT(dailyActivity_merged[[#This Row],[Date]],1)</f>
        <v>4</v>
      </c>
      <c r="E259">
        <v>7804</v>
      </c>
      <c r="F259">
        <v>5.1599998474121103</v>
      </c>
      <c r="G259">
        <v>5.1599998474121103</v>
      </c>
      <c r="H259">
        <v>0.56000000238418601</v>
      </c>
      <c r="I259">
        <v>1.6799999475479099</v>
      </c>
      <c r="J259">
        <v>2.9200000762939502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25">
      <c r="A260">
        <v>2347167796</v>
      </c>
      <c r="B260" s="6" t="s">
        <v>24</v>
      </c>
      <c r="C260" s="6" t="str">
        <f>SUBSTITUTE(dailyActivity_merged[[#This Row],[ActivityDate]], "/", "-")</f>
        <v>4-23-2016</v>
      </c>
      <c r="D260" s="6" t="str">
        <f>LEFT(dailyActivity_merged[[#This Row],[Date]],1)</f>
        <v>4</v>
      </c>
      <c r="E260">
        <v>16901</v>
      </c>
      <c r="F260">
        <v>11.3699998855591</v>
      </c>
      <c r="G260">
        <v>11.3699998855591</v>
      </c>
      <c r="H260">
        <v>2.7799999713897701</v>
      </c>
      <c r="I260">
        <v>1.45000004768372</v>
      </c>
      <c r="J260">
        <v>7.1500000953674299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25">
      <c r="A261">
        <v>2347167796</v>
      </c>
      <c r="B261" s="6" t="s">
        <v>25</v>
      </c>
      <c r="C261" s="6" t="str">
        <f>SUBSTITUTE(dailyActivity_merged[[#This Row],[ActivityDate]], "/", "-")</f>
        <v>4-24-2016</v>
      </c>
      <c r="D261" s="6" t="str">
        <f>LEFT(dailyActivity_merged[[#This Row],[Date]],1)</f>
        <v>4</v>
      </c>
      <c r="E261">
        <v>9471</v>
      </c>
      <c r="F261">
        <v>6.2600002288818404</v>
      </c>
      <c r="G261">
        <v>6.2600002288818404</v>
      </c>
      <c r="H261">
        <v>0</v>
      </c>
      <c r="I261">
        <v>0</v>
      </c>
      <c r="J261">
        <v>6.2600002288818404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25">
      <c r="A262">
        <v>2347167796</v>
      </c>
      <c r="B262" s="6" t="s">
        <v>26</v>
      </c>
      <c r="C262" s="6" t="str">
        <f>SUBSTITUTE(dailyActivity_merged[[#This Row],[ActivityDate]], "/", "-")</f>
        <v>4-25-2016</v>
      </c>
      <c r="D262" s="6" t="str">
        <f>LEFT(dailyActivity_merged[[#This Row],[Date]],1)</f>
        <v>4</v>
      </c>
      <c r="E262">
        <v>9482</v>
      </c>
      <c r="F262">
        <v>6.3800001144409197</v>
      </c>
      <c r="G262">
        <v>6.3800001144409197</v>
      </c>
      <c r="H262">
        <v>1.2699999809265099</v>
      </c>
      <c r="I262">
        <v>0.519999980926514</v>
      </c>
      <c r="J262">
        <v>4.5999999046325701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25">
      <c r="A263">
        <v>2347167796</v>
      </c>
      <c r="B263" s="6" t="s">
        <v>27</v>
      </c>
      <c r="C263" s="6" t="str">
        <f>SUBSTITUTE(dailyActivity_merged[[#This Row],[ActivityDate]], "/", "-")</f>
        <v>4-26-2016</v>
      </c>
      <c r="D263" s="6" t="str">
        <f>LEFT(dailyActivity_merged[[#This Row],[Date]],1)</f>
        <v>4</v>
      </c>
      <c r="E263">
        <v>5980</v>
      </c>
      <c r="F263">
        <v>3.9500000476837198</v>
      </c>
      <c r="G263">
        <v>3.9500000476837198</v>
      </c>
      <c r="H263">
        <v>0</v>
      </c>
      <c r="I263">
        <v>0</v>
      </c>
      <c r="J263">
        <v>3.9500000476837198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25">
      <c r="A264">
        <v>2347167796</v>
      </c>
      <c r="B264" s="6" t="s">
        <v>28</v>
      </c>
      <c r="C264" s="6" t="str">
        <f>SUBSTITUTE(dailyActivity_merged[[#This Row],[ActivityDate]], "/", "-")</f>
        <v>4-27-2016</v>
      </c>
      <c r="D264" s="6" t="str">
        <f>LEFT(dailyActivity_merged[[#This Row],[Date]],1)</f>
        <v>4</v>
      </c>
      <c r="E264">
        <v>11423</v>
      </c>
      <c r="F264">
        <v>7.5799999237060502</v>
      </c>
      <c r="G264">
        <v>7.5799999237060502</v>
      </c>
      <c r="H264">
        <v>1.8600000143051101</v>
      </c>
      <c r="I264">
        <v>0.40000000596046398</v>
      </c>
      <c r="J264">
        <v>5.3200001716613796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25">
      <c r="A265">
        <v>2347167796</v>
      </c>
      <c r="B265" s="6" t="s">
        <v>29</v>
      </c>
      <c r="C265" s="6" t="str">
        <f>SUBSTITUTE(dailyActivity_merged[[#This Row],[ActivityDate]], "/", "-")</f>
        <v>4-28-2016</v>
      </c>
      <c r="D265" s="6" t="str">
        <f>LEFT(dailyActivity_merged[[#This Row],[Date]],1)</f>
        <v>4</v>
      </c>
      <c r="E265">
        <v>5439</v>
      </c>
      <c r="F265">
        <v>3.5999999046325701</v>
      </c>
      <c r="G265">
        <v>3.5999999046325701</v>
      </c>
      <c r="H265">
        <v>0</v>
      </c>
      <c r="I265">
        <v>0</v>
      </c>
      <c r="J265">
        <v>3.5999999046325701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25">
      <c r="A266">
        <v>2347167796</v>
      </c>
      <c r="B266" s="6" t="s">
        <v>30</v>
      </c>
      <c r="C266" s="6" t="str">
        <f>SUBSTITUTE(dailyActivity_merged[[#This Row],[ActivityDate]], "/", "-")</f>
        <v>4-29-2016</v>
      </c>
      <c r="D266" s="6" t="str">
        <f>LEFT(dailyActivity_merged[[#This Row],[Date]],1)</f>
        <v>4</v>
      </c>
      <c r="E266">
        <v>42</v>
      </c>
      <c r="F266">
        <v>2.9999999329447701E-2</v>
      </c>
      <c r="G266">
        <v>2.9999999329447701E-2</v>
      </c>
      <c r="H266">
        <v>0</v>
      </c>
      <c r="I266">
        <v>0</v>
      </c>
      <c r="J266">
        <v>2.9999999329447701E-2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25">
      <c r="A267">
        <v>2873212765</v>
      </c>
      <c r="B267" s="6" t="s">
        <v>13</v>
      </c>
      <c r="C267" s="6" t="str">
        <f>SUBSTITUTE(dailyActivity_merged[[#This Row],[ActivityDate]], "/", "-")</f>
        <v>4-12-2016</v>
      </c>
      <c r="D267" s="6" t="str">
        <f>LEFT(dailyActivity_merged[[#This Row],[Date]],1)</f>
        <v>4</v>
      </c>
      <c r="E267">
        <v>8796</v>
      </c>
      <c r="F267">
        <v>5.9099998474121103</v>
      </c>
      <c r="G267">
        <v>5.9099998474121103</v>
      </c>
      <c r="H267">
        <v>0.109999999403954</v>
      </c>
      <c r="I267">
        <v>0.93000000715255704</v>
      </c>
      <c r="J267">
        <v>4.8800001144409197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25">
      <c r="A268">
        <v>2873212765</v>
      </c>
      <c r="B268" s="6" t="s">
        <v>14</v>
      </c>
      <c r="C268" s="6" t="str">
        <f>SUBSTITUTE(dailyActivity_merged[[#This Row],[ActivityDate]], "/", "-")</f>
        <v>4-13-2016</v>
      </c>
      <c r="D268" s="6" t="str">
        <f>LEFT(dailyActivity_merged[[#This Row],[Date]],1)</f>
        <v>4</v>
      </c>
      <c r="E268">
        <v>7618</v>
      </c>
      <c r="F268">
        <v>5.1199998855590803</v>
      </c>
      <c r="G268">
        <v>5.1199998855590803</v>
      </c>
      <c r="H268">
        <v>0</v>
      </c>
      <c r="I268">
        <v>0.21999999880790699</v>
      </c>
      <c r="J268">
        <v>4.8800001144409197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25">
      <c r="A269">
        <v>2873212765</v>
      </c>
      <c r="B269" s="6" t="s">
        <v>15</v>
      </c>
      <c r="C269" s="6" t="str">
        <f>SUBSTITUTE(dailyActivity_merged[[#This Row],[ActivityDate]], "/", "-")</f>
        <v>4-14-2016</v>
      </c>
      <c r="D269" s="6" t="str">
        <f>LEFT(dailyActivity_merged[[#This Row],[Date]],1)</f>
        <v>4</v>
      </c>
      <c r="E269">
        <v>7910</v>
      </c>
      <c r="F269">
        <v>5.3200001716613796</v>
      </c>
      <c r="G269">
        <v>5.3200001716613796</v>
      </c>
      <c r="H269">
        <v>0</v>
      </c>
      <c r="I269">
        <v>0</v>
      </c>
      <c r="J269">
        <v>5.3200001716613796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25">
      <c r="A270">
        <v>2873212765</v>
      </c>
      <c r="B270" s="6" t="s">
        <v>16</v>
      </c>
      <c r="C270" s="6" t="str">
        <f>SUBSTITUTE(dailyActivity_merged[[#This Row],[ActivityDate]], "/", "-")</f>
        <v>4-15-2016</v>
      </c>
      <c r="D270" s="6" t="str">
        <f>LEFT(dailyActivity_merged[[#This Row],[Date]],1)</f>
        <v>4</v>
      </c>
      <c r="E270">
        <v>8482</v>
      </c>
      <c r="F270">
        <v>5.6999998092651403</v>
      </c>
      <c r="G270">
        <v>5.6999998092651403</v>
      </c>
      <c r="H270">
        <v>0</v>
      </c>
      <c r="I270">
        <v>0</v>
      </c>
      <c r="J270">
        <v>5.6900000572204599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25">
      <c r="A271">
        <v>2873212765</v>
      </c>
      <c r="B271" s="6" t="s">
        <v>17</v>
      </c>
      <c r="C271" s="6" t="str">
        <f>SUBSTITUTE(dailyActivity_merged[[#This Row],[ActivityDate]], "/", "-")</f>
        <v>4-16-2016</v>
      </c>
      <c r="D271" s="6" t="str">
        <f>LEFT(dailyActivity_merged[[#This Row],[Date]],1)</f>
        <v>4</v>
      </c>
      <c r="E271">
        <v>9685</v>
      </c>
      <c r="F271">
        <v>6.6500000953674299</v>
      </c>
      <c r="G271">
        <v>6.6500000953674299</v>
      </c>
      <c r="H271">
        <v>3.1099998950958301</v>
      </c>
      <c r="I271">
        <v>1.9999999552965199E-2</v>
      </c>
      <c r="J271">
        <v>3.5099999904632599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25">
      <c r="A272">
        <v>2873212765</v>
      </c>
      <c r="B272" s="6" t="s">
        <v>18</v>
      </c>
      <c r="C272" s="6" t="str">
        <f>SUBSTITUTE(dailyActivity_merged[[#This Row],[ActivityDate]], "/", "-")</f>
        <v>4-17-2016</v>
      </c>
      <c r="D272" s="6" t="str">
        <f>LEFT(dailyActivity_merged[[#This Row],[Date]],1)</f>
        <v>4</v>
      </c>
      <c r="E272">
        <v>2524</v>
      </c>
      <c r="F272">
        <v>1.70000004768372</v>
      </c>
      <c r="G272">
        <v>1.70000004768372</v>
      </c>
      <c r="H272">
        <v>0</v>
      </c>
      <c r="I272">
        <v>0.34999999403953602</v>
      </c>
      <c r="J272">
        <v>1.3400000333786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25">
      <c r="A273">
        <v>2873212765</v>
      </c>
      <c r="B273" s="6" t="s">
        <v>19</v>
      </c>
      <c r="C273" s="6" t="str">
        <f>SUBSTITUTE(dailyActivity_merged[[#This Row],[ActivityDate]], "/", "-")</f>
        <v>4-18-2016</v>
      </c>
      <c r="D273" s="6" t="str">
        <f>LEFT(dailyActivity_merged[[#This Row],[Date]],1)</f>
        <v>4</v>
      </c>
      <c r="E273">
        <v>7762</v>
      </c>
      <c r="F273">
        <v>5.2399997711181596</v>
      </c>
      <c r="G273">
        <v>5.2399997711181596</v>
      </c>
      <c r="H273">
        <v>7.0000000298023196E-2</v>
      </c>
      <c r="I273">
        <v>0.28000000119209301</v>
      </c>
      <c r="J273">
        <v>4.8899998664856001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25">
      <c r="A274">
        <v>2873212765</v>
      </c>
      <c r="B274" s="6" t="s">
        <v>20</v>
      </c>
      <c r="C274" s="6" t="str">
        <f>SUBSTITUTE(dailyActivity_merged[[#This Row],[ActivityDate]], "/", "-")</f>
        <v>4-19-2016</v>
      </c>
      <c r="D274" s="6" t="str">
        <f>LEFT(dailyActivity_merged[[#This Row],[Date]],1)</f>
        <v>4</v>
      </c>
      <c r="E274">
        <v>7948</v>
      </c>
      <c r="F274">
        <v>5.3699998855590803</v>
      </c>
      <c r="G274">
        <v>5.3699998855590803</v>
      </c>
      <c r="H274">
        <v>0</v>
      </c>
      <c r="I274">
        <v>0</v>
      </c>
      <c r="J274">
        <v>5.3600001335143999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25">
      <c r="A275">
        <v>2873212765</v>
      </c>
      <c r="B275" s="6" t="s">
        <v>21</v>
      </c>
      <c r="C275" s="6" t="str">
        <f>SUBSTITUTE(dailyActivity_merged[[#This Row],[ActivityDate]], "/", "-")</f>
        <v>4-20-2016</v>
      </c>
      <c r="D275" s="6" t="str">
        <f>LEFT(dailyActivity_merged[[#This Row],[Date]],1)</f>
        <v>4</v>
      </c>
      <c r="E275">
        <v>9202</v>
      </c>
      <c r="F275">
        <v>6.3000001907348597</v>
      </c>
      <c r="G275">
        <v>6.3000001907348597</v>
      </c>
      <c r="H275">
        <v>1.5099999904632599</v>
      </c>
      <c r="I275">
        <v>0.119999997317791</v>
      </c>
      <c r="J275">
        <v>4.6599998474121103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25">
      <c r="A276">
        <v>2873212765</v>
      </c>
      <c r="B276" s="6" t="s">
        <v>22</v>
      </c>
      <c r="C276" s="6" t="str">
        <f>SUBSTITUTE(dailyActivity_merged[[#This Row],[ActivityDate]], "/", "-")</f>
        <v>4-21-2016</v>
      </c>
      <c r="D276" s="6" t="str">
        <f>LEFT(dailyActivity_merged[[#This Row],[Date]],1)</f>
        <v>4</v>
      </c>
      <c r="E276">
        <v>8859</v>
      </c>
      <c r="F276">
        <v>5.9800000190734899</v>
      </c>
      <c r="G276">
        <v>5.9800000190734899</v>
      </c>
      <c r="H276">
        <v>0.129999995231628</v>
      </c>
      <c r="I276">
        <v>0.37000000476837203</v>
      </c>
      <c r="J276">
        <v>5.4699997901916504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25">
      <c r="A277">
        <v>2873212765</v>
      </c>
      <c r="B277" s="6" t="s">
        <v>23</v>
      </c>
      <c r="C277" s="6" t="str">
        <f>SUBSTITUTE(dailyActivity_merged[[#This Row],[ActivityDate]], "/", "-")</f>
        <v>4-22-2016</v>
      </c>
      <c r="D277" s="6" t="str">
        <f>LEFT(dailyActivity_merged[[#This Row],[Date]],1)</f>
        <v>4</v>
      </c>
      <c r="E277">
        <v>7286</v>
      </c>
      <c r="F277">
        <v>4.9000000953674299</v>
      </c>
      <c r="G277">
        <v>4.9000000953674299</v>
      </c>
      <c r="H277">
        <v>0.46000000834464999</v>
      </c>
      <c r="I277">
        <v>0</v>
      </c>
      <c r="J277">
        <v>4.4200000762939498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25">
      <c r="A278">
        <v>2873212765</v>
      </c>
      <c r="B278" s="6" t="s">
        <v>24</v>
      </c>
      <c r="C278" s="6" t="str">
        <f>SUBSTITUTE(dailyActivity_merged[[#This Row],[ActivityDate]], "/", "-")</f>
        <v>4-23-2016</v>
      </c>
      <c r="D278" s="6" t="str">
        <f>LEFT(dailyActivity_merged[[#This Row],[Date]],1)</f>
        <v>4</v>
      </c>
      <c r="E278">
        <v>9317</v>
      </c>
      <c r="F278">
        <v>6.3499999046325701</v>
      </c>
      <c r="G278">
        <v>6.3499999046325701</v>
      </c>
      <c r="H278">
        <v>2.0899999141693102</v>
      </c>
      <c r="I278">
        <v>0.230000004172325</v>
      </c>
      <c r="J278">
        <v>4.0199999809265101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25">
      <c r="A279">
        <v>2873212765</v>
      </c>
      <c r="B279" s="6" t="s">
        <v>25</v>
      </c>
      <c r="C279" s="6" t="str">
        <f>SUBSTITUTE(dailyActivity_merged[[#This Row],[ActivityDate]], "/", "-")</f>
        <v>4-24-2016</v>
      </c>
      <c r="D279" s="6" t="str">
        <f>LEFT(dailyActivity_merged[[#This Row],[Date]],1)</f>
        <v>4</v>
      </c>
      <c r="E279">
        <v>6873</v>
      </c>
      <c r="F279">
        <v>4.6799998283386204</v>
      </c>
      <c r="G279">
        <v>4.6799998283386204</v>
      </c>
      <c r="H279">
        <v>3</v>
      </c>
      <c r="I279">
        <v>5.9999998658895499E-2</v>
      </c>
      <c r="J279">
        <v>1.62000000476837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25">
      <c r="A280">
        <v>2873212765</v>
      </c>
      <c r="B280" s="6" t="s">
        <v>26</v>
      </c>
      <c r="C280" s="6" t="str">
        <f>SUBSTITUTE(dailyActivity_merged[[#This Row],[ActivityDate]], "/", "-")</f>
        <v>4-25-2016</v>
      </c>
      <c r="D280" s="6" t="str">
        <f>LEFT(dailyActivity_merged[[#This Row],[Date]],1)</f>
        <v>4</v>
      </c>
      <c r="E280">
        <v>7373</v>
      </c>
      <c r="F280">
        <v>4.9499998092651403</v>
      </c>
      <c r="G280">
        <v>4.9499998092651403</v>
      </c>
      <c r="H280">
        <v>0</v>
      </c>
      <c r="I280">
        <v>0</v>
      </c>
      <c r="J280">
        <v>4.9499998092651403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25">
      <c r="A281">
        <v>2873212765</v>
      </c>
      <c r="B281" s="6" t="s">
        <v>27</v>
      </c>
      <c r="C281" s="6" t="str">
        <f>SUBSTITUTE(dailyActivity_merged[[#This Row],[ActivityDate]], "/", "-")</f>
        <v>4-26-2016</v>
      </c>
      <c r="D281" s="6" t="str">
        <f>LEFT(dailyActivity_merged[[#This Row],[Date]],1)</f>
        <v>4</v>
      </c>
      <c r="E281">
        <v>8242</v>
      </c>
      <c r="F281">
        <v>5.53999996185303</v>
      </c>
      <c r="G281">
        <v>5.53999996185303</v>
      </c>
      <c r="H281">
        <v>0.119999997317791</v>
      </c>
      <c r="I281">
        <v>0.18000000715255701</v>
      </c>
      <c r="J281">
        <v>5.2399997711181596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25">
      <c r="A282">
        <v>2873212765</v>
      </c>
      <c r="B282" s="6" t="s">
        <v>28</v>
      </c>
      <c r="C282" s="6" t="str">
        <f>SUBSTITUTE(dailyActivity_merged[[#This Row],[ActivityDate]], "/", "-")</f>
        <v>4-27-2016</v>
      </c>
      <c r="D282" s="6" t="str">
        <f>LEFT(dailyActivity_merged[[#This Row],[Date]],1)</f>
        <v>4</v>
      </c>
      <c r="E282">
        <v>3516</v>
      </c>
      <c r="F282">
        <v>2.3599998950958301</v>
      </c>
      <c r="G282">
        <v>2.3599998950958301</v>
      </c>
      <c r="H282">
        <v>0</v>
      </c>
      <c r="I282">
        <v>0</v>
      </c>
      <c r="J282">
        <v>2.3599998950958301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25">
      <c r="A283">
        <v>2873212765</v>
      </c>
      <c r="B283" s="6" t="s">
        <v>29</v>
      </c>
      <c r="C283" s="6" t="str">
        <f>SUBSTITUTE(dailyActivity_merged[[#This Row],[ActivityDate]], "/", "-")</f>
        <v>4-28-2016</v>
      </c>
      <c r="D283" s="6" t="str">
        <f>LEFT(dailyActivity_merged[[#This Row],[Date]],1)</f>
        <v>4</v>
      </c>
      <c r="E283">
        <v>7913</v>
      </c>
      <c r="F283">
        <v>5.4099998474121103</v>
      </c>
      <c r="G283">
        <v>5.4099998474121103</v>
      </c>
      <c r="H283">
        <v>2.1600000858306898</v>
      </c>
      <c r="I283">
        <v>0.34000000357627902</v>
      </c>
      <c r="J283">
        <v>2.9100000858306898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25">
      <c r="A284">
        <v>2873212765</v>
      </c>
      <c r="B284" s="6" t="s">
        <v>30</v>
      </c>
      <c r="C284" s="6" t="str">
        <f>SUBSTITUTE(dailyActivity_merged[[#This Row],[ActivityDate]], "/", "-")</f>
        <v>4-29-2016</v>
      </c>
      <c r="D284" s="6" t="str">
        <f>LEFT(dailyActivity_merged[[#This Row],[Date]],1)</f>
        <v>4</v>
      </c>
      <c r="E284">
        <v>7365</v>
      </c>
      <c r="F284">
        <v>4.9499998092651403</v>
      </c>
      <c r="G284">
        <v>4.9499998092651403</v>
      </c>
      <c r="H284">
        <v>1.3600000143051101</v>
      </c>
      <c r="I284">
        <v>1.4099999666214</v>
      </c>
      <c r="J284">
        <v>2.1800000667571999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25">
      <c r="A285">
        <v>2873212765</v>
      </c>
      <c r="B285" s="6" t="s">
        <v>31</v>
      </c>
      <c r="C285" s="6" t="str">
        <f>SUBSTITUTE(dailyActivity_merged[[#This Row],[ActivityDate]], "/", "-")</f>
        <v>4-30-2016</v>
      </c>
      <c r="D285" s="6" t="str">
        <f>LEFT(dailyActivity_merged[[#This Row],[Date]],1)</f>
        <v>4</v>
      </c>
      <c r="E285">
        <v>8452</v>
      </c>
      <c r="F285">
        <v>5.6799998283386204</v>
      </c>
      <c r="G285">
        <v>5.6799998283386204</v>
      </c>
      <c r="H285">
        <v>0.33000001311302202</v>
      </c>
      <c r="I285">
        <v>1.08000004291534</v>
      </c>
      <c r="J285">
        <v>4.2600002288818404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25">
      <c r="A286">
        <v>2873212765</v>
      </c>
      <c r="B286" s="6" t="s">
        <v>32</v>
      </c>
      <c r="C286" s="6" t="str">
        <f>SUBSTITUTE(dailyActivity_merged[[#This Row],[ActivityDate]], "/", "-")</f>
        <v>5-1-2016</v>
      </c>
      <c r="D286" s="6" t="str">
        <f>LEFT(dailyActivity_merged[[#This Row],[Date]],1)</f>
        <v>5</v>
      </c>
      <c r="E286">
        <v>7399</v>
      </c>
      <c r="F286">
        <v>4.9699997901916504</v>
      </c>
      <c r="G286">
        <v>4.9699997901916504</v>
      </c>
      <c r="H286">
        <v>0.490000009536743</v>
      </c>
      <c r="I286">
        <v>1.03999996185303</v>
      </c>
      <c r="J286">
        <v>3.4400000572204599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25">
      <c r="A287">
        <v>2873212765</v>
      </c>
      <c r="B287" s="6" t="s">
        <v>33</v>
      </c>
      <c r="C287" s="6" t="str">
        <f>SUBSTITUTE(dailyActivity_merged[[#This Row],[ActivityDate]], "/", "-")</f>
        <v>5-2-2016</v>
      </c>
      <c r="D287" s="6" t="str">
        <f>LEFT(dailyActivity_merged[[#This Row],[Date]],1)</f>
        <v>5</v>
      </c>
      <c r="E287">
        <v>7525</v>
      </c>
      <c r="F287">
        <v>5.0599999427795401</v>
      </c>
      <c r="G287">
        <v>5.0599999427795401</v>
      </c>
      <c r="H287">
        <v>0</v>
      </c>
      <c r="I287">
        <v>0.20999999344348899</v>
      </c>
      <c r="J287">
        <v>4.8299999237060502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25">
      <c r="A288">
        <v>2873212765</v>
      </c>
      <c r="B288" s="6" t="s">
        <v>34</v>
      </c>
      <c r="C288" s="6" t="str">
        <f>SUBSTITUTE(dailyActivity_merged[[#This Row],[ActivityDate]], "/", "-")</f>
        <v>5-3-2016</v>
      </c>
      <c r="D288" s="6" t="str">
        <f>LEFT(dailyActivity_merged[[#This Row],[Date]],1)</f>
        <v>5</v>
      </c>
      <c r="E288">
        <v>7412</v>
      </c>
      <c r="F288">
        <v>4.9800000190734899</v>
      </c>
      <c r="G288">
        <v>4.9800000190734899</v>
      </c>
      <c r="H288">
        <v>5.9999998658895499E-2</v>
      </c>
      <c r="I288">
        <v>0.25</v>
      </c>
      <c r="J288">
        <v>4.6599998474121103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25">
      <c r="A289">
        <v>2873212765</v>
      </c>
      <c r="B289" s="6" t="s">
        <v>35</v>
      </c>
      <c r="C289" s="6" t="str">
        <f>SUBSTITUTE(dailyActivity_merged[[#This Row],[ActivityDate]], "/", "-")</f>
        <v>5-4-2016</v>
      </c>
      <c r="D289" s="6" t="str">
        <f>LEFT(dailyActivity_merged[[#This Row],[Date]],1)</f>
        <v>5</v>
      </c>
      <c r="E289">
        <v>8278</v>
      </c>
      <c r="F289">
        <v>5.5599999427795401</v>
      </c>
      <c r="G289">
        <v>5.5599999427795401</v>
      </c>
      <c r="H289">
        <v>0</v>
      </c>
      <c r="I289">
        <v>0</v>
      </c>
      <c r="J289">
        <v>5.5599999427795401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25">
      <c r="A290">
        <v>2873212765</v>
      </c>
      <c r="B290" s="6" t="s">
        <v>36</v>
      </c>
      <c r="C290" s="6" t="str">
        <f>SUBSTITUTE(dailyActivity_merged[[#This Row],[ActivityDate]], "/", "-")</f>
        <v>5-5-2016</v>
      </c>
      <c r="D290" s="6" t="str">
        <f>LEFT(dailyActivity_merged[[#This Row],[Date]],1)</f>
        <v>5</v>
      </c>
      <c r="E290">
        <v>8314</v>
      </c>
      <c r="F290">
        <v>5.6100001335143999</v>
      </c>
      <c r="G290">
        <v>5.6100001335143999</v>
      </c>
      <c r="H290">
        <v>0.77999997138977095</v>
      </c>
      <c r="I290">
        <v>0.80000001192092896</v>
      </c>
      <c r="J290">
        <v>4.0300002098083496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25">
      <c r="A291">
        <v>2873212765</v>
      </c>
      <c r="B291" s="6" t="s">
        <v>37</v>
      </c>
      <c r="C291" s="6" t="str">
        <f>SUBSTITUTE(dailyActivity_merged[[#This Row],[ActivityDate]], "/", "-")</f>
        <v>5-6-2016</v>
      </c>
      <c r="D291" s="6" t="str">
        <f>LEFT(dailyActivity_merged[[#This Row],[Date]],1)</f>
        <v>5</v>
      </c>
      <c r="E291">
        <v>7063</v>
      </c>
      <c r="F291">
        <v>4.75</v>
      </c>
      <c r="G291">
        <v>4.75</v>
      </c>
      <c r="H291">
        <v>0</v>
      </c>
      <c r="I291">
        <v>0.119999997317791</v>
      </c>
      <c r="J291">
        <v>4.6100001335143999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25">
      <c r="A292">
        <v>2873212765</v>
      </c>
      <c r="B292" s="6" t="s">
        <v>38</v>
      </c>
      <c r="C292" s="6" t="str">
        <f>SUBSTITUTE(dailyActivity_merged[[#This Row],[ActivityDate]], "/", "-")</f>
        <v>5-7-2016</v>
      </c>
      <c r="D292" s="6" t="str">
        <f>LEFT(dailyActivity_merged[[#This Row],[Date]],1)</f>
        <v>5</v>
      </c>
      <c r="E292">
        <v>4940</v>
      </c>
      <c r="F292">
        <v>3.3800001144409202</v>
      </c>
      <c r="G292">
        <v>3.3800001144409202</v>
      </c>
      <c r="H292">
        <v>2.2799999713897701</v>
      </c>
      <c r="I292">
        <v>0.55000001192092896</v>
      </c>
      <c r="J292">
        <v>0.55000001192092896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25">
      <c r="A293">
        <v>2873212765</v>
      </c>
      <c r="B293" s="6" t="s">
        <v>39</v>
      </c>
      <c r="C293" s="6" t="str">
        <f>SUBSTITUTE(dailyActivity_merged[[#This Row],[ActivityDate]], "/", "-")</f>
        <v>5-8-2016</v>
      </c>
      <c r="D293" s="6" t="str">
        <f>LEFT(dailyActivity_merged[[#This Row],[Date]],1)</f>
        <v>5</v>
      </c>
      <c r="E293">
        <v>8168</v>
      </c>
      <c r="F293">
        <v>5.53999996185303</v>
      </c>
      <c r="G293">
        <v>5.53999996185303</v>
      </c>
      <c r="H293">
        <v>2.9000000953674299</v>
      </c>
      <c r="I293">
        <v>0</v>
      </c>
      <c r="J293">
        <v>2.6400001049041699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25">
      <c r="A294">
        <v>2873212765</v>
      </c>
      <c r="B294" s="6" t="s">
        <v>40</v>
      </c>
      <c r="C294" s="6" t="str">
        <f>SUBSTITUTE(dailyActivity_merged[[#This Row],[ActivityDate]], "/", "-")</f>
        <v>5-9-2016</v>
      </c>
      <c r="D294" s="6" t="str">
        <f>LEFT(dailyActivity_merged[[#This Row],[Date]],1)</f>
        <v>5</v>
      </c>
      <c r="E294">
        <v>7726</v>
      </c>
      <c r="F294">
        <v>5.1900000572204599</v>
      </c>
      <c r="G294">
        <v>5.1900000572204599</v>
      </c>
      <c r="H294">
        <v>0</v>
      </c>
      <c r="I294">
        <v>0</v>
      </c>
      <c r="J294">
        <v>5.1900000572204599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25">
      <c r="A295">
        <v>2873212765</v>
      </c>
      <c r="B295" s="6" t="s">
        <v>41</v>
      </c>
      <c r="C295" s="6" t="str">
        <f>SUBSTITUTE(dailyActivity_merged[[#This Row],[ActivityDate]], "/", "-")</f>
        <v>5-10-2016</v>
      </c>
      <c r="D295" s="6" t="str">
        <f>LEFT(dailyActivity_merged[[#This Row],[Date]],1)</f>
        <v>5</v>
      </c>
      <c r="E295">
        <v>8275</v>
      </c>
      <c r="F295">
        <v>5.5599999427795401</v>
      </c>
      <c r="G295">
        <v>5.5599999427795401</v>
      </c>
      <c r="H295">
        <v>0</v>
      </c>
      <c r="I295">
        <v>0</v>
      </c>
      <c r="J295">
        <v>5.5500001907348597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25">
      <c r="A296">
        <v>2873212765</v>
      </c>
      <c r="B296" s="6" t="s">
        <v>42</v>
      </c>
      <c r="C296" s="6" t="str">
        <f>SUBSTITUTE(dailyActivity_merged[[#This Row],[ActivityDate]], "/", "-")</f>
        <v>5-11-2016</v>
      </c>
      <c r="D296" s="6" t="str">
        <f>LEFT(dailyActivity_merged[[#This Row],[Date]],1)</f>
        <v>5</v>
      </c>
      <c r="E296">
        <v>6440</v>
      </c>
      <c r="F296">
        <v>4.3299999237060502</v>
      </c>
      <c r="G296">
        <v>4.3299999237060502</v>
      </c>
      <c r="H296">
        <v>0</v>
      </c>
      <c r="I296">
        <v>0</v>
      </c>
      <c r="J296">
        <v>4.3200001716613796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25">
      <c r="A297">
        <v>2873212765</v>
      </c>
      <c r="B297" s="6" t="s">
        <v>43</v>
      </c>
      <c r="C297" s="6" t="str">
        <f>SUBSTITUTE(dailyActivity_merged[[#This Row],[ActivityDate]], "/", "-")</f>
        <v>5-12-2016</v>
      </c>
      <c r="D297" s="6" t="str">
        <f>LEFT(dailyActivity_merged[[#This Row],[Date]],1)</f>
        <v>5</v>
      </c>
      <c r="E297">
        <v>7566</v>
      </c>
      <c r="F297">
        <v>5.1100001335143999</v>
      </c>
      <c r="G297">
        <v>5.1100001335143999</v>
      </c>
      <c r="H297">
        <v>0</v>
      </c>
      <c r="I297">
        <v>0</v>
      </c>
      <c r="J297">
        <v>5.1100001335143999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25">
      <c r="A298">
        <v>3372868164</v>
      </c>
      <c r="B298" s="6" t="s">
        <v>13</v>
      </c>
      <c r="C298" s="6" t="str">
        <f>SUBSTITUTE(dailyActivity_merged[[#This Row],[ActivityDate]], "/", "-")</f>
        <v>4-12-2016</v>
      </c>
      <c r="D298" s="6" t="str">
        <f>LEFT(dailyActivity_merged[[#This Row],[Date]],1)</f>
        <v>4</v>
      </c>
      <c r="E298">
        <v>4747</v>
      </c>
      <c r="F298">
        <v>3.2400000095367401</v>
      </c>
      <c r="G298">
        <v>3.2400000095367401</v>
      </c>
      <c r="H298">
        <v>0</v>
      </c>
      <c r="I298">
        <v>0</v>
      </c>
      <c r="J298">
        <v>3.2300000190734899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25">
      <c r="A299">
        <v>3372868164</v>
      </c>
      <c r="B299" s="6" t="s">
        <v>14</v>
      </c>
      <c r="C299" s="6" t="str">
        <f>SUBSTITUTE(dailyActivity_merged[[#This Row],[ActivityDate]], "/", "-")</f>
        <v>4-13-2016</v>
      </c>
      <c r="D299" s="6" t="str">
        <f>LEFT(dailyActivity_merged[[#This Row],[Date]],1)</f>
        <v>4</v>
      </c>
      <c r="E299">
        <v>9715</v>
      </c>
      <c r="F299">
        <v>6.6300001144409197</v>
      </c>
      <c r="G299">
        <v>6.6300001144409197</v>
      </c>
      <c r="H299">
        <v>0.99000000953674305</v>
      </c>
      <c r="I299">
        <v>0.34000000357627902</v>
      </c>
      <c r="J299">
        <v>5.2699999809265101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25">
      <c r="A300">
        <v>3372868164</v>
      </c>
      <c r="B300" s="6" t="s">
        <v>15</v>
      </c>
      <c r="C300" s="6" t="str">
        <f>SUBSTITUTE(dailyActivity_merged[[#This Row],[ActivityDate]], "/", "-")</f>
        <v>4-14-2016</v>
      </c>
      <c r="D300" s="6" t="str">
        <f>LEFT(dailyActivity_merged[[#This Row],[Date]],1)</f>
        <v>4</v>
      </c>
      <c r="E300">
        <v>8844</v>
      </c>
      <c r="F300">
        <v>6.0300002098083496</v>
      </c>
      <c r="G300">
        <v>6.0300002098083496</v>
      </c>
      <c r="H300">
        <v>0.34000000357627902</v>
      </c>
      <c r="I300">
        <v>1.0299999713897701</v>
      </c>
      <c r="J300">
        <v>4.6500000953674299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25">
      <c r="A301">
        <v>3372868164</v>
      </c>
      <c r="B301" s="6" t="s">
        <v>16</v>
      </c>
      <c r="C301" s="6" t="str">
        <f>SUBSTITUTE(dailyActivity_merged[[#This Row],[ActivityDate]], "/", "-")</f>
        <v>4-15-2016</v>
      </c>
      <c r="D301" s="6" t="str">
        <f>LEFT(dailyActivity_merged[[#This Row],[Date]],1)</f>
        <v>4</v>
      </c>
      <c r="E301">
        <v>7451</v>
      </c>
      <c r="F301">
        <v>5.0799999237060502</v>
      </c>
      <c r="G301">
        <v>5.0799999237060502</v>
      </c>
      <c r="H301">
        <v>0</v>
      </c>
      <c r="I301">
        <v>0</v>
      </c>
      <c r="J301">
        <v>5.0599999427795401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25">
      <c r="A302">
        <v>3372868164</v>
      </c>
      <c r="B302" s="6" t="s">
        <v>17</v>
      </c>
      <c r="C302" s="6" t="str">
        <f>SUBSTITUTE(dailyActivity_merged[[#This Row],[ActivityDate]], "/", "-")</f>
        <v>4-16-2016</v>
      </c>
      <c r="D302" s="6" t="str">
        <f>LEFT(dailyActivity_merged[[#This Row],[Date]],1)</f>
        <v>4</v>
      </c>
      <c r="E302">
        <v>6905</v>
      </c>
      <c r="F302">
        <v>4.7300000190734899</v>
      </c>
      <c r="G302">
        <v>4.7300000190734899</v>
      </c>
      <c r="H302">
        <v>0</v>
      </c>
      <c r="I302">
        <v>0</v>
      </c>
      <c r="J302">
        <v>4.6999998092651403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25">
      <c r="A303">
        <v>3372868164</v>
      </c>
      <c r="B303" s="6" t="s">
        <v>18</v>
      </c>
      <c r="C303" s="6" t="str">
        <f>SUBSTITUTE(dailyActivity_merged[[#This Row],[ActivityDate]], "/", "-")</f>
        <v>4-17-2016</v>
      </c>
      <c r="D303" s="6" t="str">
        <f>LEFT(dailyActivity_merged[[#This Row],[Date]],1)</f>
        <v>4</v>
      </c>
      <c r="E303">
        <v>8199</v>
      </c>
      <c r="F303">
        <v>5.8800001144409197</v>
      </c>
      <c r="G303">
        <v>5.8800001144409197</v>
      </c>
      <c r="H303">
        <v>1.4099999666214</v>
      </c>
      <c r="I303">
        <v>0.10000000149011599</v>
      </c>
      <c r="J303">
        <v>4.3600001335143999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25">
      <c r="A304">
        <v>3372868164</v>
      </c>
      <c r="B304" s="6" t="s">
        <v>19</v>
      </c>
      <c r="C304" s="6" t="str">
        <f>SUBSTITUTE(dailyActivity_merged[[#This Row],[ActivityDate]], "/", "-")</f>
        <v>4-18-2016</v>
      </c>
      <c r="D304" s="6" t="str">
        <f>LEFT(dailyActivity_merged[[#This Row],[Date]],1)</f>
        <v>4</v>
      </c>
      <c r="E304">
        <v>6798</v>
      </c>
      <c r="F304">
        <v>4.6399998664856001</v>
      </c>
      <c r="G304">
        <v>4.6399998664856001</v>
      </c>
      <c r="H304">
        <v>1.08000004291534</v>
      </c>
      <c r="I304">
        <v>0.20000000298023199</v>
      </c>
      <c r="J304">
        <v>3.3499999046325701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25">
      <c r="A305">
        <v>3372868164</v>
      </c>
      <c r="B305" s="6" t="s">
        <v>20</v>
      </c>
      <c r="C305" s="6" t="str">
        <f>SUBSTITUTE(dailyActivity_merged[[#This Row],[ActivityDate]], "/", "-")</f>
        <v>4-19-2016</v>
      </c>
      <c r="D305" s="6" t="str">
        <f>LEFT(dailyActivity_merged[[#This Row],[Date]],1)</f>
        <v>4</v>
      </c>
      <c r="E305">
        <v>7711</v>
      </c>
      <c r="F305">
        <v>5.2600002288818404</v>
      </c>
      <c r="G305">
        <v>5.2600002288818404</v>
      </c>
      <c r="H305">
        <v>0</v>
      </c>
      <c r="I305">
        <v>0</v>
      </c>
      <c r="J305">
        <v>5.2399997711181596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25">
      <c r="A306">
        <v>3372868164</v>
      </c>
      <c r="B306" s="6" t="s">
        <v>21</v>
      </c>
      <c r="C306" s="6" t="str">
        <f>SUBSTITUTE(dailyActivity_merged[[#This Row],[ActivityDate]], "/", "-")</f>
        <v>4-20-2016</v>
      </c>
      <c r="D306" s="6" t="str">
        <f>LEFT(dailyActivity_merged[[#This Row],[Date]],1)</f>
        <v>4</v>
      </c>
      <c r="E306">
        <v>4880</v>
      </c>
      <c r="F306">
        <v>3.3299999237060498</v>
      </c>
      <c r="G306">
        <v>3.3299999237060498</v>
      </c>
      <c r="H306">
        <v>0.83999997377395597</v>
      </c>
      <c r="I306">
        <v>9.00000035762787E-2</v>
      </c>
      <c r="J306">
        <v>2.3800001144409202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25">
      <c r="A307">
        <v>3372868164</v>
      </c>
      <c r="B307" s="6" t="s">
        <v>22</v>
      </c>
      <c r="C307" s="6" t="str">
        <f>SUBSTITUTE(dailyActivity_merged[[#This Row],[ActivityDate]], "/", "-")</f>
        <v>4-21-2016</v>
      </c>
      <c r="D307" s="6" t="str">
        <f>LEFT(dailyActivity_merged[[#This Row],[Date]],1)</f>
        <v>4</v>
      </c>
      <c r="E307">
        <v>8857</v>
      </c>
      <c r="F307">
        <v>6.0700001716613796</v>
      </c>
      <c r="G307">
        <v>6.0700001716613796</v>
      </c>
      <c r="H307">
        <v>1.1499999761581401</v>
      </c>
      <c r="I307">
        <v>0.259999990463257</v>
      </c>
      <c r="J307">
        <v>4.6399998664856001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25">
      <c r="A308">
        <v>3372868164</v>
      </c>
      <c r="B308" s="6" t="s">
        <v>23</v>
      </c>
      <c r="C308" s="6" t="str">
        <f>SUBSTITUTE(dailyActivity_merged[[#This Row],[ActivityDate]], "/", "-")</f>
        <v>4-22-2016</v>
      </c>
      <c r="D308" s="6" t="str">
        <f>LEFT(dailyActivity_merged[[#This Row],[Date]],1)</f>
        <v>4</v>
      </c>
      <c r="E308">
        <v>3843</v>
      </c>
      <c r="F308">
        <v>2.6199998855590798</v>
      </c>
      <c r="G308">
        <v>2.6199998855590798</v>
      </c>
      <c r="H308">
        <v>0</v>
      </c>
      <c r="I308">
        <v>0</v>
      </c>
      <c r="J308">
        <v>2.6099998950958301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25">
      <c r="A309">
        <v>3372868164</v>
      </c>
      <c r="B309" s="6" t="s">
        <v>24</v>
      </c>
      <c r="C309" s="6" t="str">
        <f>SUBSTITUTE(dailyActivity_merged[[#This Row],[ActivityDate]], "/", "-")</f>
        <v>4-23-2016</v>
      </c>
      <c r="D309" s="6" t="str">
        <f>LEFT(dailyActivity_merged[[#This Row],[Date]],1)</f>
        <v>4</v>
      </c>
      <c r="E309">
        <v>7396</v>
      </c>
      <c r="F309">
        <v>5.0700001716613796</v>
      </c>
      <c r="G309">
        <v>5.0700001716613796</v>
      </c>
      <c r="H309">
        <v>1.3999999761581401</v>
      </c>
      <c r="I309">
        <v>7.9999998211860698E-2</v>
      </c>
      <c r="J309">
        <v>3.5799999237060498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25">
      <c r="A310">
        <v>3372868164</v>
      </c>
      <c r="B310" s="6" t="s">
        <v>25</v>
      </c>
      <c r="C310" s="6" t="str">
        <f>SUBSTITUTE(dailyActivity_merged[[#This Row],[ActivityDate]], "/", "-")</f>
        <v>4-24-2016</v>
      </c>
      <c r="D310" s="6" t="str">
        <f>LEFT(dailyActivity_merged[[#This Row],[Date]],1)</f>
        <v>4</v>
      </c>
      <c r="E310">
        <v>6731</v>
      </c>
      <c r="F310">
        <v>4.5900001525878897</v>
      </c>
      <c r="G310">
        <v>4.5900001525878897</v>
      </c>
      <c r="H310">
        <v>0.88999998569488503</v>
      </c>
      <c r="I310">
        <v>0.18999999761581399</v>
      </c>
      <c r="J310">
        <v>3.4900000095367401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25">
      <c r="A311">
        <v>3372868164</v>
      </c>
      <c r="B311" s="6" t="s">
        <v>26</v>
      </c>
      <c r="C311" s="6" t="str">
        <f>SUBSTITUTE(dailyActivity_merged[[#This Row],[ActivityDate]], "/", "-")</f>
        <v>4-25-2016</v>
      </c>
      <c r="D311" s="6" t="str">
        <f>LEFT(dailyActivity_merged[[#This Row],[Date]],1)</f>
        <v>4</v>
      </c>
      <c r="E311">
        <v>5995</v>
      </c>
      <c r="F311">
        <v>4.0900001525878897</v>
      </c>
      <c r="G311">
        <v>4.0900001525878897</v>
      </c>
      <c r="H311">
        <v>0</v>
      </c>
      <c r="I311">
        <v>0</v>
      </c>
      <c r="J311">
        <v>4.0900001525878897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25">
      <c r="A312">
        <v>3372868164</v>
      </c>
      <c r="B312" s="6" t="s">
        <v>27</v>
      </c>
      <c r="C312" s="6" t="str">
        <f>SUBSTITUTE(dailyActivity_merged[[#This Row],[ActivityDate]], "/", "-")</f>
        <v>4-26-2016</v>
      </c>
      <c r="D312" s="6" t="str">
        <f>LEFT(dailyActivity_merged[[#This Row],[Date]],1)</f>
        <v>4</v>
      </c>
      <c r="E312">
        <v>8283</v>
      </c>
      <c r="F312">
        <v>5.78999996185303</v>
      </c>
      <c r="G312">
        <v>5.78999996185303</v>
      </c>
      <c r="H312">
        <v>1.8500000238418599</v>
      </c>
      <c r="I312">
        <v>5.0000000745058101E-2</v>
      </c>
      <c r="J312">
        <v>3.8699998855590798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25">
      <c r="A313">
        <v>3372868164</v>
      </c>
      <c r="B313" s="6" t="s">
        <v>28</v>
      </c>
      <c r="C313" s="6" t="str">
        <f>SUBSTITUTE(dailyActivity_merged[[#This Row],[ActivityDate]], "/", "-")</f>
        <v>4-27-2016</v>
      </c>
      <c r="D313" s="6" t="str">
        <f>LEFT(dailyActivity_merged[[#This Row],[Date]],1)</f>
        <v>4</v>
      </c>
      <c r="E313">
        <v>7904</v>
      </c>
      <c r="F313">
        <v>5.4200000762939498</v>
      </c>
      <c r="G313">
        <v>5.4200000762939498</v>
      </c>
      <c r="H313">
        <v>1.58000004291534</v>
      </c>
      <c r="I313">
        <v>0.62999999523162797</v>
      </c>
      <c r="J313">
        <v>3.1900000572204599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25">
      <c r="A314">
        <v>3372868164</v>
      </c>
      <c r="B314" s="6" t="s">
        <v>29</v>
      </c>
      <c r="C314" s="6" t="str">
        <f>SUBSTITUTE(dailyActivity_merged[[#This Row],[ActivityDate]], "/", "-")</f>
        <v>4-28-2016</v>
      </c>
      <c r="D314" s="6" t="str">
        <f>LEFT(dailyActivity_merged[[#This Row],[Date]],1)</f>
        <v>4</v>
      </c>
      <c r="E314">
        <v>5512</v>
      </c>
      <c r="F314">
        <v>3.7599999904632599</v>
      </c>
      <c r="G314">
        <v>3.7599999904632599</v>
      </c>
      <c r="H314">
        <v>0</v>
      </c>
      <c r="I314">
        <v>0</v>
      </c>
      <c r="J314">
        <v>3.7599999904632599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25">
      <c r="A315">
        <v>3372868164</v>
      </c>
      <c r="B315" s="6" t="s">
        <v>30</v>
      </c>
      <c r="C315" s="6" t="str">
        <f>SUBSTITUTE(dailyActivity_merged[[#This Row],[ActivityDate]], "/", "-")</f>
        <v>4-29-2016</v>
      </c>
      <c r="D315" s="6" t="str">
        <f>LEFT(dailyActivity_merged[[#This Row],[Date]],1)</f>
        <v>4</v>
      </c>
      <c r="E315">
        <v>9135</v>
      </c>
      <c r="F315">
        <v>6.2300000190734899</v>
      </c>
      <c r="G315">
        <v>6.2300000190734899</v>
      </c>
      <c r="H315">
        <v>0</v>
      </c>
      <c r="I315">
        <v>0</v>
      </c>
      <c r="J315">
        <v>6.2199997901916504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25">
      <c r="A316">
        <v>3372868164</v>
      </c>
      <c r="B316" s="6" t="s">
        <v>31</v>
      </c>
      <c r="C316" s="6" t="str">
        <f>SUBSTITUTE(dailyActivity_merged[[#This Row],[ActivityDate]], "/", "-")</f>
        <v>4-30-2016</v>
      </c>
      <c r="D316" s="6" t="str">
        <f>LEFT(dailyActivity_merged[[#This Row],[Date]],1)</f>
        <v>4</v>
      </c>
      <c r="E316">
        <v>5250</v>
      </c>
      <c r="F316">
        <v>3.5799999237060498</v>
      </c>
      <c r="G316">
        <v>3.5799999237060498</v>
      </c>
      <c r="H316">
        <v>1.0599999427795399</v>
      </c>
      <c r="I316">
        <v>9.00000035762787E-2</v>
      </c>
      <c r="J316">
        <v>2.4200000762939502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25">
      <c r="A317">
        <v>3372868164</v>
      </c>
      <c r="B317" s="6" t="s">
        <v>32</v>
      </c>
      <c r="C317" s="6" t="str">
        <f>SUBSTITUTE(dailyActivity_merged[[#This Row],[ActivityDate]], "/", "-")</f>
        <v>5-1-2016</v>
      </c>
      <c r="D317" s="6" t="str">
        <f>LEFT(dailyActivity_merged[[#This Row],[Date]],1)</f>
        <v>5</v>
      </c>
      <c r="E317">
        <v>3077</v>
      </c>
      <c r="F317">
        <v>2.0999999046325701</v>
      </c>
      <c r="G317">
        <v>2.0999999046325701</v>
      </c>
      <c r="H317">
        <v>0</v>
      </c>
      <c r="I317">
        <v>0</v>
      </c>
      <c r="J317">
        <v>2.0899999141693102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25">
      <c r="A318">
        <v>3977333714</v>
      </c>
      <c r="B318" s="6" t="s">
        <v>13</v>
      </c>
      <c r="C318" s="6" t="str">
        <f>SUBSTITUTE(dailyActivity_merged[[#This Row],[ActivityDate]], "/", "-")</f>
        <v>4-12-2016</v>
      </c>
      <c r="D318" s="6" t="str">
        <f>LEFT(dailyActivity_merged[[#This Row],[Date]],1)</f>
        <v>4</v>
      </c>
      <c r="E318">
        <v>8856</v>
      </c>
      <c r="F318">
        <v>5.9800000190734899</v>
      </c>
      <c r="G318">
        <v>5.9800000190734899</v>
      </c>
      <c r="H318">
        <v>3.0599999427795401</v>
      </c>
      <c r="I318">
        <v>0.91000002622604403</v>
      </c>
      <c r="J318">
        <v>2.0099999904632599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25">
      <c r="A319">
        <v>3977333714</v>
      </c>
      <c r="B319" s="6" t="s">
        <v>14</v>
      </c>
      <c r="C319" s="6" t="str">
        <f>SUBSTITUTE(dailyActivity_merged[[#This Row],[ActivityDate]], "/", "-")</f>
        <v>4-13-2016</v>
      </c>
      <c r="D319" s="6" t="str">
        <f>LEFT(dailyActivity_merged[[#This Row],[Date]],1)</f>
        <v>4</v>
      </c>
      <c r="E319">
        <v>10035</v>
      </c>
      <c r="F319">
        <v>6.71000003814697</v>
      </c>
      <c r="G319">
        <v>6.71000003814697</v>
      </c>
      <c r="H319">
        <v>2.0299999713897701</v>
      </c>
      <c r="I319">
        <v>2.1300001144409202</v>
      </c>
      <c r="J319">
        <v>2.5499999523162802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25">
      <c r="A320">
        <v>3977333714</v>
      </c>
      <c r="B320" s="6" t="s">
        <v>15</v>
      </c>
      <c r="C320" s="6" t="str">
        <f>SUBSTITUTE(dailyActivity_merged[[#This Row],[ActivityDate]], "/", "-")</f>
        <v>4-14-2016</v>
      </c>
      <c r="D320" s="6" t="str">
        <f>LEFT(dailyActivity_merged[[#This Row],[Date]],1)</f>
        <v>4</v>
      </c>
      <c r="E320">
        <v>7641</v>
      </c>
      <c r="F320">
        <v>5.1100001335143999</v>
      </c>
      <c r="G320">
        <v>5.1100001335143999</v>
      </c>
      <c r="H320">
        <v>0.31999999284744302</v>
      </c>
      <c r="I320">
        <v>0.97000002861022905</v>
      </c>
      <c r="J320">
        <v>3.8199999332428001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25">
      <c r="A321">
        <v>3977333714</v>
      </c>
      <c r="B321" s="6" t="s">
        <v>16</v>
      </c>
      <c r="C321" s="6" t="str">
        <f>SUBSTITUTE(dailyActivity_merged[[#This Row],[ActivityDate]], "/", "-")</f>
        <v>4-15-2016</v>
      </c>
      <c r="D321" s="6" t="str">
        <f>LEFT(dailyActivity_merged[[#This Row],[Date]],1)</f>
        <v>4</v>
      </c>
      <c r="E321">
        <v>9010</v>
      </c>
      <c r="F321">
        <v>6.0599999427795401</v>
      </c>
      <c r="G321">
        <v>6.0599999427795401</v>
      </c>
      <c r="H321">
        <v>1.04999995231628</v>
      </c>
      <c r="I321">
        <v>1.75</v>
      </c>
      <c r="J321">
        <v>3.2599999904632599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25">
      <c r="A322">
        <v>3977333714</v>
      </c>
      <c r="B322" s="6" t="s">
        <v>17</v>
      </c>
      <c r="C322" s="6" t="str">
        <f>SUBSTITUTE(dailyActivity_merged[[#This Row],[ActivityDate]], "/", "-")</f>
        <v>4-16-2016</v>
      </c>
      <c r="D322" s="6" t="str">
        <f>LEFT(dailyActivity_merged[[#This Row],[Date]],1)</f>
        <v>4</v>
      </c>
      <c r="E322">
        <v>13459</v>
      </c>
      <c r="F322">
        <v>9</v>
      </c>
      <c r="G322">
        <v>9</v>
      </c>
      <c r="H322">
        <v>2.0299999713897701</v>
      </c>
      <c r="I322">
        <v>4</v>
      </c>
      <c r="J322">
        <v>2.9700000286102299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25">
      <c r="A323">
        <v>3977333714</v>
      </c>
      <c r="B323" s="6" t="s">
        <v>18</v>
      </c>
      <c r="C323" s="6" t="str">
        <f>SUBSTITUTE(dailyActivity_merged[[#This Row],[ActivityDate]], "/", "-")</f>
        <v>4-17-2016</v>
      </c>
      <c r="D323" s="6" t="str">
        <f>LEFT(dailyActivity_merged[[#This Row],[Date]],1)</f>
        <v>4</v>
      </c>
      <c r="E323">
        <v>10415</v>
      </c>
      <c r="F323">
        <v>6.9699997901916504</v>
      </c>
      <c r="G323">
        <v>6.9699997901916504</v>
      </c>
      <c r="H323">
        <v>0.69999998807907104</v>
      </c>
      <c r="I323">
        <v>2.3499999046325701</v>
      </c>
      <c r="J323">
        <v>3.9200000762939502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25">
      <c r="A324">
        <v>3977333714</v>
      </c>
      <c r="B324" s="6" t="s">
        <v>19</v>
      </c>
      <c r="C324" s="6" t="str">
        <f>SUBSTITUTE(dailyActivity_merged[[#This Row],[ActivityDate]], "/", "-")</f>
        <v>4-18-2016</v>
      </c>
      <c r="D324" s="6" t="str">
        <f>LEFT(dailyActivity_merged[[#This Row],[Date]],1)</f>
        <v>4</v>
      </c>
      <c r="E324">
        <v>11663</v>
      </c>
      <c r="F324">
        <v>7.8000001907348597</v>
      </c>
      <c r="G324">
        <v>7.8000001907348597</v>
      </c>
      <c r="H324">
        <v>0.25</v>
      </c>
      <c r="I324">
        <v>3.7300000190734899</v>
      </c>
      <c r="J324">
        <v>3.8199999332428001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25">
      <c r="A325">
        <v>3977333714</v>
      </c>
      <c r="B325" s="6" t="s">
        <v>20</v>
      </c>
      <c r="C325" s="6" t="str">
        <f>SUBSTITUTE(dailyActivity_merged[[#This Row],[ActivityDate]], "/", "-")</f>
        <v>4-19-2016</v>
      </c>
      <c r="D325" s="6" t="str">
        <f>LEFT(dailyActivity_merged[[#This Row],[Date]],1)</f>
        <v>4</v>
      </c>
      <c r="E325">
        <v>12414</v>
      </c>
      <c r="F325">
        <v>8.7799997329711896</v>
      </c>
      <c r="G325">
        <v>8.7799997329711896</v>
      </c>
      <c r="H325">
        <v>2.2400000095367401</v>
      </c>
      <c r="I325">
        <v>2.4500000476837198</v>
      </c>
      <c r="J325">
        <v>3.96000003814697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25">
      <c r="A326">
        <v>3977333714</v>
      </c>
      <c r="B326" s="6" t="s">
        <v>21</v>
      </c>
      <c r="C326" s="6" t="str">
        <f>SUBSTITUTE(dailyActivity_merged[[#This Row],[ActivityDate]], "/", "-")</f>
        <v>4-20-2016</v>
      </c>
      <c r="D326" s="6" t="str">
        <f>LEFT(dailyActivity_merged[[#This Row],[Date]],1)</f>
        <v>4</v>
      </c>
      <c r="E326">
        <v>11658</v>
      </c>
      <c r="F326">
        <v>7.8299999237060502</v>
      </c>
      <c r="G326">
        <v>7.8299999237060502</v>
      </c>
      <c r="H326">
        <v>0.20000000298023199</v>
      </c>
      <c r="I326">
        <v>4.3499999046325701</v>
      </c>
      <c r="J326">
        <v>3.2799999713897701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25">
      <c r="A327">
        <v>3977333714</v>
      </c>
      <c r="B327" s="6" t="s">
        <v>22</v>
      </c>
      <c r="C327" s="6" t="str">
        <f>SUBSTITUTE(dailyActivity_merged[[#This Row],[ActivityDate]], "/", "-")</f>
        <v>4-21-2016</v>
      </c>
      <c r="D327" s="6" t="str">
        <f>LEFT(dailyActivity_merged[[#This Row],[Date]],1)</f>
        <v>4</v>
      </c>
      <c r="E327">
        <v>6093</v>
      </c>
      <c r="F327">
        <v>4.0799999237060502</v>
      </c>
      <c r="G327">
        <v>4.0799999237060502</v>
      </c>
      <c r="H327">
        <v>0</v>
      </c>
      <c r="I327">
        <v>0</v>
      </c>
      <c r="J327">
        <v>4.0599999427795401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25">
      <c r="A328">
        <v>3977333714</v>
      </c>
      <c r="B328" s="6" t="s">
        <v>23</v>
      </c>
      <c r="C328" s="6" t="str">
        <f>SUBSTITUTE(dailyActivity_merged[[#This Row],[ActivityDate]], "/", "-")</f>
        <v>4-22-2016</v>
      </c>
      <c r="D328" s="6" t="str">
        <f>LEFT(dailyActivity_merged[[#This Row],[Date]],1)</f>
        <v>4</v>
      </c>
      <c r="E328">
        <v>8911</v>
      </c>
      <c r="F328">
        <v>5.96000003814697</v>
      </c>
      <c r="G328">
        <v>5.96000003814697</v>
      </c>
      <c r="H328">
        <v>2.3299999237060498</v>
      </c>
      <c r="I328">
        <v>0.57999998331069902</v>
      </c>
      <c r="J328">
        <v>3.0599999427795401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25">
      <c r="A329">
        <v>3977333714</v>
      </c>
      <c r="B329" s="6" t="s">
        <v>24</v>
      </c>
      <c r="C329" s="6" t="str">
        <f>SUBSTITUTE(dailyActivity_merged[[#This Row],[ActivityDate]], "/", "-")</f>
        <v>4-23-2016</v>
      </c>
      <c r="D329" s="6" t="str">
        <f>LEFT(dailyActivity_merged[[#This Row],[Date]],1)</f>
        <v>4</v>
      </c>
      <c r="E329">
        <v>12058</v>
      </c>
      <c r="F329">
        <v>8.0699996948242205</v>
      </c>
      <c r="G329">
        <v>8.0699996948242205</v>
      </c>
      <c r="H329">
        <v>0</v>
      </c>
      <c r="I329">
        <v>4.2199997901916504</v>
      </c>
      <c r="J329">
        <v>3.8499999046325701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25">
      <c r="A330">
        <v>3977333714</v>
      </c>
      <c r="B330" s="6" t="s">
        <v>25</v>
      </c>
      <c r="C330" s="6" t="str">
        <f>SUBSTITUTE(dailyActivity_merged[[#This Row],[ActivityDate]], "/", "-")</f>
        <v>4-24-2016</v>
      </c>
      <c r="D330" s="6" t="str">
        <f>LEFT(dailyActivity_merged[[#This Row],[Date]],1)</f>
        <v>4</v>
      </c>
      <c r="E330">
        <v>14112</v>
      </c>
      <c r="F330">
        <v>10</v>
      </c>
      <c r="G330">
        <v>10</v>
      </c>
      <c r="H330">
        <v>3.2699999809265101</v>
      </c>
      <c r="I330">
        <v>4.5599999427795401</v>
      </c>
      <c r="J330">
        <v>2.1700000762939502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25">
      <c r="A331">
        <v>3977333714</v>
      </c>
      <c r="B331" s="6" t="s">
        <v>26</v>
      </c>
      <c r="C331" s="6" t="str">
        <f>SUBSTITUTE(dailyActivity_merged[[#This Row],[ActivityDate]], "/", "-")</f>
        <v>4-25-2016</v>
      </c>
      <c r="D331" s="6" t="str">
        <f>LEFT(dailyActivity_merged[[#This Row],[Date]],1)</f>
        <v>4</v>
      </c>
      <c r="E331">
        <v>11177</v>
      </c>
      <c r="F331">
        <v>8.4799995422363299</v>
      </c>
      <c r="G331">
        <v>8.4799995422363299</v>
      </c>
      <c r="H331">
        <v>5.6199998855590803</v>
      </c>
      <c r="I331">
        <v>0.43000000715255698</v>
      </c>
      <c r="J331">
        <v>2.4100000858306898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25">
      <c r="A332">
        <v>3977333714</v>
      </c>
      <c r="B332" s="6" t="s">
        <v>27</v>
      </c>
      <c r="C332" s="6" t="str">
        <f>SUBSTITUTE(dailyActivity_merged[[#This Row],[ActivityDate]], "/", "-")</f>
        <v>4-26-2016</v>
      </c>
      <c r="D332" s="6" t="str">
        <f>LEFT(dailyActivity_merged[[#This Row],[Date]],1)</f>
        <v>4</v>
      </c>
      <c r="E332">
        <v>11388</v>
      </c>
      <c r="F332">
        <v>7.6199998855590803</v>
      </c>
      <c r="G332">
        <v>7.6199998855590803</v>
      </c>
      <c r="H332">
        <v>0.44999998807907099</v>
      </c>
      <c r="I332">
        <v>4.2199997901916504</v>
      </c>
      <c r="J332">
        <v>2.9500000476837198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25">
      <c r="A333">
        <v>3977333714</v>
      </c>
      <c r="B333" s="6" t="s">
        <v>28</v>
      </c>
      <c r="C333" s="6" t="str">
        <f>SUBSTITUTE(dailyActivity_merged[[#This Row],[ActivityDate]], "/", "-")</f>
        <v>4-27-2016</v>
      </c>
      <c r="D333" s="6" t="str">
        <f>LEFT(dailyActivity_merged[[#This Row],[Date]],1)</f>
        <v>4</v>
      </c>
      <c r="E333">
        <v>7193</v>
      </c>
      <c r="F333">
        <v>5.03999996185303</v>
      </c>
      <c r="G333">
        <v>5.03999996185303</v>
      </c>
      <c r="H333">
        <v>0</v>
      </c>
      <c r="I333">
        <v>0.41999998688697798</v>
      </c>
      <c r="J333">
        <v>4.6199998855590803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25">
      <c r="A334">
        <v>3977333714</v>
      </c>
      <c r="B334" s="6" t="s">
        <v>29</v>
      </c>
      <c r="C334" s="6" t="str">
        <f>SUBSTITUTE(dailyActivity_merged[[#This Row],[ActivityDate]], "/", "-")</f>
        <v>4-28-2016</v>
      </c>
      <c r="D334" s="6" t="str">
        <f>LEFT(dailyActivity_merged[[#This Row],[Date]],1)</f>
        <v>4</v>
      </c>
      <c r="E334">
        <v>7114</v>
      </c>
      <c r="F334">
        <v>4.8800001144409197</v>
      </c>
      <c r="G334">
        <v>4.8800001144409197</v>
      </c>
      <c r="H334">
        <v>1.37000000476837</v>
      </c>
      <c r="I334">
        <v>0.28999999165535001</v>
      </c>
      <c r="J334">
        <v>3.2200000286102299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25">
      <c r="A335">
        <v>3977333714</v>
      </c>
      <c r="B335" s="6" t="s">
        <v>30</v>
      </c>
      <c r="C335" s="6" t="str">
        <f>SUBSTITUTE(dailyActivity_merged[[#This Row],[ActivityDate]], "/", "-")</f>
        <v>4-29-2016</v>
      </c>
      <c r="D335" s="6" t="str">
        <f>LEFT(dailyActivity_merged[[#This Row],[Date]],1)</f>
        <v>4</v>
      </c>
      <c r="E335">
        <v>10645</v>
      </c>
      <c r="F335">
        <v>7.75</v>
      </c>
      <c r="G335">
        <v>7.75</v>
      </c>
      <c r="H335">
        <v>3.7400000095367401</v>
      </c>
      <c r="I335">
        <v>1.29999995231628</v>
      </c>
      <c r="J335">
        <v>2.71000003814697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25">
      <c r="A336">
        <v>3977333714</v>
      </c>
      <c r="B336" s="6" t="s">
        <v>31</v>
      </c>
      <c r="C336" s="6" t="str">
        <f>SUBSTITUTE(dailyActivity_merged[[#This Row],[ActivityDate]], "/", "-")</f>
        <v>4-30-2016</v>
      </c>
      <c r="D336" s="6" t="str">
        <f>LEFT(dailyActivity_merged[[#This Row],[Date]],1)</f>
        <v>4</v>
      </c>
      <c r="E336">
        <v>13238</v>
      </c>
      <c r="F336">
        <v>9.1999998092651403</v>
      </c>
      <c r="G336">
        <v>9.1999998092651403</v>
      </c>
      <c r="H336">
        <v>3.6900000572204599</v>
      </c>
      <c r="I336">
        <v>2.0999999046325701</v>
      </c>
      <c r="J336">
        <v>3.4100000858306898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25">
      <c r="A337">
        <v>3977333714</v>
      </c>
      <c r="B337" s="6" t="s">
        <v>32</v>
      </c>
      <c r="C337" s="6" t="str">
        <f>SUBSTITUTE(dailyActivity_merged[[#This Row],[ActivityDate]], "/", "-")</f>
        <v>5-1-2016</v>
      </c>
      <c r="D337" s="6" t="str">
        <f>LEFT(dailyActivity_merged[[#This Row],[Date]],1)</f>
        <v>5</v>
      </c>
      <c r="E337">
        <v>10414</v>
      </c>
      <c r="F337">
        <v>7.0700001716613796</v>
      </c>
      <c r="G337">
        <v>7.0700001716613796</v>
      </c>
      <c r="H337">
        <v>2.6700000762939502</v>
      </c>
      <c r="I337">
        <v>1.9800000190734901</v>
      </c>
      <c r="J337">
        <v>2.4100000858306898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25">
      <c r="A338">
        <v>3977333714</v>
      </c>
      <c r="B338" s="6" t="s">
        <v>33</v>
      </c>
      <c r="C338" s="6" t="str">
        <f>SUBSTITUTE(dailyActivity_merged[[#This Row],[ActivityDate]], "/", "-")</f>
        <v>5-2-2016</v>
      </c>
      <c r="D338" s="6" t="str">
        <f>LEFT(dailyActivity_merged[[#This Row],[Date]],1)</f>
        <v>5</v>
      </c>
      <c r="E338">
        <v>16520</v>
      </c>
      <c r="F338">
        <v>11.050000190734901</v>
      </c>
      <c r="G338">
        <v>11.050000190734901</v>
      </c>
      <c r="H338">
        <v>1.53999996185303</v>
      </c>
      <c r="I338">
        <v>6.4800000190734899</v>
      </c>
      <c r="J338">
        <v>3.0199999809265101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25">
      <c r="A339">
        <v>3977333714</v>
      </c>
      <c r="B339" s="6" t="s">
        <v>34</v>
      </c>
      <c r="C339" s="6" t="str">
        <f>SUBSTITUTE(dailyActivity_merged[[#This Row],[ActivityDate]], "/", "-")</f>
        <v>5-3-2016</v>
      </c>
      <c r="D339" s="6" t="str">
        <f>LEFT(dailyActivity_merged[[#This Row],[Date]],1)</f>
        <v>5</v>
      </c>
      <c r="E339">
        <v>14335</v>
      </c>
      <c r="F339">
        <v>9.5900001525878906</v>
      </c>
      <c r="G339">
        <v>9.5900001525878906</v>
      </c>
      <c r="H339">
        <v>3.3199999332428001</v>
      </c>
      <c r="I339">
        <v>1.7400000095367401</v>
      </c>
      <c r="J339">
        <v>4.5300002098083496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25">
      <c r="A340">
        <v>3977333714</v>
      </c>
      <c r="B340" s="6" t="s">
        <v>35</v>
      </c>
      <c r="C340" s="6" t="str">
        <f>SUBSTITUTE(dailyActivity_merged[[#This Row],[ActivityDate]], "/", "-")</f>
        <v>5-4-2016</v>
      </c>
      <c r="D340" s="6" t="str">
        <f>LEFT(dailyActivity_merged[[#This Row],[Date]],1)</f>
        <v>5</v>
      </c>
      <c r="E340">
        <v>13559</v>
      </c>
      <c r="F340">
        <v>9.4399995803833008</v>
      </c>
      <c r="G340">
        <v>9.4399995803833008</v>
      </c>
      <c r="H340">
        <v>1.8099999427795399</v>
      </c>
      <c r="I340">
        <v>4.5799999237060502</v>
      </c>
      <c r="J340">
        <v>2.8900001049041699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25">
      <c r="A341">
        <v>3977333714</v>
      </c>
      <c r="B341" s="6" t="s">
        <v>36</v>
      </c>
      <c r="C341" s="6" t="str">
        <f>SUBSTITUTE(dailyActivity_merged[[#This Row],[ActivityDate]], "/", "-")</f>
        <v>5-5-2016</v>
      </c>
      <c r="D341" s="6" t="str">
        <f>LEFT(dailyActivity_merged[[#This Row],[Date]],1)</f>
        <v>5</v>
      </c>
      <c r="E341">
        <v>12312</v>
      </c>
      <c r="F341">
        <v>8.5799999237060494</v>
      </c>
      <c r="G341">
        <v>8.5799999237060494</v>
      </c>
      <c r="H341">
        <v>1.7599999904632599</v>
      </c>
      <c r="I341">
        <v>4.1100001335143999</v>
      </c>
      <c r="J341">
        <v>2.71000003814697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25">
      <c r="A342">
        <v>3977333714</v>
      </c>
      <c r="B342" s="6" t="s">
        <v>37</v>
      </c>
      <c r="C342" s="6" t="str">
        <f>SUBSTITUTE(dailyActivity_merged[[#This Row],[ActivityDate]], "/", "-")</f>
        <v>5-6-2016</v>
      </c>
      <c r="D342" s="6" t="str">
        <f>LEFT(dailyActivity_merged[[#This Row],[Date]],1)</f>
        <v>5</v>
      </c>
      <c r="E342">
        <v>11677</v>
      </c>
      <c r="F342">
        <v>8.2799997329711896</v>
      </c>
      <c r="G342">
        <v>8.2799997329711896</v>
      </c>
      <c r="H342">
        <v>3.1099998950958301</v>
      </c>
      <c r="I342">
        <v>2.5099999904632599</v>
      </c>
      <c r="J342">
        <v>2.6700000762939502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25">
      <c r="A343">
        <v>3977333714</v>
      </c>
      <c r="B343" s="6" t="s">
        <v>38</v>
      </c>
      <c r="C343" s="6" t="str">
        <f>SUBSTITUTE(dailyActivity_merged[[#This Row],[ActivityDate]], "/", "-")</f>
        <v>5-7-2016</v>
      </c>
      <c r="D343" s="6" t="str">
        <f>LEFT(dailyActivity_merged[[#This Row],[Date]],1)</f>
        <v>5</v>
      </c>
      <c r="E343">
        <v>11550</v>
      </c>
      <c r="F343">
        <v>7.7300000190734899</v>
      </c>
      <c r="G343">
        <v>7.7300000190734899</v>
      </c>
      <c r="H343">
        <v>0</v>
      </c>
      <c r="I343">
        <v>4.1300001144409197</v>
      </c>
      <c r="J343">
        <v>3.5899999141693102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25">
      <c r="A344">
        <v>3977333714</v>
      </c>
      <c r="B344" s="6" t="s">
        <v>39</v>
      </c>
      <c r="C344" s="6" t="str">
        <f>SUBSTITUTE(dailyActivity_merged[[#This Row],[ActivityDate]], "/", "-")</f>
        <v>5-8-2016</v>
      </c>
      <c r="D344" s="6" t="str">
        <f>LEFT(dailyActivity_merged[[#This Row],[Date]],1)</f>
        <v>5</v>
      </c>
      <c r="E344">
        <v>13585</v>
      </c>
      <c r="F344">
        <v>9.0900001525878906</v>
      </c>
      <c r="G344">
        <v>9.0900001525878906</v>
      </c>
      <c r="H344">
        <v>0.68000000715255704</v>
      </c>
      <c r="I344">
        <v>5.2399997711181596</v>
      </c>
      <c r="J344">
        <v>3.1700000762939502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25">
      <c r="A345">
        <v>3977333714</v>
      </c>
      <c r="B345" s="6" t="s">
        <v>40</v>
      </c>
      <c r="C345" s="6" t="str">
        <f>SUBSTITUTE(dailyActivity_merged[[#This Row],[ActivityDate]], "/", "-")</f>
        <v>5-9-2016</v>
      </c>
      <c r="D345" s="6" t="str">
        <f>LEFT(dailyActivity_merged[[#This Row],[Date]],1)</f>
        <v>5</v>
      </c>
      <c r="E345">
        <v>14687</v>
      </c>
      <c r="F345">
        <v>10.079999923706101</v>
      </c>
      <c r="G345">
        <v>10.079999923706101</v>
      </c>
      <c r="H345">
        <v>0.769999980926514</v>
      </c>
      <c r="I345">
        <v>5.5999999046325701</v>
      </c>
      <c r="J345">
        <v>3.5499999523162802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25">
      <c r="A346">
        <v>3977333714</v>
      </c>
      <c r="B346" s="6" t="s">
        <v>41</v>
      </c>
      <c r="C346" s="6" t="str">
        <f>SUBSTITUTE(dailyActivity_merged[[#This Row],[ActivityDate]], "/", "-")</f>
        <v>5-10-2016</v>
      </c>
      <c r="D346" s="6" t="str">
        <f>LEFT(dailyActivity_merged[[#This Row],[Date]],1)</f>
        <v>5</v>
      </c>
      <c r="E346">
        <v>13072</v>
      </c>
      <c r="F346">
        <v>8.7799997329711896</v>
      </c>
      <c r="G346">
        <v>8.7799997329711896</v>
      </c>
      <c r="H346">
        <v>7.0000000298023196E-2</v>
      </c>
      <c r="I346">
        <v>5.4000000953674299</v>
      </c>
      <c r="J346">
        <v>3.3099999427795401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25">
      <c r="A347">
        <v>3977333714</v>
      </c>
      <c r="B347" s="6" t="s">
        <v>42</v>
      </c>
      <c r="C347" s="6" t="str">
        <f>SUBSTITUTE(dailyActivity_merged[[#This Row],[ActivityDate]], "/", "-")</f>
        <v>5-11-2016</v>
      </c>
      <c r="D347" s="6" t="str">
        <f>LEFT(dailyActivity_merged[[#This Row],[Date]],1)</f>
        <v>5</v>
      </c>
      <c r="E347">
        <v>746</v>
      </c>
      <c r="F347">
        <v>0.5</v>
      </c>
      <c r="G347">
        <v>0.5</v>
      </c>
      <c r="H347">
        <v>0.37000000476837203</v>
      </c>
      <c r="I347">
        <v>0</v>
      </c>
      <c r="J347">
        <v>0.129999995231628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25">
      <c r="A348">
        <v>4020332650</v>
      </c>
      <c r="B348" s="6" t="s">
        <v>13</v>
      </c>
      <c r="C348" s="6" t="str">
        <f>SUBSTITUTE(dailyActivity_merged[[#This Row],[ActivityDate]], "/", "-")</f>
        <v>4-12-2016</v>
      </c>
      <c r="D348" s="6" t="str">
        <f>LEFT(dailyActivity_merged[[#This Row],[Date]],1)</f>
        <v>4</v>
      </c>
      <c r="E348">
        <v>8539</v>
      </c>
      <c r="F348">
        <v>6.1199998855590803</v>
      </c>
      <c r="G348">
        <v>6.1199998855590803</v>
      </c>
      <c r="H348">
        <v>0.15000000596046401</v>
      </c>
      <c r="I348">
        <v>0.239999994635582</v>
      </c>
      <c r="J348">
        <v>5.6799998283386204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25">
      <c r="A349">
        <v>4020332650</v>
      </c>
      <c r="B349" s="6" t="s">
        <v>14</v>
      </c>
      <c r="C349" s="6" t="str">
        <f>SUBSTITUTE(dailyActivity_merged[[#This Row],[ActivityDate]], "/", "-")</f>
        <v>4-13-2016</v>
      </c>
      <c r="D349" s="6" t="str">
        <f>LEFT(dailyActivity_merged[[#This Row],[Date]],1)</f>
        <v>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25">
      <c r="A350">
        <v>4020332650</v>
      </c>
      <c r="B350" s="6" t="s">
        <v>15</v>
      </c>
      <c r="C350" s="6" t="str">
        <f>SUBSTITUTE(dailyActivity_merged[[#This Row],[ActivityDate]], "/", "-")</f>
        <v>4-14-2016</v>
      </c>
      <c r="D350" s="6" t="str">
        <f>LEFT(dailyActivity_merged[[#This Row],[Date]],1)</f>
        <v>4</v>
      </c>
      <c r="E350">
        <v>108</v>
      </c>
      <c r="F350">
        <v>7.9999998211860698E-2</v>
      </c>
      <c r="G350">
        <v>7.9999998211860698E-2</v>
      </c>
      <c r="H350">
        <v>0</v>
      </c>
      <c r="I350">
        <v>0</v>
      </c>
      <c r="J350">
        <v>2.9999999329447701E-2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25">
      <c r="A351">
        <v>4020332650</v>
      </c>
      <c r="B351" s="6" t="s">
        <v>16</v>
      </c>
      <c r="C351" s="6" t="str">
        <f>SUBSTITUTE(dailyActivity_merged[[#This Row],[ActivityDate]], "/", "-")</f>
        <v>4-15-2016</v>
      </c>
      <c r="D351" s="6" t="str">
        <f>LEFT(dailyActivity_merged[[#This Row],[Date]],1)</f>
        <v>4</v>
      </c>
      <c r="E351">
        <v>1882</v>
      </c>
      <c r="F351">
        <v>1.3500000238418599</v>
      </c>
      <c r="G351">
        <v>1.3500000238418599</v>
      </c>
      <c r="H351">
        <v>0.20999999344348899</v>
      </c>
      <c r="I351">
        <v>0.36000001430511502</v>
      </c>
      <c r="J351">
        <v>0.769999980926514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25">
      <c r="A352">
        <v>4020332650</v>
      </c>
      <c r="B352" s="6" t="s">
        <v>17</v>
      </c>
      <c r="C352" s="6" t="str">
        <f>SUBSTITUTE(dailyActivity_merged[[#This Row],[ActivityDate]], "/", "-")</f>
        <v>4-16-2016</v>
      </c>
      <c r="D352" s="6" t="str">
        <f>LEFT(dailyActivity_merged[[#This Row],[Date]],1)</f>
        <v>4</v>
      </c>
      <c r="E352">
        <v>1982</v>
      </c>
      <c r="F352">
        <v>1.41999995708466</v>
      </c>
      <c r="G352">
        <v>1.41999995708466</v>
      </c>
      <c r="H352">
        <v>0.44999998807907099</v>
      </c>
      <c r="I352">
        <v>0.37000000476837203</v>
      </c>
      <c r="J352">
        <v>0.58999997377395597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25">
      <c r="A353">
        <v>4020332650</v>
      </c>
      <c r="B353" s="6" t="s">
        <v>18</v>
      </c>
      <c r="C353" s="6" t="str">
        <f>SUBSTITUTE(dailyActivity_merged[[#This Row],[ActivityDate]], "/", "-")</f>
        <v>4-17-2016</v>
      </c>
      <c r="D353" s="6" t="str">
        <f>LEFT(dailyActivity_merged[[#This Row],[Date]],1)</f>
        <v>4</v>
      </c>
      <c r="E353">
        <v>16</v>
      </c>
      <c r="F353">
        <v>9.9999997764825804E-3</v>
      </c>
      <c r="G353">
        <v>9.9999997764825804E-3</v>
      </c>
      <c r="H353">
        <v>0</v>
      </c>
      <c r="I353">
        <v>0</v>
      </c>
      <c r="J353">
        <v>9.9999997764825804E-3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25">
      <c r="A354">
        <v>4020332650</v>
      </c>
      <c r="B354" s="6" t="s">
        <v>19</v>
      </c>
      <c r="C354" s="6" t="str">
        <f>SUBSTITUTE(dailyActivity_merged[[#This Row],[ActivityDate]], "/", "-")</f>
        <v>4-18-2016</v>
      </c>
      <c r="D354" s="6" t="str">
        <f>LEFT(dailyActivity_merged[[#This Row],[Date]],1)</f>
        <v>4</v>
      </c>
      <c r="E354">
        <v>62</v>
      </c>
      <c r="F354">
        <v>3.9999999105930301E-2</v>
      </c>
      <c r="G354">
        <v>3.9999999105930301E-2</v>
      </c>
      <c r="H354">
        <v>0</v>
      </c>
      <c r="I354">
        <v>0</v>
      </c>
      <c r="J354">
        <v>3.9999999105930301E-2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25">
      <c r="A355">
        <v>4020332650</v>
      </c>
      <c r="B355" s="6" t="s">
        <v>20</v>
      </c>
      <c r="C355" s="6" t="str">
        <f>SUBSTITUTE(dailyActivity_merged[[#This Row],[ActivityDate]], "/", "-")</f>
        <v>4-19-2016</v>
      </c>
      <c r="D355" s="6" t="str">
        <f>LEFT(dailyActivity_merged[[#This Row],[Date]],1)</f>
        <v>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25">
      <c r="A356">
        <v>4020332650</v>
      </c>
      <c r="B356" s="6" t="s">
        <v>21</v>
      </c>
      <c r="C356" s="6" t="str">
        <f>SUBSTITUTE(dailyActivity_merged[[#This Row],[ActivityDate]], "/", "-")</f>
        <v>4-20-2016</v>
      </c>
      <c r="D356" s="6" t="str">
        <f>LEFT(dailyActivity_merged[[#This Row],[Date]],1)</f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25">
      <c r="A357">
        <v>4020332650</v>
      </c>
      <c r="B357" s="6" t="s">
        <v>22</v>
      </c>
      <c r="C357" s="6" t="str">
        <f>SUBSTITUTE(dailyActivity_merged[[#This Row],[ActivityDate]], "/", "-")</f>
        <v>4-21-2016</v>
      </c>
      <c r="D357" s="6" t="str">
        <f>LEFT(dailyActivity_merged[[#This Row],[Date]],1)</f>
        <v>4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25">
      <c r="A358">
        <v>4020332650</v>
      </c>
      <c r="B358" s="6" t="s">
        <v>23</v>
      </c>
      <c r="C358" s="6" t="str">
        <f>SUBSTITUTE(dailyActivity_merged[[#This Row],[ActivityDate]], "/", "-")</f>
        <v>4-22-2016</v>
      </c>
      <c r="D358" s="6" t="str">
        <f>LEFT(dailyActivity_merged[[#This Row],[Date]],1)</f>
        <v>4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25">
      <c r="A359">
        <v>4020332650</v>
      </c>
      <c r="B359" s="6" t="s">
        <v>24</v>
      </c>
      <c r="C359" s="6" t="str">
        <f>SUBSTITUTE(dailyActivity_merged[[#This Row],[ActivityDate]], "/", "-")</f>
        <v>4-23-2016</v>
      </c>
      <c r="D359" s="6" t="str">
        <f>LEFT(dailyActivity_merged[[#This Row],[Date]],1)</f>
        <v>4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25">
      <c r="A360">
        <v>4020332650</v>
      </c>
      <c r="B360" s="6" t="s">
        <v>25</v>
      </c>
      <c r="C360" s="6" t="str">
        <f>SUBSTITUTE(dailyActivity_merged[[#This Row],[ActivityDate]], "/", "-")</f>
        <v>4-24-2016</v>
      </c>
      <c r="D360" s="6" t="str">
        <f>LEFT(dailyActivity_merged[[#This Row],[Date]],1)</f>
        <v>4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25">
      <c r="A361">
        <v>4020332650</v>
      </c>
      <c r="B361" s="6" t="s">
        <v>26</v>
      </c>
      <c r="C361" s="6" t="str">
        <f>SUBSTITUTE(dailyActivity_merged[[#This Row],[ActivityDate]], "/", "-")</f>
        <v>4-25-2016</v>
      </c>
      <c r="D361" s="6" t="str">
        <f>LEFT(dailyActivity_merged[[#This Row],[Date]],1)</f>
        <v>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25">
      <c r="A362">
        <v>4020332650</v>
      </c>
      <c r="B362" s="6" t="s">
        <v>27</v>
      </c>
      <c r="C362" s="6" t="str">
        <f>SUBSTITUTE(dailyActivity_merged[[#This Row],[ActivityDate]], "/", "-")</f>
        <v>4-26-2016</v>
      </c>
      <c r="D362" s="6" t="str">
        <f>LEFT(dailyActivity_merged[[#This Row],[Date]],1)</f>
        <v>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25">
      <c r="A363">
        <v>4020332650</v>
      </c>
      <c r="B363" s="6" t="s">
        <v>28</v>
      </c>
      <c r="C363" s="6" t="str">
        <f>SUBSTITUTE(dailyActivity_merged[[#This Row],[ActivityDate]], "/", "-")</f>
        <v>4-27-2016</v>
      </c>
      <c r="D363" s="6" t="str">
        <f>LEFT(dailyActivity_merged[[#This Row],[Date]],1)</f>
        <v>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25">
      <c r="A364">
        <v>4020332650</v>
      </c>
      <c r="B364" s="6" t="s">
        <v>29</v>
      </c>
      <c r="C364" s="6" t="str">
        <f>SUBSTITUTE(dailyActivity_merged[[#This Row],[ActivityDate]], "/", "-")</f>
        <v>4-28-2016</v>
      </c>
      <c r="D364" s="6" t="str">
        <f>LEFT(dailyActivity_merged[[#This Row],[Date]],1)</f>
        <v>4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25">
      <c r="A365">
        <v>4020332650</v>
      </c>
      <c r="B365" s="6" t="s">
        <v>30</v>
      </c>
      <c r="C365" s="6" t="str">
        <f>SUBSTITUTE(dailyActivity_merged[[#This Row],[ActivityDate]], "/", "-")</f>
        <v>4-29-2016</v>
      </c>
      <c r="D365" s="6" t="str">
        <f>LEFT(dailyActivity_merged[[#This Row],[Date]],1)</f>
        <v>4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25">
      <c r="A366">
        <v>4020332650</v>
      </c>
      <c r="B366" s="6" t="s">
        <v>31</v>
      </c>
      <c r="C366" s="6" t="str">
        <f>SUBSTITUTE(dailyActivity_merged[[#This Row],[ActivityDate]], "/", "-")</f>
        <v>4-30-2016</v>
      </c>
      <c r="D366" s="6" t="str">
        <f>LEFT(dailyActivity_merged[[#This Row],[Date]],1)</f>
        <v>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25">
      <c r="A367">
        <v>4020332650</v>
      </c>
      <c r="B367" s="6" t="s">
        <v>32</v>
      </c>
      <c r="C367" s="6" t="str">
        <f>SUBSTITUTE(dailyActivity_merged[[#This Row],[ActivityDate]], "/", "-")</f>
        <v>5-1-2016</v>
      </c>
      <c r="D367" s="6" t="str">
        <f>LEFT(dailyActivity_merged[[#This Row],[Date]],1)</f>
        <v>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25">
      <c r="A368">
        <v>4020332650</v>
      </c>
      <c r="B368" s="6" t="s">
        <v>33</v>
      </c>
      <c r="C368" s="6" t="str">
        <f>SUBSTITUTE(dailyActivity_merged[[#This Row],[ActivityDate]], "/", "-")</f>
        <v>5-2-2016</v>
      </c>
      <c r="D368" s="6" t="str">
        <f>LEFT(dailyActivity_merged[[#This Row],[Date]],1)</f>
        <v>5</v>
      </c>
      <c r="E368">
        <v>475</v>
      </c>
      <c r="F368">
        <v>0.34000000357627902</v>
      </c>
      <c r="G368">
        <v>0.34000000357627902</v>
      </c>
      <c r="H368">
        <v>0</v>
      </c>
      <c r="I368">
        <v>3.9999999105930301E-2</v>
      </c>
      <c r="J368">
        <v>0.28999999165535001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25">
      <c r="A369">
        <v>4020332650</v>
      </c>
      <c r="B369" s="6" t="s">
        <v>34</v>
      </c>
      <c r="C369" s="6" t="str">
        <f>SUBSTITUTE(dailyActivity_merged[[#This Row],[ActivityDate]], "/", "-")</f>
        <v>5-3-2016</v>
      </c>
      <c r="D369" s="6" t="str">
        <f>LEFT(dailyActivity_merged[[#This Row],[Date]],1)</f>
        <v>5</v>
      </c>
      <c r="E369">
        <v>4496</v>
      </c>
      <c r="F369">
        <v>3.2200000286102299</v>
      </c>
      <c r="G369">
        <v>3.2200000286102299</v>
      </c>
      <c r="H369">
        <v>0</v>
      </c>
      <c r="I369">
        <v>0</v>
      </c>
      <c r="J369">
        <v>3.1500000953674299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25">
      <c r="A370">
        <v>4020332650</v>
      </c>
      <c r="B370" s="6" t="s">
        <v>35</v>
      </c>
      <c r="C370" s="6" t="str">
        <f>SUBSTITUTE(dailyActivity_merged[[#This Row],[ActivityDate]], "/", "-")</f>
        <v>5-4-2016</v>
      </c>
      <c r="D370" s="6" t="str">
        <f>LEFT(dailyActivity_merged[[#This Row],[Date]],1)</f>
        <v>5</v>
      </c>
      <c r="E370">
        <v>10252</v>
      </c>
      <c r="F370">
        <v>7.3499999046325701</v>
      </c>
      <c r="G370">
        <v>7.3499999046325701</v>
      </c>
      <c r="H370">
        <v>0.67000001668930098</v>
      </c>
      <c r="I370">
        <v>1.03999996185303</v>
      </c>
      <c r="J370">
        <v>5.5799999237060502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25">
      <c r="A371">
        <v>4020332650</v>
      </c>
      <c r="B371" s="6" t="s">
        <v>36</v>
      </c>
      <c r="C371" s="6" t="str">
        <f>SUBSTITUTE(dailyActivity_merged[[#This Row],[ActivityDate]], "/", "-")</f>
        <v>5-5-2016</v>
      </c>
      <c r="D371" s="6" t="str">
        <f>LEFT(dailyActivity_merged[[#This Row],[Date]],1)</f>
        <v>5</v>
      </c>
      <c r="E371">
        <v>11728</v>
      </c>
      <c r="F371">
        <v>8.4300003051757795</v>
      </c>
      <c r="G371">
        <v>8.4300003051757795</v>
      </c>
      <c r="H371">
        <v>2.6199998855590798</v>
      </c>
      <c r="I371">
        <v>1.6799999475479099</v>
      </c>
      <c r="J371">
        <v>4.03999996185303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25">
      <c r="A372">
        <v>4020332650</v>
      </c>
      <c r="B372" s="6" t="s">
        <v>37</v>
      </c>
      <c r="C372" s="6" t="str">
        <f>SUBSTITUTE(dailyActivity_merged[[#This Row],[ActivityDate]], "/", "-")</f>
        <v>5-6-2016</v>
      </c>
      <c r="D372" s="6" t="str">
        <f>LEFT(dailyActivity_merged[[#This Row],[Date]],1)</f>
        <v>5</v>
      </c>
      <c r="E372">
        <v>4369</v>
      </c>
      <c r="F372">
        <v>3.1300001144409202</v>
      </c>
      <c r="G372">
        <v>3.1300001144409202</v>
      </c>
      <c r="H372">
        <v>0</v>
      </c>
      <c r="I372">
        <v>0</v>
      </c>
      <c r="J372">
        <v>3.0999999046325701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25">
      <c r="A373">
        <v>4020332650</v>
      </c>
      <c r="B373" s="6" t="s">
        <v>38</v>
      </c>
      <c r="C373" s="6" t="str">
        <f>SUBSTITUTE(dailyActivity_merged[[#This Row],[ActivityDate]], "/", "-")</f>
        <v>5-7-2016</v>
      </c>
      <c r="D373" s="6" t="str">
        <f>LEFT(dailyActivity_merged[[#This Row],[Date]],1)</f>
        <v>5</v>
      </c>
      <c r="E373">
        <v>6132</v>
      </c>
      <c r="F373">
        <v>4.4000000953674299</v>
      </c>
      <c r="G373">
        <v>4.4000000953674299</v>
      </c>
      <c r="H373">
        <v>0</v>
      </c>
      <c r="I373">
        <v>0</v>
      </c>
      <c r="J373">
        <v>3.5799999237060498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25">
      <c r="A374">
        <v>4020332650</v>
      </c>
      <c r="B374" s="6" t="s">
        <v>39</v>
      </c>
      <c r="C374" s="6" t="str">
        <f>SUBSTITUTE(dailyActivity_merged[[#This Row],[ActivityDate]], "/", "-")</f>
        <v>5-8-2016</v>
      </c>
      <c r="D374" s="6" t="str">
        <f>LEFT(dailyActivity_merged[[#This Row],[Date]],1)</f>
        <v>5</v>
      </c>
      <c r="E374">
        <v>5862</v>
      </c>
      <c r="F374">
        <v>4.1999998092651403</v>
      </c>
      <c r="G374">
        <v>4.1999998092651403</v>
      </c>
      <c r="H374">
        <v>0</v>
      </c>
      <c r="I374">
        <v>0</v>
      </c>
      <c r="J374">
        <v>4.1500000953674299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25">
      <c r="A375">
        <v>4020332650</v>
      </c>
      <c r="B375" s="6" t="s">
        <v>40</v>
      </c>
      <c r="C375" s="6" t="str">
        <f>SUBSTITUTE(dailyActivity_merged[[#This Row],[ActivityDate]], "/", "-")</f>
        <v>5-9-2016</v>
      </c>
      <c r="D375" s="6" t="str">
        <f>LEFT(dailyActivity_merged[[#This Row],[Date]],1)</f>
        <v>5</v>
      </c>
      <c r="E375">
        <v>4556</v>
      </c>
      <c r="F375">
        <v>3.2699999809265101</v>
      </c>
      <c r="G375">
        <v>3.2699999809265101</v>
      </c>
      <c r="H375">
        <v>0.20000000298023199</v>
      </c>
      <c r="I375">
        <v>0.119999997317791</v>
      </c>
      <c r="J375">
        <v>2.9400000572204599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25">
      <c r="A376">
        <v>4020332650</v>
      </c>
      <c r="B376" s="6" t="s">
        <v>41</v>
      </c>
      <c r="C376" s="6" t="str">
        <f>SUBSTITUTE(dailyActivity_merged[[#This Row],[ActivityDate]], "/", "-")</f>
        <v>5-10-2016</v>
      </c>
      <c r="D376" s="6" t="str">
        <f>LEFT(dailyActivity_merged[[#This Row],[Date]],1)</f>
        <v>5</v>
      </c>
      <c r="E376">
        <v>5546</v>
      </c>
      <c r="F376">
        <v>3.9800000190734899</v>
      </c>
      <c r="G376">
        <v>3.9800000190734899</v>
      </c>
      <c r="H376">
        <v>0</v>
      </c>
      <c r="I376">
        <v>0</v>
      </c>
      <c r="J376">
        <v>3.8699998855590798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25">
      <c r="A377">
        <v>4020332650</v>
      </c>
      <c r="B377" s="6" t="s">
        <v>42</v>
      </c>
      <c r="C377" s="6" t="str">
        <f>SUBSTITUTE(dailyActivity_merged[[#This Row],[ActivityDate]], "/", "-")</f>
        <v>5-11-2016</v>
      </c>
      <c r="D377" s="6" t="str">
        <f>LEFT(dailyActivity_merged[[#This Row],[Date]],1)</f>
        <v>5</v>
      </c>
      <c r="E377">
        <v>3689</v>
      </c>
      <c r="F377">
        <v>2.6500000953674299</v>
      </c>
      <c r="G377">
        <v>2.6500000953674299</v>
      </c>
      <c r="H377">
        <v>0.109999999403954</v>
      </c>
      <c r="I377">
        <v>0.17000000178813901</v>
      </c>
      <c r="J377">
        <v>2.3299999237060498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25">
      <c r="A378">
        <v>4020332650</v>
      </c>
      <c r="B378" s="6" t="s">
        <v>43</v>
      </c>
      <c r="C378" s="6" t="str">
        <f>SUBSTITUTE(dailyActivity_merged[[#This Row],[ActivityDate]], "/", "-")</f>
        <v>5-12-2016</v>
      </c>
      <c r="D378" s="6" t="str">
        <f>LEFT(dailyActivity_merged[[#This Row],[Date]],1)</f>
        <v>5</v>
      </c>
      <c r="E378">
        <v>590</v>
      </c>
      <c r="F378">
        <v>0.41999998688697798</v>
      </c>
      <c r="G378">
        <v>0.41999998688697798</v>
      </c>
      <c r="H378">
        <v>0</v>
      </c>
      <c r="I378">
        <v>0</v>
      </c>
      <c r="J378">
        <v>0.40999999642372098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25">
      <c r="A379">
        <v>4057192912</v>
      </c>
      <c r="B379" s="6" t="s">
        <v>13</v>
      </c>
      <c r="C379" s="6" t="str">
        <f>SUBSTITUTE(dailyActivity_merged[[#This Row],[ActivityDate]], "/", "-")</f>
        <v>4-12-2016</v>
      </c>
      <c r="D379" s="6" t="str">
        <f>LEFT(dailyActivity_merged[[#This Row],[Date]],1)</f>
        <v>4</v>
      </c>
      <c r="E379">
        <v>5394</v>
      </c>
      <c r="F379">
        <v>4.0300002098083496</v>
      </c>
      <c r="G379">
        <v>4.0300002098083496</v>
      </c>
      <c r="H379">
        <v>0</v>
      </c>
      <c r="I379">
        <v>0</v>
      </c>
      <c r="J379">
        <v>3.9400000572204599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25">
      <c r="A380">
        <v>4057192912</v>
      </c>
      <c r="B380" s="6" t="s">
        <v>14</v>
      </c>
      <c r="C380" s="6" t="str">
        <f>SUBSTITUTE(dailyActivity_merged[[#This Row],[ActivityDate]], "/", "-")</f>
        <v>4-13-2016</v>
      </c>
      <c r="D380" s="6" t="str">
        <f>LEFT(dailyActivity_merged[[#This Row],[Date]],1)</f>
        <v>4</v>
      </c>
      <c r="E380">
        <v>5974</v>
      </c>
      <c r="F380">
        <v>4.4699997901916504</v>
      </c>
      <c r="G380">
        <v>4.4699997901916504</v>
      </c>
      <c r="H380">
        <v>0</v>
      </c>
      <c r="I380">
        <v>0</v>
      </c>
      <c r="J380">
        <v>4.3699998855590803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25">
      <c r="A381">
        <v>4057192912</v>
      </c>
      <c r="B381" s="6" t="s">
        <v>15</v>
      </c>
      <c r="C381" s="6" t="str">
        <f>SUBSTITUTE(dailyActivity_merged[[#This Row],[ActivityDate]], "/", "-")</f>
        <v>4-14-2016</v>
      </c>
      <c r="D381" s="6" t="str">
        <f>LEFT(dailyActivity_merged[[#This Row],[Date]],1)</f>
        <v>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25">
      <c r="A382">
        <v>4057192912</v>
      </c>
      <c r="B382" s="6" t="s">
        <v>16</v>
      </c>
      <c r="C382" s="6" t="str">
        <f>SUBSTITUTE(dailyActivity_merged[[#This Row],[ActivityDate]], "/", "-")</f>
        <v>4-15-2016</v>
      </c>
      <c r="D382" s="6" t="str">
        <f>LEFT(dailyActivity_merged[[#This Row],[Date]],1)</f>
        <v>4</v>
      </c>
      <c r="E382">
        <v>3984</v>
      </c>
      <c r="F382">
        <v>2.9500000476837198</v>
      </c>
      <c r="G382">
        <v>2.9500000476837198</v>
      </c>
      <c r="H382">
        <v>0.20999999344348899</v>
      </c>
      <c r="I382">
        <v>0.259999990463257</v>
      </c>
      <c r="J382">
        <v>2.4400000572204599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25">
      <c r="A383">
        <v>4319703577</v>
      </c>
      <c r="B383" s="6" t="s">
        <v>13</v>
      </c>
      <c r="C383" s="6" t="str">
        <f>SUBSTITUTE(dailyActivity_merged[[#This Row],[ActivityDate]], "/", "-")</f>
        <v>4-12-2016</v>
      </c>
      <c r="D383" s="6" t="str">
        <f>LEFT(dailyActivity_merged[[#This Row],[Date]],1)</f>
        <v>4</v>
      </c>
      <c r="E383">
        <v>7753</v>
      </c>
      <c r="F383">
        <v>5.1999998092651403</v>
      </c>
      <c r="G383">
        <v>5.1999998092651403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25">
      <c r="A384">
        <v>4319703577</v>
      </c>
      <c r="B384" s="6" t="s">
        <v>14</v>
      </c>
      <c r="C384" s="6" t="str">
        <f>SUBSTITUTE(dailyActivity_merged[[#This Row],[ActivityDate]], "/", "-")</f>
        <v>4-13-2016</v>
      </c>
      <c r="D384" s="6" t="str">
        <f>LEFT(dailyActivity_merged[[#This Row],[Date]],1)</f>
        <v>4</v>
      </c>
      <c r="E384">
        <v>8204</v>
      </c>
      <c r="F384">
        <v>5.5</v>
      </c>
      <c r="G384">
        <v>5.5</v>
      </c>
      <c r="H384">
        <v>0.52999997138977095</v>
      </c>
      <c r="I384">
        <v>0.58999997377395597</v>
      </c>
      <c r="J384">
        <v>1.3099999427795399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25">
      <c r="A385">
        <v>4319703577</v>
      </c>
      <c r="B385" s="6" t="s">
        <v>15</v>
      </c>
      <c r="C385" s="6" t="str">
        <f>SUBSTITUTE(dailyActivity_merged[[#This Row],[ActivityDate]], "/", "-")</f>
        <v>4-14-2016</v>
      </c>
      <c r="D385" s="6" t="str">
        <f>LEFT(dailyActivity_merged[[#This Row],[Date]],1)</f>
        <v>4</v>
      </c>
      <c r="E385">
        <v>10210</v>
      </c>
      <c r="F385">
        <v>6.8800001144409197</v>
      </c>
      <c r="G385">
        <v>6.8800001144409197</v>
      </c>
      <c r="H385">
        <v>0.109999999403954</v>
      </c>
      <c r="I385">
        <v>0.33000001311302202</v>
      </c>
      <c r="J385">
        <v>6.4400000572204599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25">
      <c r="A386">
        <v>4319703577</v>
      </c>
      <c r="B386" s="6" t="s">
        <v>16</v>
      </c>
      <c r="C386" s="6" t="str">
        <f>SUBSTITUTE(dailyActivity_merged[[#This Row],[ActivityDate]], "/", "-")</f>
        <v>4-15-2016</v>
      </c>
      <c r="D386" s="6" t="str">
        <f>LEFT(dailyActivity_merged[[#This Row],[Date]],1)</f>
        <v>4</v>
      </c>
      <c r="E386">
        <v>5664</v>
      </c>
      <c r="F386">
        <v>3.7999999523162802</v>
      </c>
      <c r="G386">
        <v>3.7999999523162802</v>
      </c>
      <c r="H386">
        <v>0</v>
      </c>
      <c r="I386">
        <v>0</v>
      </c>
      <c r="J386">
        <v>3.7999999523162802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25">
      <c r="A387">
        <v>4319703577</v>
      </c>
      <c r="B387" s="6" t="s">
        <v>17</v>
      </c>
      <c r="C387" s="6" t="str">
        <f>SUBSTITUTE(dailyActivity_merged[[#This Row],[ActivityDate]], "/", "-")</f>
        <v>4-16-2016</v>
      </c>
      <c r="D387" s="6" t="str">
        <f>LEFT(dailyActivity_merged[[#This Row],[Date]],1)</f>
        <v>4</v>
      </c>
      <c r="E387">
        <v>4744</v>
      </c>
      <c r="F387">
        <v>3.1800000667571999</v>
      </c>
      <c r="G387">
        <v>3.1800000667571999</v>
      </c>
      <c r="H387">
        <v>0</v>
      </c>
      <c r="I387">
        <v>0</v>
      </c>
      <c r="J387">
        <v>3.1800000667571999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25">
      <c r="A388">
        <v>4319703577</v>
      </c>
      <c r="B388" s="6" t="s">
        <v>18</v>
      </c>
      <c r="C388" s="6" t="str">
        <f>SUBSTITUTE(dailyActivity_merged[[#This Row],[ActivityDate]], "/", "-")</f>
        <v>4-17-2016</v>
      </c>
      <c r="D388" s="6" t="str">
        <f>LEFT(dailyActivity_merged[[#This Row],[Date]],1)</f>
        <v>4</v>
      </c>
      <c r="E388">
        <v>29</v>
      </c>
      <c r="F388">
        <v>1.9999999552965199E-2</v>
      </c>
      <c r="G388">
        <v>1.9999999552965199E-2</v>
      </c>
      <c r="H388">
        <v>0</v>
      </c>
      <c r="I388">
        <v>0</v>
      </c>
      <c r="J388">
        <v>1.9999999552965199E-2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25">
      <c r="A389">
        <v>4319703577</v>
      </c>
      <c r="B389" s="6" t="s">
        <v>19</v>
      </c>
      <c r="C389" s="6" t="str">
        <f>SUBSTITUTE(dailyActivity_merged[[#This Row],[ActivityDate]], "/", "-")</f>
        <v>4-18-2016</v>
      </c>
      <c r="D389" s="6" t="str">
        <f>LEFT(dailyActivity_merged[[#This Row],[Date]],1)</f>
        <v>4</v>
      </c>
      <c r="E389">
        <v>2276</v>
      </c>
      <c r="F389">
        <v>1.54999995231628</v>
      </c>
      <c r="G389">
        <v>1.54999995231628</v>
      </c>
      <c r="H389">
        <v>7.0000000298023196E-2</v>
      </c>
      <c r="I389">
        <v>0.33000001311302202</v>
      </c>
      <c r="J389">
        <v>1.12000000476837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25">
      <c r="A390">
        <v>4319703577</v>
      </c>
      <c r="B390" s="6" t="s">
        <v>20</v>
      </c>
      <c r="C390" s="6" t="str">
        <f>SUBSTITUTE(dailyActivity_merged[[#This Row],[ActivityDate]], "/", "-")</f>
        <v>4-19-2016</v>
      </c>
      <c r="D390" s="6" t="str">
        <f>LEFT(dailyActivity_merged[[#This Row],[Date]],1)</f>
        <v>4</v>
      </c>
      <c r="E390">
        <v>8925</v>
      </c>
      <c r="F390">
        <v>5.9899997711181596</v>
      </c>
      <c r="G390">
        <v>5.9899997711181596</v>
      </c>
      <c r="H390">
        <v>0</v>
      </c>
      <c r="I390">
        <v>0</v>
      </c>
      <c r="J390">
        <v>5.9899997711181596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25">
      <c r="A391">
        <v>4319703577</v>
      </c>
      <c r="B391" s="6" t="s">
        <v>21</v>
      </c>
      <c r="C391" s="6" t="str">
        <f>SUBSTITUTE(dailyActivity_merged[[#This Row],[ActivityDate]], "/", "-")</f>
        <v>4-20-2016</v>
      </c>
      <c r="D391" s="6" t="str">
        <f>LEFT(dailyActivity_merged[[#This Row],[Date]],1)</f>
        <v>4</v>
      </c>
      <c r="E391">
        <v>8954</v>
      </c>
      <c r="F391">
        <v>6.0100002288818404</v>
      </c>
      <c r="G391">
        <v>6.0100002288818404</v>
      </c>
      <c r="H391">
        <v>0</v>
      </c>
      <c r="I391">
        <v>0.68000000715255704</v>
      </c>
      <c r="J391">
        <v>5.3099999427795401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25">
      <c r="A392">
        <v>4319703577</v>
      </c>
      <c r="B392" s="6" t="s">
        <v>22</v>
      </c>
      <c r="C392" s="6" t="str">
        <f>SUBSTITUTE(dailyActivity_merged[[#This Row],[ActivityDate]], "/", "-")</f>
        <v>4-21-2016</v>
      </c>
      <c r="D392" s="6" t="str">
        <f>LEFT(dailyActivity_merged[[#This Row],[Date]],1)</f>
        <v>4</v>
      </c>
      <c r="E392">
        <v>3702</v>
      </c>
      <c r="F392">
        <v>2.4800000190734899</v>
      </c>
      <c r="G392">
        <v>2.4800000190734899</v>
      </c>
      <c r="H392">
        <v>0</v>
      </c>
      <c r="I392">
        <v>0</v>
      </c>
      <c r="J392">
        <v>0.34999999403953602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25">
      <c r="A393">
        <v>4319703577</v>
      </c>
      <c r="B393" s="6" t="s">
        <v>23</v>
      </c>
      <c r="C393" s="6" t="str">
        <f>SUBSTITUTE(dailyActivity_merged[[#This Row],[ActivityDate]], "/", "-")</f>
        <v>4-22-2016</v>
      </c>
      <c r="D393" s="6" t="str">
        <f>LEFT(dailyActivity_merged[[#This Row],[Date]],1)</f>
        <v>4</v>
      </c>
      <c r="E393">
        <v>4500</v>
      </c>
      <c r="F393">
        <v>3.0199999809265101</v>
      </c>
      <c r="G393">
        <v>3.0199999809265101</v>
      </c>
      <c r="H393">
        <v>5.9999998658895499E-2</v>
      </c>
      <c r="I393">
        <v>0.81000000238418601</v>
      </c>
      <c r="J393">
        <v>2.1500000953674299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25">
      <c r="A394">
        <v>4319703577</v>
      </c>
      <c r="B394" s="6" t="s">
        <v>24</v>
      </c>
      <c r="C394" s="6" t="str">
        <f>SUBSTITUTE(dailyActivity_merged[[#This Row],[ActivityDate]], "/", "-")</f>
        <v>4-23-2016</v>
      </c>
      <c r="D394" s="6" t="str">
        <f>LEFT(dailyActivity_merged[[#This Row],[Date]],1)</f>
        <v>4</v>
      </c>
      <c r="E394">
        <v>4935</v>
      </c>
      <c r="F394">
        <v>3.3099999427795401</v>
      </c>
      <c r="G394">
        <v>3.3099999427795401</v>
      </c>
      <c r="H394">
        <v>0</v>
      </c>
      <c r="I394">
        <v>0</v>
      </c>
      <c r="J394">
        <v>3.3099999427795401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25">
      <c r="A395">
        <v>4319703577</v>
      </c>
      <c r="B395" s="6" t="s">
        <v>25</v>
      </c>
      <c r="C395" s="6" t="str">
        <f>SUBSTITUTE(dailyActivity_merged[[#This Row],[ActivityDate]], "/", "-")</f>
        <v>4-24-2016</v>
      </c>
      <c r="D395" s="6" t="str">
        <f>LEFT(dailyActivity_merged[[#This Row],[Date]],1)</f>
        <v>4</v>
      </c>
      <c r="E395">
        <v>4081</v>
      </c>
      <c r="F395">
        <v>2.7400000095367401</v>
      </c>
      <c r="G395">
        <v>2.7400000095367401</v>
      </c>
      <c r="H395">
        <v>5.9999998658895499E-2</v>
      </c>
      <c r="I395">
        <v>0.20000000298023199</v>
      </c>
      <c r="J395">
        <v>2.4700000286102299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25">
      <c r="A396">
        <v>4319703577</v>
      </c>
      <c r="B396" s="6" t="s">
        <v>26</v>
      </c>
      <c r="C396" s="6" t="str">
        <f>SUBSTITUTE(dailyActivity_merged[[#This Row],[ActivityDate]], "/", "-")</f>
        <v>4-25-2016</v>
      </c>
      <c r="D396" s="6" t="str">
        <f>LEFT(dailyActivity_merged[[#This Row],[Date]],1)</f>
        <v>4</v>
      </c>
      <c r="E396">
        <v>9259</v>
      </c>
      <c r="F396">
        <v>6.21000003814697</v>
      </c>
      <c r="G396">
        <v>6.21000003814697</v>
      </c>
      <c r="H396">
        <v>0</v>
      </c>
      <c r="I396">
        <v>0.28000000119209301</v>
      </c>
      <c r="J396">
        <v>5.9299998283386204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25">
      <c r="A397">
        <v>4319703577</v>
      </c>
      <c r="B397" s="6" t="s">
        <v>27</v>
      </c>
      <c r="C397" s="6" t="str">
        <f>SUBSTITUTE(dailyActivity_merged[[#This Row],[ActivityDate]], "/", "-")</f>
        <v>4-26-2016</v>
      </c>
      <c r="D397" s="6" t="str">
        <f>LEFT(dailyActivity_merged[[#This Row],[Date]],1)</f>
        <v>4</v>
      </c>
      <c r="E397">
        <v>9899</v>
      </c>
      <c r="F397">
        <v>6.6399998664856001</v>
      </c>
      <c r="G397">
        <v>6.6399998664856001</v>
      </c>
      <c r="H397">
        <v>0.56999999284744296</v>
      </c>
      <c r="I397">
        <v>0.92000001668930098</v>
      </c>
      <c r="J397">
        <v>5.1500000953674299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25">
      <c r="A398">
        <v>4319703577</v>
      </c>
      <c r="B398" s="6" t="s">
        <v>28</v>
      </c>
      <c r="C398" s="6" t="str">
        <f>SUBSTITUTE(dailyActivity_merged[[#This Row],[ActivityDate]], "/", "-")</f>
        <v>4-27-2016</v>
      </c>
      <c r="D398" s="6" t="str">
        <f>LEFT(dailyActivity_merged[[#This Row],[Date]],1)</f>
        <v>4</v>
      </c>
      <c r="E398">
        <v>10780</v>
      </c>
      <c r="F398">
        <v>7.2300000190734899</v>
      </c>
      <c r="G398">
        <v>7.2300000190734899</v>
      </c>
      <c r="H398">
        <v>0.40999999642372098</v>
      </c>
      <c r="I398">
        <v>1.91999995708466</v>
      </c>
      <c r="J398">
        <v>4.9099998474121103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25">
      <c r="A399">
        <v>4319703577</v>
      </c>
      <c r="B399" s="6" t="s">
        <v>29</v>
      </c>
      <c r="C399" s="6" t="str">
        <f>SUBSTITUTE(dailyActivity_merged[[#This Row],[ActivityDate]], "/", "-")</f>
        <v>4-28-2016</v>
      </c>
      <c r="D399" s="6" t="str">
        <f>LEFT(dailyActivity_merged[[#This Row],[Date]],1)</f>
        <v>4</v>
      </c>
      <c r="E399">
        <v>10817</v>
      </c>
      <c r="F399">
        <v>7.2800002098083496</v>
      </c>
      <c r="G399">
        <v>7.2800002098083496</v>
      </c>
      <c r="H399">
        <v>1.0099999904632599</v>
      </c>
      <c r="I399">
        <v>0.33000001311302202</v>
      </c>
      <c r="J399">
        <v>5.9400000572204599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25">
      <c r="A400">
        <v>4319703577</v>
      </c>
      <c r="B400" s="6" t="s">
        <v>30</v>
      </c>
      <c r="C400" s="6" t="str">
        <f>SUBSTITUTE(dailyActivity_merged[[#This Row],[ActivityDate]], "/", "-")</f>
        <v>4-29-2016</v>
      </c>
      <c r="D400" s="6" t="str">
        <f>LEFT(dailyActivity_merged[[#This Row],[Date]],1)</f>
        <v>4</v>
      </c>
      <c r="E400">
        <v>7990</v>
      </c>
      <c r="F400">
        <v>5.3600001335143999</v>
      </c>
      <c r="G400">
        <v>5.3600001335143999</v>
      </c>
      <c r="H400">
        <v>0.44999998807907099</v>
      </c>
      <c r="I400">
        <v>0.79000002145767201</v>
      </c>
      <c r="J400">
        <v>4.1199998855590803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25">
      <c r="A401">
        <v>4319703577</v>
      </c>
      <c r="B401" s="6" t="s">
        <v>31</v>
      </c>
      <c r="C401" s="6" t="str">
        <f>SUBSTITUTE(dailyActivity_merged[[#This Row],[ActivityDate]], "/", "-")</f>
        <v>4-30-2016</v>
      </c>
      <c r="D401" s="6" t="str">
        <f>LEFT(dailyActivity_merged[[#This Row],[Date]],1)</f>
        <v>4</v>
      </c>
      <c r="E401">
        <v>8221</v>
      </c>
      <c r="F401">
        <v>5.5199999809265101</v>
      </c>
      <c r="G401">
        <v>5.5199999809265101</v>
      </c>
      <c r="H401">
        <v>0.40000000596046398</v>
      </c>
      <c r="I401">
        <v>1.6100000143051101</v>
      </c>
      <c r="J401">
        <v>3.5099999904632599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25">
      <c r="A402">
        <v>4319703577</v>
      </c>
      <c r="B402" s="6" t="s">
        <v>32</v>
      </c>
      <c r="C402" s="6" t="str">
        <f>SUBSTITUTE(dailyActivity_merged[[#This Row],[ActivityDate]], "/", "-")</f>
        <v>5-1-2016</v>
      </c>
      <c r="D402" s="6" t="str">
        <f>LEFT(dailyActivity_merged[[#This Row],[Date]],1)</f>
        <v>5</v>
      </c>
      <c r="E402">
        <v>1251</v>
      </c>
      <c r="F402">
        <v>0.83999997377395597</v>
      </c>
      <c r="G402">
        <v>0.83999997377395597</v>
      </c>
      <c r="H402">
        <v>0</v>
      </c>
      <c r="I402">
        <v>0</v>
      </c>
      <c r="J402">
        <v>0.83999997377395597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25">
      <c r="A403">
        <v>4319703577</v>
      </c>
      <c r="B403" s="6" t="s">
        <v>33</v>
      </c>
      <c r="C403" s="6" t="str">
        <f>SUBSTITUTE(dailyActivity_merged[[#This Row],[ActivityDate]], "/", "-")</f>
        <v>5-2-2016</v>
      </c>
      <c r="D403" s="6" t="str">
        <f>LEFT(dailyActivity_merged[[#This Row],[Date]],1)</f>
        <v>5</v>
      </c>
      <c r="E403">
        <v>9261</v>
      </c>
      <c r="F403">
        <v>6.2399997711181596</v>
      </c>
      <c r="G403">
        <v>6.2399997711181596</v>
      </c>
      <c r="H403">
        <v>0</v>
      </c>
      <c r="I403">
        <v>0.43999999761581399</v>
      </c>
      <c r="J403">
        <v>5.71000003814697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25">
      <c r="A404">
        <v>4319703577</v>
      </c>
      <c r="B404" s="6" t="s">
        <v>34</v>
      </c>
      <c r="C404" s="6" t="str">
        <f>SUBSTITUTE(dailyActivity_merged[[#This Row],[ActivityDate]], "/", "-")</f>
        <v>5-3-2016</v>
      </c>
      <c r="D404" s="6" t="str">
        <f>LEFT(dailyActivity_merged[[#This Row],[Date]],1)</f>
        <v>5</v>
      </c>
      <c r="E404">
        <v>9648</v>
      </c>
      <c r="F404">
        <v>6.4699997901916504</v>
      </c>
      <c r="G404">
        <v>6.4699997901916504</v>
      </c>
      <c r="H404">
        <v>0.57999998331069902</v>
      </c>
      <c r="I404">
        <v>1.0700000524520901</v>
      </c>
      <c r="J404">
        <v>4.8299999237060502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25">
      <c r="A405">
        <v>4319703577</v>
      </c>
      <c r="B405" s="6" t="s">
        <v>35</v>
      </c>
      <c r="C405" s="6" t="str">
        <f>SUBSTITUTE(dailyActivity_merged[[#This Row],[ActivityDate]], "/", "-")</f>
        <v>5-4-2016</v>
      </c>
      <c r="D405" s="6" t="str">
        <f>LEFT(dailyActivity_merged[[#This Row],[Date]],1)</f>
        <v>5</v>
      </c>
      <c r="E405">
        <v>10429</v>
      </c>
      <c r="F405">
        <v>7.0199999809265101</v>
      </c>
      <c r="G405">
        <v>7.0199999809265101</v>
      </c>
      <c r="H405">
        <v>0.58999997377395597</v>
      </c>
      <c r="I405">
        <v>0.57999998331069902</v>
      </c>
      <c r="J405">
        <v>5.8499999046325701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25">
      <c r="A406">
        <v>4319703577</v>
      </c>
      <c r="B406" s="6" t="s">
        <v>36</v>
      </c>
      <c r="C406" s="6" t="str">
        <f>SUBSTITUTE(dailyActivity_merged[[#This Row],[ActivityDate]], "/", "-")</f>
        <v>5-5-2016</v>
      </c>
      <c r="D406" s="6" t="str">
        <f>LEFT(dailyActivity_merged[[#This Row],[Date]],1)</f>
        <v>5</v>
      </c>
      <c r="E406">
        <v>13658</v>
      </c>
      <c r="F406">
        <v>9.4899997711181605</v>
      </c>
      <c r="G406">
        <v>9.4899997711181605</v>
      </c>
      <c r="H406">
        <v>2.6300001144409202</v>
      </c>
      <c r="I406">
        <v>1.4099999666214</v>
      </c>
      <c r="J406">
        <v>5.4499998092651403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25">
      <c r="A407">
        <v>4319703577</v>
      </c>
      <c r="B407" s="6" t="s">
        <v>37</v>
      </c>
      <c r="C407" s="6" t="str">
        <f>SUBSTITUTE(dailyActivity_merged[[#This Row],[ActivityDate]], "/", "-")</f>
        <v>5-6-2016</v>
      </c>
      <c r="D407" s="6" t="str">
        <f>LEFT(dailyActivity_merged[[#This Row],[Date]],1)</f>
        <v>5</v>
      </c>
      <c r="E407">
        <v>9524</v>
      </c>
      <c r="F407">
        <v>6.4200000762939498</v>
      </c>
      <c r="G407">
        <v>6.4200000762939498</v>
      </c>
      <c r="H407">
        <v>0.40999999642372098</v>
      </c>
      <c r="I407">
        <v>0.46999999880790699</v>
      </c>
      <c r="J407">
        <v>5.46000003814697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25">
      <c r="A408">
        <v>4319703577</v>
      </c>
      <c r="B408" s="6" t="s">
        <v>38</v>
      </c>
      <c r="C408" s="6" t="str">
        <f>SUBSTITUTE(dailyActivity_merged[[#This Row],[ActivityDate]], "/", "-")</f>
        <v>5-7-2016</v>
      </c>
      <c r="D408" s="6" t="str">
        <f>LEFT(dailyActivity_merged[[#This Row],[Date]],1)</f>
        <v>5</v>
      </c>
      <c r="E408">
        <v>7937</v>
      </c>
      <c r="F408">
        <v>5.3299999237060502</v>
      </c>
      <c r="G408">
        <v>5.3299999237060502</v>
      </c>
      <c r="H408">
        <v>0.18999999761581399</v>
      </c>
      <c r="I408">
        <v>1.04999995231628</v>
      </c>
      <c r="J408">
        <v>4.0799999237060502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25">
      <c r="A409">
        <v>4319703577</v>
      </c>
      <c r="B409" s="6" t="s">
        <v>39</v>
      </c>
      <c r="C409" s="6" t="str">
        <f>SUBSTITUTE(dailyActivity_merged[[#This Row],[ActivityDate]], "/", "-")</f>
        <v>5-8-2016</v>
      </c>
      <c r="D409" s="6" t="str">
        <f>LEFT(dailyActivity_merged[[#This Row],[Date]],1)</f>
        <v>5</v>
      </c>
      <c r="E409">
        <v>3672</v>
      </c>
      <c r="F409">
        <v>2.46000003814697</v>
      </c>
      <c r="G409">
        <v>2.46000003814697</v>
      </c>
      <c r="H409">
        <v>0</v>
      </c>
      <c r="I409">
        <v>0</v>
      </c>
      <c r="J409">
        <v>2.46000003814697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25">
      <c r="A410">
        <v>4319703577</v>
      </c>
      <c r="B410" s="6" t="s">
        <v>40</v>
      </c>
      <c r="C410" s="6" t="str">
        <f>SUBSTITUTE(dailyActivity_merged[[#This Row],[ActivityDate]], "/", "-")</f>
        <v>5-9-2016</v>
      </c>
      <c r="D410" s="6" t="str">
        <f>LEFT(dailyActivity_merged[[#This Row],[Date]],1)</f>
        <v>5</v>
      </c>
      <c r="E410">
        <v>10378</v>
      </c>
      <c r="F410">
        <v>6.96000003814697</v>
      </c>
      <c r="G410">
        <v>6.96000003814697</v>
      </c>
      <c r="H410">
        <v>0.140000000596046</v>
      </c>
      <c r="I410">
        <v>0.56000000238418601</v>
      </c>
      <c r="J410">
        <v>6.25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25">
      <c r="A411">
        <v>4319703577</v>
      </c>
      <c r="B411" s="6" t="s">
        <v>41</v>
      </c>
      <c r="C411" s="6" t="str">
        <f>SUBSTITUTE(dailyActivity_merged[[#This Row],[ActivityDate]], "/", "-")</f>
        <v>5-10-2016</v>
      </c>
      <c r="D411" s="6" t="str">
        <f>LEFT(dailyActivity_merged[[#This Row],[Date]],1)</f>
        <v>5</v>
      </c>
      <c r="E411">
        <v>9487</v>
      </c>
      <c r="F411">
        <v>6.3699998855590803</v>
      </c>
      <c r="G411">
        <v>6.3699998855590803</v>
      </c>
      <c r="H411">
        <v>0.20999999344348899</v>
      </c>
      <c r="I411">
        <v>0.46000000834464999</v>
      </c>
      <c r="J411">
        <v>5.6999998092651403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25">
      <c r="A412">
        <v>4319703577</v>
      </c>
      <c r="B412" s="6" t="s">
        <v>42</v>
      </c>
      <c r="C412" s="6" t="str">
        <f>SUBSTITUTE(dailyActivity_merged[[#This Row],[ActivityDate]], "/", "-")</f>
        <v>5-11-2016</v>
      </c>
      <c r="D412" s="6" t="str">
        <f>LEFT(dailyActivity_merged[[#This Row],[Date]],1)</f>
        <v>5</v>
      </c>
      <c r="E412">
        <v>9129</v>
      </c>
      <c r="F412">
        <v>6.1300001144409197</v>
      </c>
      <c r="G412">
        <v>6.1300001144409197</v>
      </c>
      <c r="H412">
        <v>0.20000000298023199</v>
      </c>
      <c r="I412">
        <v>0.74000000953674305</v>
      </c>
      <c r="J412">
        <v>5.1799998283386204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25">
      <c r="A413">
        <v>4319703577</v>
      </c>
      <c r="B413" s="6" t="s">
        <v>43</v>
      </c>
      <c r="C413" s="6" t="str">
        <f>SUBSTITUTE(dailyActivity_merged[[#This Row],[ActivityDate]], "/", "-")</f>
        <v>5-12-2016</v>
      </c>
      <c r="D413" s="6" t="str">
        <f>LEFT(dailyActivity_merged[[#This Row],[Date]],1)</f>
        <v>5</v>
      </c>
      <c r="E413">
        <v>17</v>
      </c>
      <c r="F413">
        <v>9.9999997764825804E-3</v>
      </c>
      <c r="G413">
        <v>9.9999997764825804E-3</v>
      </c>
      <c r="H413">
        <v>0</v>
      </c>
      <c r="I413">
        <v>0</v>
      </c>
      <c r="J413">
        <v>9.9999997764825804E-3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25">
      <c r="A414">
        <v>4388161847</v>
      </c>
      <c r="B414" s="6" t="s">
        <v>13</v>
      </c>
      <c r="C414" s="6" t="str">
        <f>SUBSTITUTE(dailyActivity_merged[[#This Row],[ActivityDate]], "/", "-")</f>
        <v>4-12-2016</v>
      </c>
      <c r="D414" s="6" t="str">
        <f>LEFT(dailyActivity_merged[[#This Row],[Date]],1)</f>
        <v>4</v>
      </c>
      <c r="E414">
        <v>10122</v>
      </c>
      <c r="F414">
        <v>7.7800002098083496</v>
      </c>
      <c r="G414">
        <v>7.7800002098083496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25">
      <c r="A415">
        <v>4388161847</v>
      </c>
      <c r="B415" s="6" t="s">
        <v>14</v>
      </c>
      <c r="C415" s="6" t="str">
        <f>SUBSTITUTE(dailyActivity_merged[[#This Row],[ActivityDate]], "/", "-")</f>
        <v>4-13-2016</v>
      </c>
      <c r="D415" s="6" t="str">
        <f>LEFT(dailyActivity_merged[[#This Row],[Date]],1)</f>
        <v>4</v>
      </c>
      <c r="E415">
        <v>10993</v>
      </c>
      <c r="F415">
        <v>8.4499998092651403</v>
      </c>
      <c r="G415">
        <v>8.4499998092651403</v>
      </c>
      <c r="H415">
        <v>5.9999998658895499E-2</v>
      </c>
      <c r="I415">
        <v>0.62999999523162797</v>
      </c>
      <c r="J415">
        <v>3.8800001144409202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25">
      <c r="A416">
        <v>4388161847</v>
      </c>
      <c r="B416" s="6" t="s">
        <v>15</v>
      </c>
      <c r="C416" s="6" t="str">
        <f>SUBSTITUTE(dailyActivity_merged[[#This Row],[ActivityDate]], "/", "-")</f>
        <v>4-14-2016</v>
      </c>
      <c r="D416" s="6" t="str">
        <f>LEFT(dailyActivity_merged[[#This Row],[Date]],1)</f>
        <v>4</v>
      </c>
      <c r="E416">
        <v>8863</v>
      </c>
      <c r="F416">
        <v>6.8200001716613796</v>
      </c>
      <c r="G416">
        <v>6.8200001716613796</v>
      </c>
      <c r="H416">
        <v>0.129999995231628</v>
      </c>
      <c r="I416">
        <v>1.0700000524520901</v>
      </c>
      <c r="J416">
        <v>5.6199998855590803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25">
      <c r="A417">
        <v>4388161847</v>
      </c>
      <c r="B417" s="6" t="s">
        <v>16</v>
      </c>
      <c r="C417" s="6" t="str">
        <f>SUBSTITUTE(dailyActivity_merged[[#This Row],[ActivityDate]], "/", "-")</f>
        <v>4-15-2016</v>
      </c>
      <c r="D417" s="6" t="str">
        <f>LEFT(dailyActivity_merged[[#This Row],[Date]],1)</f>
        <v>4</v>
      </c>
      <c r="E417">
        <v>8758</v>
      </c>
      <c r="F417">
        <v>6.7300000190734899</v>
      </c>
      <c r="G417">
        <v>6.7300000190734899</v>
      </c>
      <c r="H417">
        <v>0</v>
      </c>
      <c r="I417">
        <v>0</v>
      </c>
      <c r="J417">
        <v>6.7300000190734899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25">
      <c r="A418">
        <v>4388161847</v>
      </c>
      <c r="B418" s="6" t="s">
        <v>17</v>
      </c>
      <c r="C418" s="6" t="str">
        <f>SUBSTITUTE(dailyActivity_merged[[#This Row],[ActivityDate]], "/", "-")</f>
        <v>4-16-2016</v>
      </c>
      <c r="D418" s="6" t="str">
        <f>LEFT(dailyActivity_merged[[#This Row],[Date]],1)</f>
        <v>4</v>
      </c>
      <c r="E418">
        <v>6580</v>
      </c>
      <c r="F418">
        <v>5.0599999427795401</v>
      </c>
      <c r="G418">
        <v>5.0599999427795401</v>
      </c>
      <c r="H418">
        <v>0.20999999344348899</v>
      </c>
      <c r="I418">
        <v>0.40000000596046398</v>
      </c>
      <c r="J418">
        <v>4.4499998092651403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25">
      <c r="A419">
        <v>4388161847</v>
      </c>
      <c r="B419" s="6" t="s">
        <v>18</v>
      </c>
      <c r="C419" s="6" t="str">
        <f>SUBSTITUTE(dailyActivity_merged[[#This Row],[ActivityDate]], "/", "-")</f>
        <v>4-17-2016</v>
      </c>
      <c r="D419" s="6" t="str">
        <f>LEFT(dailyActivity_merged[[#This Row],[Date]],1)</f>
        <v>4</v>
      </c>
      <c r="E419">
        <v>4660</v>
      </c>
      <c r="F419">
        <v>3.5799999237060498</v>
      </c>
      <c r="G419">
        <v>3.5799999237060498</v>
      </c>
      <c r="H419">
        <v>0</v>
      </c>
      <c r="I419">
        <v>0</v>
      </c>
      <c r="J419">
        <v>3.5799999237060498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25">
      <c r="A420">
        <v>4388161847</v>
      </c>
      <c r="B420" s="6" t="s">
        <v>19</v>
      </c>
      <c r="C420" s="6" t="str">
        <f>SUBSTITUTE(dailyActivity_merged[[#This Row],[ActivityDate]], "/", "-")</f>
        <v>4-18-2016</v>
      </c>
      <c r="D420" s="6" t="str">
        <f>LEFT(dailyActivity_merged[[#This Row],[Date]],1)</f>
        <v>4</v>
      </c>
      <c r="E420">
        <v>11009</v>
      </c>
      <c r="F420">
        <v>9.1000003814697301</v>
      </c>
      <c r="G420">
        <v>9.1000003814697301</v>
      </c>
      <c r="H420">
        <v>3.5599999427795401</v>
      </c>
      <c r="I420">
        <v>0.40000000596046398</v>
      </c>
      <c r="J420">
        <v>5.1399998664856001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25">
      <c r="A421">
        <v>4388161847</v>
      </c>
      <c r="B421" s="6" t="s">
        <v>20</v>
      </c>
      <c r="C421" s="6" t="str">
        <f>SUBSTITUTE(dailyActivity_merged[[#This Row],[ActivityDate]], "/", "-")</f>
        <v>4-19-2016</v>
      </c>
      <c r="D421" s="6" t="str">
        <f>LEFT(dailyActivity_merged[[#This Row],[Date]],1)</f>
        <v>4</v>
      </c>
      <c r="E421">
        <v>10181</v>
      </c>
      <c r="F421">
        <v>7.8299999237060502</v>
      </c>
      <c r="G421">
        <v>7.8299999237060502</v>
      </c>
      <c r="H421">
        <v>1.37000000476837</v>
      </c>
      <c r="I421">
        <v>0.68999999761581399</v>
      </c>
      <c r="J421">
        <v>5.7699999809265101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25">
      <c r="A422">
        <v>4388161847</v>
      </c>
      <c r="B422" s="6" t="s">
        <v>21</v>
      </c>
      <c r="C422" s="6" t="str">
        <f>SUBSTITUTE(dailyActivity_merged[[#This Row],[ActivityDate]], "/", "-")</f>
        <v>4-20-2016</v>
      </c>
      <c r="D422" s="6" t="str">
        <f>LEFT(dailyActivity_merged[[#This Row],[Date]],1)</f>
        <v>4</v>
      </c>
      <c r="E422">
        <v>10553</v>
      </c>
      <c r="F422">
        <v>8.1199998855590803</v>
      </c>
      <c r="G422">
        <v>8.1199998855590803</v>
      </c>
      <c r="H422">
        <v>1.1000000238418599</v>
      </c>
      <c r="I422">
        <v>1.7200000286102299</v>
      </c>
      <c r="J422">
        <v>5.28999996185303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25">
      <c r="A423">
        <v>4388161847</v>
      </c>
      <c r="B423" s="6" t="s">
        <v>22</v>
      </c>
      <c r="C423" s="6" t="str">
        <f>SUBSTITUTE(dailyActivity_merged[[#This Row],[ActivityDate]], "/", "-")</f>
        <v>4-21-2016</v>
      </c>
      <c r="D423" s="6" t="str">
        <f>LEFT(dailyActivity_merged[[#This Row],[Date]],1)</f>
        <v>4</v>
      </c>
      <c r="E423">
        <v>10055</v>
      </c>
      <c r="F423">
        <v>7.7300000190734899</v>
      </c>
      <c r="G423">
        <v>7.7300000190734899</v>
      </c>
      <c r="H423">
        <v>0.37000000476837203</v>
      </c>
      <c r="I423">
        <v>0.38999998569488498</v>
      </c>
      <c r="J423">
        <v>6.9800000190734899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25">
      <c r="A424">
        <v>4388161847</v>
      </c>
      <c r="B424" s="6" t="s">
        <v>23</v>
      </c>
      <c r="C424" s="6" t="str">
        <f>SUBSTITUTE(dailyActivity_merged[[#This Row],[ActivityDate]], "/", "-")</f>
        <v>4-22-2016</v>
      </c>
      <c r="D424" s="6" t="str">
        <f>LEFT(dailyActivity_merged[[#This Row],[Date]],1)</f>
        <v>4</v>
      </c>
      <c r="E424">
        <v>12139</v>
      </c>
      <c r="F424">
        <v>9.3400001525878906</v>
      </c>
      <c r="G424">
        <v>9.3400001525878906</v>
      </c>
      <c r="H424">
        <v>3.2999999523162802</v>
      </c>
      <c r="I424">
        <v>1.1100000143051101</v>
      </c>
      <c r="J424">
        <v>4.9200000762939498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25">
      <c r="A425">
        <v>4388161847</v>
      </c>
      <c r="B425" s="6" t="s">
        <v>24</v>
      </c>
      <c r="C425" s="6" t="str">
        <f>SUBSTITUTE(dailyActivity_merged[[#This Row],[ActivityDate]], "/", "-")</f>
        <v>4-23-2016</v>
      </c>
      <c r="D425" s="6" t="str">
        <f>LEFT(dailyActivity_merged[[#This Row],[Date]],1)</f>
        <v>4</v>
      </c>
      <c r="E425">
        <v>13236</v>
      </c>
      <c r="F425">
        <v>10.180000305175801</v>
      </c>
      <c r="G425">
        <v>10.180000305175801</v>
      </c>
      <c r="H425">
        <v>4.5</v>
      </c>
      <c r="I425">
        <v>0.31999999284744302</v>
      </c>
      <c r="J425">
        <v>5.3499999046325701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25">
      <c r="A426">
        <v>4388161847</v>
      </c>
      <c r="B426" s="6" t="s">
        <v>25</v>
      </c>
      <c r="C426" s="6" t="str">
        <f>SUBSTITUTE(dailyActivity_merged[[#This Row],[ActivityDate]], "/", "-")</f>
        <v>4-24-2016</v>
      </c>
      <c r="D426" s="6" t="str">
        <f>LEFT(dailyActivity_merged[[#This Row],[Date]],1)</f>
        <v>4</v>
      </c>
      <c r="E426">
        <v>10243</v>
      </c>
      <c r="F426">
        <v>7.8800001144409197</v>
      </c>
      <c r="G426">
        <v>7.8800001144409197</v>
      </c>
      <c r="H426">
        <v>1.08000004291534</v>
      </c>
      <c r="I426">
        <v>0.50999999046325695</v>
      </c>
      <c r="J426">
        <v>6.3000001907348597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25">
      <c r="A427">
        <v>4388161847</v>
      </c>
      <c r="B427" s="6" t="s">
        <v>26</v>
      </c>
      <c r="C427" s="6" t="str">
        <f>SUBSTITUTE(dailyActivity_merged[[#This Row],[ActivityDate]], "/", "-")</f>
        <v>4-25-2016</v>
      </c>
      <c r="D427" s="6" t="str">
        <f>LEFT(dailyActivity_merged[[#This Row],[Date]],1)</f>
        <v>4</v>
      </c>
      <c r="E427">
        <v>12961</v>
      </c>
      <c r="F427">
        <v>9.9700002670288104</v>
      </c>
      <c r="G427">
        <v>9.9700002670288104</v>
      </c>
      <c r="H427">
        <v>0.730000019073486</v>
      </c>
      <c r="I427">
        <v>1.3999999761581401</v>
      </c>
      <c r="J427">
        <v>7.8400001525878897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25">
      <c r="A428">
        <v>4388161847</v>
      </c>
      <c r="B428" s="6" t="s">
        <v>27</v>
      </c>
      <c r="C428" s="6" t="str">
        <f>SUBSTITUTE(dailyActivity_merged[[#This Row],[ActivityDate]], "/", "-")</f>
        <v>4-26-2016</v>
      </c>
      <c r="D428" s="6" t="str">
        <f>LEFT(dailyActivity_merged[[#This Row],[Date]],1)</f>
        <v>4</v>
      </c>
      <c r="E428">
        <v>9461</v>
      </c>
      <c r="F428">
        <v>7.2800002098083496</v>
      </c>
      <c r="G428">
        <v>7.2800002098083496</v>
      </c>
      <c r="H428">
        <v>0.93999999761581399</v>
      </c>
      <c r="I428">
        <v>1.0599999427795399</v>
      </c>
      <c r="J428">
        <v>5.2699999809265101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25">
      <c r="A429">
        <v>4388161847</v>
      </c>
      <c r="B429" s="6" t="s">
        <v>28</v>
      </c>
      <c r="C429" s="6" t="str">
        <f>SUBSTITUTE(dailyActivity_merged[[#This Row],[ActivityDate]], "/", "-")</f>
        <v>4-27-2016</v>
      </c>
      <c r="D429" s="6" t="str">
        <f>LEFT(dailyActivity_merged[[#This Row],[Date]],1)</f>
        <v>4</v>
      </c>
      <c r="E429">
        <v>11193</v>
      </c>
      <c r="F429">
        <v>8.6099996566772496</v>
      </c>
      <c r="G429">
        <v>8.6099996566772496</v>
      </c>
      <c r="H429">
        <v>0.69999998807907104</v>
      </c>
      <c r="I429">
        <v>2.5099999904632599</v>
      </c>
      <c r="J429">
        <v>5.3899998664856001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25">
      <c r="A430">
        <v>4388161847</v>
      </c>
      <c r="B430" s="6" t="s">
        <v>29</v>
      </c>
      <c r="C430" s="6" t="str">
        <f>SUBSTITUTE(dailyActivity_merged[[#This Row],[ActivityDate]], "/", "-")</f>
        <v>4-28-2016</v>
      </c>
      <c r="D430" s="6" t="str">
        <f>LEFT(dailyActivity_merged[[#This Row],[Date]],1)</f>
        <v>4</v>
      </c>
      <c r="E430">
        <v>10074</v>
      </c>
      <c r="F430">
        <v>7.75</v>
      </c>
      <c r="G430">
        <v>7.75</v>
      </c>
      <c r="H430">
        <v>1.28999996185303</v>
      </c>
      <c r="I430">
        <v>0.43000000715255698</v>
      </c>
      <c r="J430">
        <v>6.0300002098083496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25">
      <c r="A431">
        <v>4388161847</v>
      </c>
      <c r="B431" s="6" t="s">
        <v>30</v>
      </c>
      <c r="C431" s="6" t="str">
        <f>SUBSTITUTE(dailyActivity_merged[[#This Row],[ActivityDate]], "/", "-")</f>
        <v>4-29-2016</v>
      </c>
      <c r="D431" s="6" t="str">
        <f>LEFT(dailyActivity_merged[[#This Row],[Date]],1)</f>
        <v>4</v>
      </c>
      <c r="E431">
        <v>9232</v>
      </c>
      <c r="F431">
        <v>7.0999999046325701</v>
      </c>
      <c r="G431">
        <v>7.0999999046325701</v>
      </c>
      <c r="H431">
        <v>0.80000001192092896</v>
      </c>
      <c r="I431">
        <v>0.88999998569488503</v>
      </c>
      <c r="J431">
        <v>5.4200000762939498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25">
      <c r="A432">
        <v>4388161847</v>
      </c>
      <c r="B432" s="6" t="s">
        <v>31</v>
      </c>
      <c r="C432" s="6" t="str">
        <f>SUBSTITUTE(dailyActivity_merged[[#This Row],[ActivityDate]], "/", "-")</f>
        <v>4-30-2016</v>
      </c>
      <c r="D432" s="6" t="str">
        <f>LEFT(dailyActivity_merged[[#This Row],[Date]],1)</f>
        <v>4</v>
      </c>
      <c r="E432">
        <v>12533</v>
      </c>
      <c r="F432">
        <v>9.6400003433227504</v>
      </c>
      <c r="G432">
        <v>9.6400003433227504</v>
      </c>
      <c r="H432">
        <v>0.69999998807907104</v>
      </c>
      <c r="I432">
        <v>2</v>
      </c>
      <c r="J432">
        <v>6.9400000572204599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25">
      <c r="A433">
        <v>4388161847</v>
      </c>
      <c r="B433" s="6" t="s">
        <v>32</v>
      </c>
      <c r="C433" s="6" t="str">
        <f>SUBSTITUTE(dailyActivity_merged[[#This Row],[ActivityDate]], "/", "-")</f>
        <v>5-1-2016</v>
      </c>
      <c r="D433" s="6" t="str">
        <f>LEFT(dailyActivity_merged[[#This Row],[Date]],1)</f>
        <v>5</v>
      </c>
      <c r="E433">
        <v>10255</v>
      </c>
      <c r="F433">
        <v>7.8899998664856001</v>
      </c>
      <c r="G433">
        <v>7.8899998664856001</v>
      </c>
      <c r="H433">
        <v>1.0099999904632599</v>
      </c>
      <c r="I433">
        <v>0.68000000715255704</v>
      </c>
      <c r="J433">
        <v>6.1999998092651403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25">
      <c r="A434">
        <v>4388161847</v>
      </c>
      <c r="B434" s="6" t="s">
        <v>33</v>
      </c>
      <c r="C434" s="6" t="str">
        <f>SUBSTITUTE(dailyActivity_merged[[#This Row],[ActivityDate]], "/", "-")</f>
        <v>5-2-2016</v>
      </c>
      <c r="D434" s="6" t="str">
        <f>LEFT(dailyActivity_merged[[#This Row],[Date]],1)</f>
        <v>5</v>
      </c>
      <c r="E434">
        <v>10096</v>
      </c>
      <c r="F434">
        <v>8.3999996185302699</v>
      </c>
      <c r="G434">
        <v>8.3999996185302699</v>
      </c>
      <c r="H434">
        <v>3.7699999809265101</v>
      </c>
      <c r="I434">
        <v>7.9999998211860698E-2</v>
      </c>
      <c r="J434">
        <v>4.5500001907348597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25">
      <c r="A435">
        <v>4388161847</v>
      </c>
      <c r="B435" s="6" t="s">
        <v>34</v>
      </c>
      <c r="C435" s="6" t="str">
        <f>SUBSTITUTE(dailyActivity_merged[[#This Row],[ActivityDate]], "/", "-")</f>
        <v>5-3-2016</v>
      </c>
      <c r="D435" s="6" t="str">
        <f>LEFT(dailyActivity_merged[[#This Row],[Date]],1)</f>
        <v>5</v>
      </c>
      <c r="E435">
        <v>12727</v>
      </c>
      <c r="F435">
        <v>9.7899999618530291</v>
      </c>
      <c r="G435">
        <v>9.7899999618530291</v>
      </c>
      <c r="H435">
        <v>1.12999999523163</v>
      </c>
      <c r="I435">
        <v>0.77999997138977095</v>
      </c>
      <c r="J435">
        <v>7.8800001144409197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25">
      <c r="A436">
        <v>4388161847</v>
      </c>
      <c r="B436" s="6" t="s">
        <v>35</v>
      </c>
      <c r="C436" s="6" t="str">
        <f>SUBSTITUTE(dailyActivity_merged[[#This Row],[ActivityDate]], "/", "-")</f>
        <v>5-4-2016</v>
      </c>
      <c r="D436" s="6" t="str">
        <f>LEFT(dailyActivity_merged[[#This Row],[Date]],1)</f>
        <v>5</v>
      </c>
      <c r="E436">
        <v>12375</v>
      </c>
      <c r="F436">
        <v>9.5200004577636701</v>
      </c>
      <c r="G436">
        <v>9.5200004577636701</v>
      </c>
      <c r="H436">
        <v>2.78999996185303</v>
      </c>
      <c r="I436">
        <v>0.93000000715255704</v>
      </c>
      <c r="J436">
        <v>5.8000001907348597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25">
      <c r="A437">
        <v>4388161847</v>
      </c>
      <c r="B437" s="6" t="s">
        <v>36</v>
      </c>
      <c r="C437" s="6" t="str">
        <f>SUBSTITUTE(dailyActivity_merged[[#This Row],[ActivityDate]], "/", "-")</f>
        <v>5-5-2016</v>
      </c>
      <c r="D437" s="6" t="str">
        <f>LEFT(dailyActivity_merged[[#This Row],[Date]],1)</f>
        <v>5</v>
      </c>
      <c r="E437">
        <v>9603</v>
      </c>
      <c r="F437">
        <v>7.3800001144409197</v>
      </c>
      <c r="G437">
        <v>7.3800001144409197</v>
      </c>
      <c r="H437">
        <v>0.62999999523162797</v>
      </c>
      <c r="I437">
        <v>1.66999995708466</v>
      </c>
      <c r="J437">
        <v>5.0900001525878897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25">
      <c r="A438">
        <v>4388161847</v>
      </c>
      <c r="B438" s="6" t="s">
        <v>37</v>
      </c>
      <c r="C438" s="6" t="str">
        <f>SUBSTITUTE(dailyActivity_merged[[#This Row],[ActivityDate]], "/", "-")</f>
        <v>5-6-2016</v>
      </c>
      <c r="D438" s="6" t="str">
        <f>LEFT(dailyActivity_merged[[#This Row],[Date]],1)</f>
        <v>5</v>
      </c>
      <c r="E438">
        <v>13175</v>
      </c>
      <c r="F438">
        <v>10.1300001144409</v>
      </c>
      <c r="G438">
        <v>10.1300001144409</v>
      </c>
      <c r="H438">
        <v>2.1099998950958301</v>
      </c>
      <c r="I438">
        <v>2.0899999141693102</v>
      </c>
      <c r="J438">
        <v>5.9299998283386204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25">
      <c r="A439">
        <v>4388161847</v>
      </c>
      <c r="B439" s="6" t="s">
        <v>38</v>
      </c>
      <c r="C439" s="6" t="str">
        <f>SUBSTITUTE(dailyActivity_merged[[#This Row],[ActivityDate]], "/", "-")</f>
        <v>5-7-2016</v>
      </c>
      <c r="D439" s="6" t="str">
        <f>LEFT(dailyActivity_merged[[#This Row],[Date]],1)</f>
        <v>5</v>
      </c>
      <c r="E439">
        <v>22770</v>
      </c>
      <c r="F439">
        <v>17.540000915527301</v>
      </c>
      <c r="G439">
        <v>17.540000915527301</v>
      </c>
      <c r="H439">
        <v>9.4499998092651403</v>
      </c>
      <c r="I439">
        <v>2.7699999809265101</v>
      </c>
      <c r="J439">
        <v>5.3299999237060502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25">
      <c r="A440">
        <v>4388161847</v>
      </c>
      <c r="B440" s="6" t="s">
        <v>39</v>
      </c>
      <c r="C440" s="6" t="str">
        <f>SUBSTITUTE(dailyActivity_merged[[#This Row],[ActivityDate]], "/", "-")</f>
        <v>5-8-2016</v>
      </c>
      <c r="D440" s="6" t="str">
        <f>LEFT(dailyActivity_merged[[#This Row],[Date]],1)</f>
        <v>5</v>
      </c>
      <c r="E440">
        <v>17298</v>
      </c>
      <c r="F440">
        <v>14.3800001144409</v>
      </c>
      <c r="G440">
        <v>14.3800001144409</v>
      </c>
      <c r="H440">
        <v>9.8900003433227504</v>
      </c>
      <c r="I440">
        <v>1.2599999904632599</v>
      </c>
      <c r="J440">
        <v>3.2300000190734899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25">
      <c r="A441">
        <v>4388161847</v>
      </c>
      <c r="B441" s="6" t="s">
        <v>40</v>
      </c>
      <c r="C441" s="6" t="str">
        <f>SUBSTITUTE(dailyActivity_merged[[#This Row],[ActivityDate]], "/", "-")</f>
        <v>5-9-2016</v>
      </c>
      <c r="D441" s="6" t="str">
        <f>LEFT(dailyActivity_merged[[#This Row],[Date]],1)</f>
        <v>5</v>
      </c>
      <c r="E441">
        <v>10218</v>
      </c>
      <c r="F441">
        <v>7.8600001335143999</v>
      </c>
      <c r="G441">
        <v>7.8600001335143999</v>
      </c>
      <c r="H441">
        <v>0.34000000357627902</v>
      </c>
      <c r="I441">
        <v>0.730000019073486</v>
      </c>
      <c r="J441">
        <v>6.78999996185303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25">
      <c r="A442">
        <v>4388161847</v>
      </c>
      <c r="B442" s="6" t="s">
        <v>41</v>
      </c>
      <c r="C442" s="6" t="str">
        <f>SUBSTITUTE(dailyActivity_merged[[#This Row],[ActivityDate]], "/", "-")</f>
        <v>5-10-2016</v>
      </c>
      <c r="D442" s="6" t="str">
        <f>LEFT(dailyActivity_merged[[#This Row],[Date]],1)</f>
        <v>5</v>
      </c>
      <c r="E442">
        <v>10299</v>
      </c>
      <c r="F442">
        <v>7.9200000762939498</v>
      </c>
      <c r="G442">
        <v>7.9200000762939498</v>
      </c>
      <c r="H442">
        <v>0.81000000238418601</v>
      </c>
      <c r="I442">
        <v>0.64999997615814198</v>
      </c>
      <c r="J442">
        <v>6.46000003814697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25">
      <c r="A443">
        <v>4388161847</v>
      </c>
      <c r="B443" s="6" t="s">
        <v>42</v>
      </c>
      <c r="C443" s="6" t="str">
        <f>SUBSTITUTE(dailyActivity_merged[[#This Row],[ActivityDate]], "/", "-")</f>
        <v>5-11-2016</v>
      </c>
      <c r="D443" s="6" t="str">
        <f>LEFT(dailyActivity_merged[[#This Row],[Date]],1)</f>
        <v>5</v>
      </c>
      <c r="E443">
        <v>10201</v>
      </c>
      <c r="F443">
        <v>7.8400001525878897</v>
      </c>
      <c r="G443">
        <v>7.8400001525878897</v>
      </c>
      <c r="H443">
        <v>0.52999997138977095</v>
      </c>
      <c r="I443">
        <v>0.79000002145767201</v>
      </c>
      <c r="J443">
        <v>6.5300002098083496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25">
      <c r="A444">
        <v>4388161847</v>
      </c>
      <c r="B444" s="6" t="s">
        <v>43</v>
      </c>
      <c r="C444" s="6" t="str">
        <f>SUBSTITUTE(dailyActivity_merged[[#This Row],[ActivityDate]], "/", "-")</f>
        <v>5-12-2016</v>
      </c>
      <c r="D444" s="6" t="str">
        <f>LEFT(dailyActivity_merged[[#This Row],[Date]],1)</f>
        <v>5</v>
      </c>
      <c r="E444">
        <v>3369</v>
      </c>
      <c r="F444">
        <v>2.5899999141693102</v>
      </c>
      <c r="G444">
        <v>2.5899999141693102</v>
      </c>
      <c r="H444">
        <v>0</v>
      </c>
      <c r="I444">
        <v>0</v>
      </c>
      <c r="J444">
        <v>2.5899999141693102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25">
      <c r="A445">
        <v>4445114986</v>
      </c>
      <c r="B445" s="6" t="s">
        <v>13</v>
      </c>
      <c r="C445" s="6" t="str">
        <f>SUBSTITUTE(dailyActivity_merged[[#This Row],[ActivityDate]], "/", "-")</f>
        <v>4-12-2016</v>
      </c>
      <c r="D445" s="6" t="str">
        <f>LEFT(dailyActivity_merged[[#This Row],[Date]],1)</f>
        <v>4</v>
      </c>
      <c r="E445">
        <v>3276</v>
      </c>
      <c r="F445">
        <v>2.2000000476837198</v>
      </c>
      <c r="G445">
        <v>2.2000000476837198</v>
      </c>
      <c r="H445">
        <v>0</v>
      </c>
      <c r="I445">
        <v>0</v>
      </c>
      <c r="J445">
        <v>2.2000000476837198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25">
      <c r="A446">
        <v>4445114986</v>
      </c>
      <c r="B446" s="6" t="s">
        <v>14</v>
      </c>
      <c r="C446" s="6" t="str">
        <f>SUBSTITUTE(dailyActivity_merged[[#This Row],[ActivityDate]], "/", "-")</f>
        <v>4-13-2016</v>
      </c>
      <c r="D446" s="6" t="str">
        <f>LEFT(dailyActivity_merged[[#This Row],[Date]],1)</f>
        <v>4</v>
      </c>
      <c r="E446">
        <v>2961</v>
      </c>
      <c r="F446">
        <v>1.9900000095367401</v>
      </c>
      <c r="G446">
        <v>1.9900000095367401</v>
      </c>
      <c r="H446">
        <v>0</v>
      </c>
      <c r="I446">
        <v>0</v>
      </c>
      <c r="J446">
        <v>1.9900000095367401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25">
      <c r="A447">
        <v>4445114986</v>
      </c>
      <c r="B447" s="6" t="s">
        <v>15</v>
      </c>
      <c r="C447" s="6" t="str">
        <f>SUBSTITUTE(dailyActivity_merged[[#This Row],[ActivityDate]], "/", "-")</f>
        <v>4-14-2016</v>
      </c>
      <c r="D447" s="6" t="str">
        <f>LEFT(dailyActivity_merged[[#This Row],[Date]],1)</f>
        <v>4</v>
      </c>
      <c r="E447">
        <v>3974</v>
      </c>
      <c r="F447">
        <v>2.6700000762939502</v>
      </c>
      <c r="G447">
        <v>2.6700000762939502</v>
      </c>
      <c r="H447">
        <v>0</v>
      </c>
      <c r="I447">
        <v>0</v>
      </c>
      <c r="J447">
        <v>2.6700000762939502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25">
      <c r="A448">
        <v>4445114986</v>
      </c>
      <c r="B448" s="6" t="s">
        <v>16</v>
      </c>
      <c r="C448" s="6" t="str">
        <f>SUBSTITUTE(dailyActivity_merged[[#This Row],[ActivityDate]], "/", "-")</f>
        <v>4-15-2016</v>
      </c>
      <c r="D448" s="6" t="str">
        <f>LEFT(dailyActivity_merged[[#This Row],[Date]],1)</f>
        <v>4</v>
      </c>
      <c r="E448">
        <v>7198</v>
      </c>
      <c r="F448">
        <v>4.8299999237060502</v>
      </c>
      <c r="G448">
        <v>4.8299999237060502</v>
      </c>
      <c r="H448">
        <v>0</v>
      </c>
      <c r="I448">
        <v>0</v>
      </c>
      <c r="J448">
        <v>4.8299999237060502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25">
      <c r="A449">
        <v>4445114986</v>
      </c>
      <c r="B449" s="6" t="s">
        <v>17</v>
      </c>
      <c r="C449" s="6" t="str">
        <f>SUBSTITUTE(dailyActivity_merged[[#This Row],[ActivityDate]], "/", "-")</f>
        <v>4-16-2016</v>
      </c>
      <c r="D449" s="6" t="str">
        <f>LEFT(dailyActivity_merged[[#This Row],[Date]],1)</f>
        <v>4</v>
      </c>
      <c r="E449">
        <v>3945</v>
      </c>
      <c r="F449">
        <v>2.6500000953674299</v>
      </c>
      <c r="G449">
        <v>2.6500000953674299</v>
      </c>
      <c r="H449">
        <v>0</v>
      </c>
      <c r="I449">
        <v>0</v>
      </c>
      <c r="J449">
        <v>2.6500000953674299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25">
      <c r="A450">
        <v>4445114986</v>
      </c>
      <c r="B450" s="6" t="s">
        <v>18</v>
      </c>
      <c r="C450" s="6" t="str">
        <f>SUBSTITUTE(dailyActivity_merged[[#This Row],[ActivityDate]], "/", "-")</f>
        <v>4-17-2016</v>
      </c>
      <c r="D450" s="6" t="str">
        <f>LEFT(dailyActivity_merged[[#This Row],[Date]],1)</f>
        <v>4</v>
      </c>
      <c r="E450">
        <v>2268</v>
      </c>
      <c r="F450">
        <v>1.5199999809265099</v>
      </c>
      <c r="G450">
        <v>1.5199999809265099</v>
      </c>
      <c r="H450">
        <v>0</v>
      </c>
      <c r="I450">
        <v>0</v>
      </c>
      <c r="J450">
        <v>1.5199999809265099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25">
      <c r="A451">
        <v>4445114986</v>
      </c>
      <c r="B451" s="6" t="s">
        <v>19</v>
      </c>
      <c r="C451" s="6" t="str">
        <f>SUBSTITUTE(dailyActivity_merged[[#This Row],[ActivityDate]], "/", "-")</f>
        <v>4-18-2016</v>
      </c>
      <c r="D451" s="6" t="str">
        <f>LEFT(dailyActivity_merged[[#This Row],[Date]],1)</f>
        <v>4</v>
      </c>
      <c r="E451">
        <v>6155</v>
      </c>
      <c r="F451">
        <v>4.2399997711181596</v>
      </c>
      <c r="G451">
        <v>4.2399997711181596</v>
      </c>
      <c r="H451">
        <v>2</v>
      </c>
      <c r="I451">
        <v>0.28999999165535001</v>
      </c>
      <c r="J451">
        <v>1.95000004768372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25">
      <c r="A452">
        <v>4445114986</v>
      </c>
      <c r="B452" s="6" t="s">
        <v>20</v>
      </c>
      <c r="C452" s="6" t="str">
        <f>SUBSTITUTE(dailyActivity_merged[[#This Row],[ActivityDate]], "/", "-")</f>
        <v>4-19-2016</v>
      </c>
      <c r="D452" s="6" t="str">
        <f>LEFT(dailyActivity_merged[[#This Row],[Date]],1)</f>
        <v>4</v>
      </c>
      <c r="E452">
        <v>2064</v>
      </c>
      <c r="F452">
        <v>1.3899999856948899</v>
      </c>
      <c r="G452">
        <v>1.3899999856948899</v>
      </c>
      <c r="H452">
        <v>0</v>
      </c>
      <c r="I452">
        <v>0</v>
      </c>
      <c r="J452">
        <v>1.3899999856948899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25">
      <c r="A453">
        <v>4445114986</v>
      </c>
      <c r="B453" s="6" t="s">
        <v>21</v>
      </c>
      <c r="C453" s="6" t="str">
        <f>SUBSTITUTE(dailyActivity_merged[[#This Row],[ActivityDate]], "/", "-")</f>
        <v>4-20-2016</v>
      </c>
      <c r="D453" s="6" t="str">
        <f>LEFT(dailyActivity_merged[[#This Row],[Date]],1)</f>
        <v>4</v>
      </c>
      <c r="E453">
        <v>2072</v>
      </c>
      <c r="F453">
        <v>1.3899999856948899</v>
      </c>
      <c r="G453">
        <v>1.3899999856948899</v>
      </c>
      <c r="H453">
        <v>0</v>
      </c>
      <c r="I453">
        <v>0</v>
      </c>
      <c r="J453">
        <v>1.3899999856948899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25">
      <c r="A454">
        <v>4445114986</v>
      </c>
      <c r="B454" s="6" t="s">
        <v>22</v>
      </c>
      <c r="C454" s="6" t="str">
        <f>SUBSTITUTE(dailyActivity_merged[[#This Row],[ActivityDate]], "/", "-")</f>
        <v>4-21-2016</v>
      </c>
      <c r="D454" s="6" t="str">
        <f>LEFT(dailyActivity_merged[[#This Row],[Date]],1)</f>
        <v>4</v>
      </c>
      <c r="E454">
        <v>3809</v>
      </c>
      <c r="F454">
        <v>2.5599999427795401</v>
      </c>
      <c r="G454">
        <v>2.5599999427795401</v>
      </c>
      <c r="H454">
        <v>0</v>
      </c>
      <c r="I454">
        <v>0</v>
      </c>
      <c r="J454">
        <v>2.53999996185303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25">
      <c r="A455">
        <v>4445114986</v>
      </c>
      <c r="B455" s="6" t="s">
        <v>23</v>
      </c>
      <c r="C455" s="6" t="str">
        <f>SUBSTITUTE(dailyActivity_merged[[#This Row],[ActivityDate]], "/", "-")</f>
        <v>4-22-2016</v>
      </c>
      <c r="D455" s="6" t="str">
        <f>LEFT(dailyActivity_merged[[#This Row],[Date]],1)</f>
        <v>4</v>
      </c>
      <c r="E455">
        <v>6831</v>
      </c>
      <c r="F455">
        <v>4.5799999237060502</v>
      </c>
      <c r="G455">
        <v>4.5799999237060502</v>
      </c>
      <c r="H455">
        <v>0</v>
      </c>
      <c r="I455">
        <v>0</v>
      </c>
      <c r="J455">
        <v>4.5799999237060502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25">
      <c r="A456">
        <v>4445114986</v>
      </c>
      <c r="B456" s="6" t="s">
        <v>24</v>
      </c>
      <c r="C456" s="6" t="str">
        <f>SUBSTITUTE(dailyActivity_merged[[#This Row],[ActivityDate]], "/", "-")</f>
        <v>4-23-2016</v>
      </c>
      <c r="D456" s="6" t="str">
        <f>LEFT(dailyActivity_merged[[#This Row],[Date]],1)</f>
        <v>4</v>
      </c>
      <c r="E456">
        <v>4363</v>
      </c>
      <c r="F456">
        <v>2.9300000667571999</v>
      </c>
      <c r="G456">
        <v>2.9300000667571999</v>
      </c>
      <c r="H456">
        <v>0</v>
      </c>
      <c r="I456">
        <v>0</v>
      </c>
      <c r="J456">
        <v>2.9300000667571999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25">
      <c r="A457">
        <v>4445114986</v>
      </c>
      <c r="B457" s="6" t="s">
        <v>25</v>
      </c>
      <c r="C457" s="6" t="str">
        <f>SUBSTITUTE(dailyActivity_merged[[#This Row],[ActivityDate]], "/", "-")</f>
        <v>4-24-2016</v>
      </c>
      <c r="D457" s="6" t="str">
        <f>LEFT(dailyActivity_merged[[#This Row],[Date]],1)</f>
        <v>4</v>
      </c>
      <c r="E457">
        <v>5002</v>
      </c>
      <c r="F457">
        <v>3.3599998950958301</v>
      </c>
      <c r="G457">
        <v>3.3599998950958301</v>
      </c>
      <c r="H457">
        <v>0</v>
      </c>
      <c r="I457">
        <v>0</v>
      </c>
      <c r="J457">
        <v>3.3599998950958301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25">
      <c r="A458">
        <v>4445114986</v>
      </c>
      <c r="B458" s="6" t="s">
        <v>26</v>
      </c>
      <c r="C458" s="6" t="str">
        <f>SUBSTITUTE(dailyActivity_merged[[#This Row],[ActivityDate]], "/", "-")</f>
        <v>4-25-2016</v>
      </c>
      <c r="D458" s="6" t="str">
        <f>LEFT(dailyActivity_merged[[#This Row],[Date]],1)</f>
        <v>4</v>
      </c>
      <c r="E458">
        <v>3385</v>
      </c>
      <c r="F458">
        <v>2.2699999809265101</v>
      </c>
      <c r="G458">
        <v>2.2699999809265101</v>
      </c>
      <c r="H458">
        <v>0</v>
      </c>
      <c r="I458">
        <v>0</v>
      </c>
      <c r="J458">
        <v>2.2699999809265101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25">
      <c r="A459">
        <v>4445114986</v>
      </c>
      <c r="B459" s="6" t="s">
        <v>27</v>
      </c>
      <c r="C459" s="6" t="str">
        <f>SUBSTITUTE(dailyActivity_merged[[#This Row],[ActivityDate]], "/", "-")</f>
        <v>4-26-2016</v>
      </c>
      <c r="D459" s="6" t="str">
        <f>LEFT(dailyActivity_merged[[#This Row],[Date]],1)</f>
        <v>4</v>
      </c>
      <c r="E459">
        <v>6326</v>
      </c>
      <c r="F459">
        <v>4.4099998474121103</v>
      </c>
      <c r="G459">
        <v>4.4099998474121103</v>
      </c>
      <c r="H459">
        <v>2.4100000858306898</v>
      </c>
      <c r="I459">
        <v>3.9999999105930301E-2</v>
      </c>
      <c r="J459">
        <v>1.96000003814697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25">
      <c r="A460">
        <v>4445114986</v>
      </c>
      <c r="B460" s="6" t="s">
        <v>28</v>
      </c>
      <c r="C460" s="6" t="str">
        <f>SUBSTITUTE(dailyActivity_merged[[#This Row],[ActivityDate]], "/", "-")</f>
        <v>4-27-2016</v>
      </c>
      <c r="D460" s="6" t="str">
        <f>LEFT(dailyActivity_merged[[#This Row],[Date]],1)</f>
        <v>4</v>
      </c>
      <c r="E460">
        <v>7243</v>
      </c>
      <c r="F460">
        <v>5.0300002098083496</v>
      </c>
      <c r="G460">
        <v>5.0300002098083496</v>
      </c>
      <c r="H460">
        <v>2.6199998855590798</v>
      </c>
      <c r="I460">
        <v>2.9999999329447701E-2</v>
      </c>
      <c r="J460">
        <v>2.3800001144409202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25">
      <c r="A461">
        <v>4445114986</v>
      </c>
      <c r="B461" s="6" t="s">
        <v>29</v>
      </c>
      <c r="C461" s="6" t="str">
        <f>SUBSTITUTE(dailyActivity_merged[[#This Row],[ActivityDate]], "/", "-")</f>
        <v>4-28-2016</v>
      </c>
      <c r="D461" s="6" t="str">
        <f>LEFT(dailyActivity_merged[[#This Row],[Date]],1)</f>
        <v>4</v>
      </c>
      <c r="E461">
        <v>4493</v>
      </c>
      <c r="F461">
        <v>3.0099999904632599</v>
      </c>
      <c r="G461">
        <v>3.0099999904632599</v>
      </c>
      <c r="H461">
        <v>0</v>
      </c>
      <c r="I461">
        <v>0</v>
      </c>
      <c r="J461">
        <v>3.0099999904632599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25">
      <c r="A462">
        <v>4445114986</v>
      </c>
      <c r="B462" s="6" t="s">
        <v>30</v>
      </c>
      <c r="C462" s="6" t="str">
        <f>SUBSTITUTE(dailyActivity_merged[[#This Row],[ActivityDate]], "/", "-")</f>
        <v>4-29-2016</v>
      </c>
      <c r="D462" s="6" t="str">
        <f>LEFT(dailyActivity_merged[[#This Row],[Date]],1)</f>
        <v>4</v>
      </c>
      <c r="E462">
        <v>4676</v>
      </c>
      <c r="F462">
        <v>3.1400001049041699</v>
      </c>
      <c r="G462">
        <v>3.1400001049041699</v>
      </c>
      <c r="H462">
        <v>0</v>
      </c>
      <c r="I462">
        <v>0</v>
      </c>
      <c r="J462">
        <v>3.1300001144409202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25">
      <c r="A463">
        <v>4445114986</v>
      </c>
      <c r="B463" s="6" t="s">
        <v>31</v>
      </c>
      <c r="C463" s="6" t="str">
        <f>SUBSTITUTE(dailyActivity_merged[[#This Row],[ActivityDate]], "/", "-")</f>
        <v>4-30-2016</v>
      </c>
      <c r="D463" s="6" t="str">
        <f>LEFT(dailyActivity_merged[[#This Row],[Date]],1)</f>
        <v>4</v>
      </c>
      <c r="E463">
        <v>6222</v>
      </c>
      <c r="F463">
        <v>4.1799998283386204</v>
      </c>
      <c r="G463">
        <v>4.1799998283386204</v>
      </c>
      <c r="H463">
        <v>0</v>
      </c>
      <c r="I463">
        <v>0</v>
      </c>
      <c r="J463">
        <v>4.1799998283386204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25">
      <c r="A464">
        <v>4445114986</v>
      </c>
      <c r="B464" s="6" t="s">
        <v>32</v>
      </c>
      <c r="C464" s="6" t="str">
        <f>SUBSTITUTE(dailyActivity_merged[[#This Row],[ActivityDate]], "/", "-")</f>
        <v>5-1-2016</v>
      </c>
      <c r="D464" s="6" t="str">
        <f>LEFT(dailyActivity_merged[[#This Row],[Date]],1)</f>
        <v>5</v>
      </c>
      <c r="E464">
        <v>5232</v>
      </c>
      <c r="F464">
        <v>3.5099999904632599</v>
      </c>
      <c r="G464">
        <v>3.5099999904632599</v>
      </c>
      <c r="H464">
        <v>0</v>
      </c>
      <c r="I464">
        <v>0</v>
      </c>
      <c r="J464">
        <v>3.5099999904632599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25">
      <c r="A465">
        <v>4445114986</v>
      </c>
      <c r="B465" s="6" t="s">
        <v>33</v>
      </c>
      <c r="C465" s="6" t="str">
        <f>SUBSTITUTE(dailyActivity_merged[[#This Row],[ActivityDate]], "/", "-")</f>
        <v>5-2-2016</v>
      </c>
      <c r="D465" s="6" t="str">
        <f>LEFT(dailyActivity_merged[[#This Row],[Date]],1)</f>
        <v>5</v>
      </c>
      <c r="E465">
        <v>6910</v>
      </c>
      <c r="F465">
        <v>4.75</v>
      </c>
      <c r="G465">
        <v>4.75</v>
      </c>
      <c r="H465">
        <v>2.21000003814697</v>
      </c>
      <c r="I465">
        <v>0.18999999761581399</v>
      </c>
      <c r="J465">
        <v>2.3499999046325701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25">
      <c r="A466">
        <v>4445114986</v>
      </c>
      <c r="B466" s="6" t="s">
        <v>34</v>
      </c>
      <c r="C466" s="6" t="str">
        <f>SUBSTITUTE(dailyActivity_merged[[#This Row],[ActivityDate]], "/", "-")</f>
        <v>5-3-2016</v>
      </c>
      <c r="D466" s="6" t="str">
        <f>LEFT(dailyActivity_merged[[#This Row],[Date]],1)</f>
        <v>5</v>
      </c>
      <c r="E466">
        <v>7502</v>
      </c>
      <c r="F466">
        <v>5.1799998283386204</v>
      </c>
      <c r="G466">
        <v>5.1799998283386204</v>
      </c>
      <c r="H466">
        <v>2.4800000190734899</v>
      </c>
      <c r="I466">
        <v>0.109999999403954</v>
      </c>
      <c r="J466">
        <v>2.5799999237060498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25">
      <c r="A467">
        <v>4445114986</v>
      </c>
      <c r="B467" s="6" t="s">
        <v>35</v>
      </c>
      <c r="C467" s="6" t="str">
        <f>SUBSTITUTE(dailyActivity_merged[[#This Row],[ActivityDate]], "/", "-")</f>
        <v>5-4-2016</v>
      </c>
      <c r="D467" s="6" t="str">
        <f>LEFT(dailyActivity_merged[[#This Row],[Date]],1)</f>
        <v>5</v>
      </c>
      <c r="E467">
        <v>2923</v>
      </c>
      <c r="F467">
        <v>1.96000003814697</v>
      </c>
      <c r="G467">
        <v>1.96000003814697</v>
      </c>
      <c r="H467">
        <v>0</v>
      </c>
      <c r="I467">
        <v>0</v>
      </c>
      <c r="J467">
        <v>1.96000003814697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25">
      <c r="A468">
        <v>4445114986</v>
      </c>
      <c r="B468" s="6" t="s">
        <v>36</v>
      </c>
      <c r="C468" s="6" t="str">
        <f>SUBSTITUTE(dailyActivity_merged[[#This Row],[ActivityDate]], "/", "-")</f>
        <v>5-5-2016</v>
      </c>
      <c r="D468" s="6" t="str">
        <f>LEFT(dailyActivity_merged[[#This Row],[Date]],1)</f>
        <v>5</v>
      </c>
      <c r="E468">
        <v>3800</v>
      </c>
      <c r="F468">
        <v>2.5499999523162802</v>
      </c>
      <c r="G468">
        <v>2.5499999523162802</v>
      </c>
      <c r="H468">
        <v>0.119999997317791</v>
      </c>
      <c r="I468">
        <v>0.239999994635582</v>
      </c>
      <c r="J468">
        <v>2.1800000667571999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25">
      <c r="A469">
        <v>4445114986</v>
      </c>
      <c r="B469" s="6" t="s">
        <v>37</v>
      </c>
      <c r="C469" s="6" t="str">
        <f>SUBSTITUTE(dailyActivity_merged[[#This Row],[ActivityDate]], "/", "-")</f>
        <v>5-6-2016</v>
      </c>
      <c r="D469" s="6" t="str">
        <f>LEFT(dailyActivity_merged[[#This Row],[Date]],1)</f>
        <v>5</v>
      </c>
      <c r="E469">
        <v>4514</v>
      </c>
      <c r="F469">
        <v>3.0299999713897701</v>
      </c>
      <c r="G469">
        <v>3.0299999713897701</v>
      </c>
      <c r="H469">
        <v>0</v>
      </c>
      <c r="I469">
        <v>0</v>
      </c>
      <c r="J469">
        <v>3.0299999713897701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25">
      <c r="A470">
        <v>4445114986</v>
      </c>
      <c r="B470" s="6" t="s">
        <v>38</v>
      </c>
      <c r="C470" s="6" t="str">
        <f>SUBSTITUTE(dailyActivity_merged[[#This Row],[ActivityDate]], "/", "-")</f>
        <v>5-7-2016</v>
      </c>
      <c r="D470" s="6" t="str">
        <f>LEFT(dailyActivity_merged[[#This Row],[Date]],1)</f>
        <v>5</v>
      </c>
      <c r="E470">
        <v>5183</v>
      </c>
      <c r="F470">
        <v>3.5899999141693102</v>
      </c>
      <c r="G470">
        <v>3.5899999141693102</v>
      </c>
      <c r="H470">
        <v>2.1300001144409202</v>
      </c>
      <c r="I470">
        <v>0.18999999761581399</v>
      </c>
      <c r="J470">
        <v>1.25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25">
      <c r="A471">
        <v>4445114986</v>
      </c>
      <c r="B471" s="6" t="s">
        <v>39</v>
      </c>
      <c r="C471" s="6" t="str">
        <f>SUBSTITUTE(dailyActivity_merged[[#This Row],[ActivityDate]], "/", "-")</f>
        <v>5-8-2016</v>
      </c>
      <c r="D471" s="6" t="str">
        <f>LEFT(dailyActivity_merged[[#This Row],[Date]],1)</f>
        <v>5</v>
      </c>
      <c r="E471">
        <v>7303</v>
      </c>
      <c r="F471">
        <v>4.9000000953674299</v>
      </c>
      <c r="G471">
        <v>4.9000000953674299</v>
      </c>
      <c r="H471">
        <v>0</v>
      </c>
      <c r="I471">
        <v>0.25</v>
      </c>
      <c r="J471">
        <v>4.6500000953674299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25">
      <c r="A472">
        <v>4445114986</v>
      </c>
      <c r="B472" s="6" t="s">
        <v>40</v>
      </c>
      <c r="C472" s="6" t="str">
        <f>SUBSTITUTE(dailyActivity_merged[[#This Row],[ActivityDate]], "/", "-")</f>
        <v>5-9-2016</v>
      </c>
      <c r="D472" s="6" t="str">
        <f>LEFT(dailyActivity_merged[[#This Row],[Date]],1)</f>
        <v>5</v>
      </c>
      <c r="E472">
        <v>5275</v>
      </c>
      <c r="F472">
        <v>3.53999996185303</v>
      </c>
      <c r="G472">
        <v>3.53999996185303</v>
      </c>
      <c r="H472">
        <v>0</v>
      </c>
      <c r="I472">
        <v>0</v>
      </c>
      <c r="J472">
        <v>3.53999996185303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25">
      <c r="A473">
        <v>4445114986</v>
      </c>
      <c r="B473" s="6" t="s">
        <v>41</v>
      </c>
      <c r="C473" s="6" t="str">
        <f>SUBSTITUTE(dailyActivity_merged[[#This Row],[ActivityDate]], "/", "-")</f>
        <v>5-10-2016</v>
      </c>
      <c r="D473" s="6" t="str">
        <f>LEFT(dailyActivity_merged[[#This Row],[Date]],1)</f>
        <v>5</v>
      </c>
      <c r="E473">
        <v>3915</v>
      </c>
      <c r="F473">
        <v>2.6300001144409202</v>
      </c>
      <c r="G473">
        <v>2.6300001144409202</v>
      </c>
      <c r="H473">
        <v>0</v>
      </c>
      <c r="I473">
        <v>0</v>
      </c>
      <c r="J473">
        <v>2.6300001144409202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25">
      <c r="A474">
        <v>4445114986</v>
      </c>
      <c r="B474" s="6" t="s">
        <v>42</v>
      </c>
      <c r="C474" s="6" t="str">
        <f>SUBSTITUTE(dailyActivity_merged[[#This Row],[ActivityDate]], "/", "-")</f>
        <v>5-11-2016</v>
      </c>
      <c r="D474" s="6" t="str">
        <f>LEFT(dailyActivity_merged[[#This Row],[Date]],1)</f>
        <v>5</v>
      </c>
      <c r="E474">
        <v>9105</v>
      </c>
      <c r="F474">
        <v>6.1100001335143999</v>
      </c>
      <c r="G474">
        <v>6.1100001335143999</v>
      </c>
      <c r="H474">
        <v>2.25</v>
      </c>
      <c r="I474">
        <v>1</v>
      </c>
      <c r="J474">
        <v>2.8599998950958301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25">
      <c r="A475">
        <v>4445114986</v>
      </c>
      <c r="B475" s="6" t="s">
        <v>43</v>
      </c>
      <c r="C475" s="6" t="str">
        <f>SUBSTITUTE(dailyActivity_merged[[#This Row],[ActivityDate]], "/", "-")</f>
        <v>5-12-2016</v>
      </c>
      <c r="D475" s="6" t="str">
        <f>LEFT(dailyActivity_merged[[#This Row],[Date]],1)</f>
        <v>5</v>
      </c>
      <c r="E475">
        <v>768</v>
      </c>
      <c r="F475">
        <v>0.519999980926514</v>
      </c>
      <c r="G475">
        <v>0.519999980926514</v>
      </c>
      <c r="H475">
        <v>0</v>
      </c>
      <c r="I475">
        <v>0</v>
      </c>
      <c r="J475">
        <v>0.519999980926514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25">
      <c r="A476">
        <v>4558609924</v>
      </c>
      <c r="B476" s="6" t="s">
        <v>13</v>
      </c>
      <c r="C476" s="6" t="str">
        <f>SUBSTITUTE(dailyActivity_merged[[#This Row],[ActivityDate]], "/", "-")</f>
        <v>4-12-2016</v>
      </c>
      <c r="D476" s="6" t="str">
        <f>LEFT(dailyActivity_merged[[#This Row],[Date]],1)</f>
        <v>4</v>
      </c>
      <c r="E476">
        <v>5135</v>
      </c>
      <c r="F476">
        <v>3.3900001049041699</v>
      </c>
      <c r="G476">
        <v>3.3900001049041699</v>
      </c>
      <c r="H476">
        <v>0</v>
      </c>
      <c r="I476">
        <v>0</v>
      </c>
      <c r="J476">
        <v>3.3900001049041699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25">
      <c r="A477">
        <v>4558609924</v>
      </c>
      <c r="B477" s="6" t="s">
        <v>14</v>
      </c>
      <c r="C477" s="6" t="str">
        <f>SUBSTITUTE(dailyActivity_merged[[#This Row],[ActivityDate]], "/", "-")</f>
        <v>4-13-2016</v>
      </c>
      <c r="D477" s="6" t="str">
        <f>LEFT(dailyActivity_merged[[#This Row],[Date]],1)</f>
        <v>4</v>
      </c>
      <c r="E477">
        <v>4978</v>
      </c>
      <c r="F477">
        <v>3.28999996185303</v>
      </c>
      <c r="G477">
        <v>3.28999996185303</v>
      </c>
      <c r="H477">
        <v>1.2400000095367401</v>
      </c>
      <c r="I477">
        <v>0.43999999761581399</v>
      </c>
      <c r="J477">
        <v>1.6100000143051101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25">
      <c r="A478">
        <v>4558609924</v>
      </c>
      <c r="B478" s="6" t="s">
        <v>15</v>
      </c>
      <c r="C478" s="6" t="str">
        <f>SUBSTITUTE(dailyActivity_merged[[#This Row],[ActivityDate]], "/", "-")</f>
        <v>4-14-2016</v>
      </c>
      <c r="D478" s="6" t="str">
        <f>LEFT(dailyActivity_merged[[#This Row],[Date]],1)</f>
        <v>4</v>
      </c>
      <c r="E478">
        <v>6799</v>
      </c>
      <c r="F478">
        <v>4.4899997711181596</v>
      </c>
      <c r="G478">
        <v>4.4899997711181596</v>
      </c>
      <c r="H478">
        <v>0</v>
      </c>
      <c r="I478">
        <v>0</v>
      </c>
      <c r="J478">
        <v>4.4899997711181596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25">
      <c r="A479">
        <v>4558609924</v>
      </c>
      <c r="B479" s="6" t="s">
        <v>16</v>
      </c>
      <c r="C479" s="6" t="str">
        <f>SUBSTITUTE(dailyActivity_merged[[#This Row],[ActivityDate]], "/", "-")</f>
        <v>4-15-2016</v>
      </c>
      <c r="D479" s="6" t="str">
        <f>LEFT(dailyActivity_merged[[#This Row],[Date]],1)</f>
        <v>4</v>
      </c>
      <c r="E479">
        <v>7795</v>
      </c>
      <c r="F479">
        <v>5.1500000953674299</v>
      </c>
      <c r="G479">
        <v>5.1500000953674299</v>
      </c>
      <c r="H479">
        <v>0.58999997377395597</v>
      </c>
      <c r="I479">
        <v>0.83999997377395597</v>
      </c>
      <c r="J479">
        <v>3.7300000190734899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25">
      <c r="A480">
        <v>4558609924</v>
      </c>
      <c r="B480" s="6" t="s">
        <v>17</v>
      </c>
      <c r="C480" s="6" t="str">
        <f>SUBSTITUTE(dailyActivity_merged[[#This Row],[ActivityDate]], "/", "-")</f>
        <v>4-16-2016</v>
      </c>
      <c r="D480" s="6" t="str">
        <f>LEFT(dailyActivity_merged[[#This Row],[Date]],1)</f>
        <v>4</v>
      </c>
      <c r="E480">
        <v>7289</v>
      </c>
      <c r="F480">
        <v>4.8200001716613796</v>
      </c>
      <c r="G480">
        <v>4.8200001716613796</v>
      </c>
      <c r="H480">
        <v>0.55000001192092896</v>
      </c>
      <c r="I480">
        <v>0.75</v>
      </c>
      <c r="J480">
        <v>3.5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25">
      <c r="A481">
        <v>4558609924</v>
      </c>
      <c r="B481" s="6" t="s">
        <v>18</v>
      </c>
      <c r="C481" s="6" t="str">
        <f>SUBSTITUTE(dailyActivity_merged[[#This Row],[ActivityDate]], "/", "-")</f>
        <v>4-17-2016</v>
      </c>
      <c r="D481" s="6" t="str">
        <f>LEFT(dailyActivity_merged[[#This Row],[Date]],1)</f>
        <v>4</v>
      </c>
      <c r="E481">
        <v>9634</v>
      </c>
      <c r="F481">
        <v>6.4000000953674299</v>
      </c>
      <c r="G481">
        <v>6.4000000953674299</v>
      </c>
      <c r="H481">
        <v>0.55000001192092896</v>
      </c>
      <c r="I481">
        <v>1.1399999856948899</v>
      </c>
      <c r="J481">
        <v>4.71000003814697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25">
      <c r="A482">
        <v>4558609924</v>
      </c>
      <c r="B482" s="6" t="s">
        <v>19</v>
      </c>
      <c r="C482" s="6" t="str">
        <f>SUBSTITUTE(dailyActivity_merged[[#This Row],[ActivityDate]], "/", "-")</f>
        <v>4-18-2016</v>
      </c>
      <c r="D482" s="6" t="str">
        <f>LEFT(dailyActivity_merged[[#This Row],[Date]],1)</f>
        <v>4</v>
      </c>
      <c r="E482">
        <v>8940</v>
      </c>
      <c r="F482">
        <v>5.9099998474121103</v>
      </c>
      <c r="G482">
        <v>5.9099998474121103</v>
      </c>
      <c r="H482">
        <v>0.980000019073486</v>
      </c>
      <c r="I482">
        <v>0.93000000715255704</v>
      </c>
      <c r="J482">
        <v>4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25">
      <c r="A483">
        <v>4558609924</v>
      </c>
      <c r="B483" s="6" t="s">
        <v>20</v>
      </c>
      <c r="C483" s="6" t="str">
        <f>SUBSTITUTE(dailyActivity_merged[[#This Row],[ActivityDate]], "/", "-")</f>
        <v>4-19-2016</v>
      </c>
      <c r="D483" s="6" t="str">
        <f>LEFT(dailyActivity_merged[[#This Row],[Date]],1)</f>
        <v>4</v>
      </c>
      <c r="E483">
        <v>5401</v>
      </c>
      <c r="F483">
        <v>3.5699999332428001</v>
      </c>
      <c r="G483">
        <v>3.5699999332428001</v>
      </c>
      <c r="H483">
        <v>5.0000000745058101E-2</v>
      </c>
      <c r="I483">
        <v>0.36000001430511502</v>
      </c>
      <c r="J483">
        <v>3.1600000858306898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25">
      <c r="A484">
        <v>4558609924</v>
      </c>
      <c r="B484" s="6" t="s">
        <v>21</v>
      </c>
      <c r="C484" s="6" t="str">
        <f>SUBSTITUTE(dailyActivity_merged[[#This Row],[ActivityDate]], "/", "-")</f>
        <v>4-20-2016</v>
      </c>
      <c r="D484" s="6" t="str">
        <f>LEFT(dailyActivity_merged[[#This Row],[Date]],1)</f>
        <v>4</v>
      </c>
      <c r="E484">
        <v>4803</v>
      </c>
      <c r="F484">
        <v>3.1700000762939502</v>
      </c>
      <c r="G484">
        <v>3.1700000762939502</v>
      </c>
      <c r="H484">
        <v>0</v>
      </c>
      <c r="I484">
        <v>0</v>
      </c>
      <c r="J484">
        <v>3.1700000762939502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25">
      <c r="A485">
        <v>4558609924</v>
      </c>
      <c r="B485" s="6" t="s">
        <v>22</v>
      </c>
      <c r="C485" s="6" t="str">
        <f>SUBSTITUTE(dailyActivity_merged[[#This Row],[ActivityDate]], "/", "-")</f>
        <v>4-21-2016</v>
      </c>
      <c r="D485" s="6" t="str">
        <f>LEFT(dailyActivity_merged[[#This Row],[Date]],1)</f>
        <v>4</v>
      </c>
      <c r="E485">
        <v>13743</v>
      </c>
      <c r="F485">
        <v>9.0799999237060494</v>
      </c>
      <c r="G485">
        <v>9.0799999237060494</v>
      </c>
      <c r="H485">
        <v>0.41999998688697798</v>
      </c>
      <c r="I485">
        <v>0.97000002861022905</v>
      </c>
      <c r="J485">
        <v>7.6999998092651403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25">
      <c r="A486">
        <v>4558609924</v>
      </c>
      <c r="B486" s="6" t="s">
        <v>23</v>
      </c>
      <c r="C486" s="6" t="str">
        <f>SUBSTITUTE(dailyActivity_merged[[#This Row],[ActivityDate]], "/", "-")</f>
        <v>4-22-2016</v>
      </c>
      <c r="D486" s="6" t="str">
        <f>LEFT(dailyActivity_merged[[#This Row],[Date]],1)</f>
        <v>4</v>
      </c>
      <c r="E486">
        <v>9601</v>
      </c>
      <c r="F486">
        <v>6.3499999046325701</v>
      </c>
      <c r="G486">
        <v>6.3499999046325701</v>
      </c>
      <c r="H486">
        <v>1.37000000476837</v>
      </c>
      <c r="I486">
        <v>1.5</v>
      </c>
      <c r="J486">
        <v>3.4700000286102299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25">
      <c r="A487">
        <v>4558609924</v>
      </c>
      <c r="B487" s="6" t="s">
        <v>24</v>
      </c>
      <c r="C487" s="6" t="str">
        <f>SUBSTITUTE(dailyActivity_merged[[#This Row],[ActivityDate]], "/", "-")</f>
        <v>4-23-2016</v>
      </c>
      <c r="D487" s="6" t="str">
        <f>LEFT(dailyActivity_merged[[#This Row],[Date]],1)</f>
        <v>4</v>
      </c>
      <c r="E487">
        <v>6890</v>
      </c>
      <c r="F487">
        <v>4.5500001907348597</v>
      </c>
      <c r="G487">
        <v>4.5500001907348597</v>
      </c>
      <c r="H487">
        <v>0.34000000357627902</v>
      </c>
      <c r="I487">
        <v>0.20000000298023199</v>
      </c>
      <c r="J487">
        <v>4.0100002288818404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25">
      <c r="A488">
        <v>4558609924</v>
      </c>
      <c r="B488" s="6" t="s">
        <v>25</v>
      </c>
      <c r="C488" s="6" t="str">
        <f>SUBSTITUTE(dailyActivity_merged[[#This Row],[ActivityDate]], "/", "-")</f>
        <v>4-24-2016</v>
      </c>
      <c r="D488" s="6" t="str">
        <f>LEFT(dailyActivity_merged[[#This Row],[Date]],1)</f>
        <v>4</v>
      </c>
      <c r="E488">
        <v>8563</v>
      </c>
      <c r="F488">
        <v>5.6599998474121103</v>
      </c>
      <c r="G488">
        <v>5.6599998474121103</v>
      </c>
      <c r="H488">
        <v>0</v>
      </c>
      <c r="I488">
        <v>0</v>
      </c>
      <c r="J488">
        <v>5.6500000953674299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25">
      <c r="A489">
        <v>4558609924</v>
      </c>
      <c r="B489" s="6" t="s">
        <v>26</v>
      </c>
      <c r="C489" s="6" t="str">
        <f>SUBSTITUTE(dailyActivity_merged[[#This Row],[ActivityDate]], "/", "-")</f>
        <v>4-25-2016</v>
      </c>
      <c r="D489" s="6" t="str">
        <f>LEFT(dailyActivity_merged[[#This Row],[Date]],1)</f>
        <v>4</v>
      </c>
      <c r="E489">
        <v>8095</v>
      </c>
      <c r="F489">
        <v>5.3499999046325701</v>
      </c>
      <c r="G489">
        <v>5.3499999046325701</v>
      </c>
      <c r="H489">
        <v>0.58999997377395597</v>
      </c>
      <c r="I489">
        <v>0.25</v>
      </c>
      <c r="J489">
        <v>4.5100002288818404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25">
      <c r="A490">
        <v>4558609924</v>
      </c>
      <c r="B490" s="6" t="s">
        <v>27</v>
      </c>
      <c r="C490" s="6" t="str">
        <f>SUBSTITUTE(dailyActivity_merged[[#This Row],[ActivityDate]], "/", "-")</f>
        <v>4-26-2016</v>
      </c>
      <c r="D490" s="6" t="str">
        <f>LEFT(dailyActivity_merged[[#This Row],[Date]],1)</f>
        <v>4</v>
      </c>
      <c r="E490">
        <v>9148</v>
      </c>
      <c r="F490">
        <v>6.0500001907348597</v>
      </c>
      <c r="G490">
        <v>6.0500001907348597</v>
      </c>
      <c r="H490">
        <v>0.43000000715255698</v>
      </c>
      <c r="I490">
        <v>2.0299999713897701</v>
      </c>
      <c r="J490">
        <v>3.5899999141693102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25">
      <c r="A491">
        <v>4558609924</v>
      </c>
      <c r="B491" s="6" t="s">
        <v>28</v>
      </c>
      <c r="C491" s="6" t="str">
        <f>SUBSTITUTE(dailyActivity_merged[[#This Row],[ActivityDate]], "/", "-")</f>
        <v>4-27-2016</v>
      </c>
      <c r="D491" s="6" t="str">
        <f>LEFT(dailyActivity_merged[[#This Row],[Date]],1)</f>
        <v>4</v>
      </c>
      <c r="E491">
        <v>9557</v>
      </c>
      <c r="F491">
        <v>6.3200001716613796</v>
      </c>
      <c r="G491">
        <v>6.3200001716613796</v>
      </c>
      <c r="H491">
        <v>1.96000003814697</v>
      </c>
      <c r="I491">
        <v>0.88999998569488503</v>
      </c>
      <c r="J491">
        <v>3.46000003814697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25">
      <c r="A492">
        <v>4558609924</v>
      </c>
      <c r="B492" s="6" t="s">
        <v>29</v>
      </c>
      <c r="C492" s="6" t="str">
        <f>SUBSTITUTE(dailyActivity_merged[[#This Row],[ActivityDate]], "/", "-")</f>
        <v>4-28-2016</v>
      </c>
      <c r="D492" s="6" t="str">
        <f>LEFT(dailyActivity_merged[[#This Row],[Date]],1)</f>
        <v>4</v>
      </c>
      <c r="E492">
        <v>9451</v>
      </c>
      <c r="F492">
        <v>6.25</v>
      </c>
      <c r="G492">
        <v>6.25</v>
      </c>
      <c r="H492">
        <v>1.9999999552965199E-2</v>
      </c>
      <c r="I492">
        <v>0.270000010728836</v>
      </c>
      <c r="J492">
        <v>5.9499998092651403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25">
      <c r="A493">
        <v>4558609924</v>
      </c>
      <c r="B493" s="6" t="s">
        <v>30</v>
      </c>
      <c r="C493" s="6" t="str">
        <f>SUBSTITUTE(dailyActivity_merged[[#This Row],[ActivityDate]], "/", "-")</f>
        <v>4-29-2016</v>
      </c>
      <c r="D493" s="6" t="str">
        <f>LEFT(dailyActivity_merged[[#This Row],[Date]],1)</f>
        <v>4</v>
      </c>
      <c r="E493">
        <v>7833</v>
      </c>
      <c r="F493">
        <v>5.1799998283386204</v>
      </c>
      <c r="G493">
        <v>5.1799998283386204</v>
      </c>
      <c r="H493">
        <v>1.0199999809265099</v>
      </c>
      <c r="I493">
        <v>1.8500000238418599</v>
      </c>
      <c r="J493">
        <v>2.3099999427795401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25">
      <c r="A494">
        <v>4558609924</v>
      </c>
      <c r="B494" s="6" t="s">
        <v>31</v>
      </c>
      <c r="C494" s="6" t="str">
        <f>SUBSTITUTE(dailyActivity_merged[[#This Row],[ActivityDate]], "/", "-")</f>
        <v>4-30-2016</v>
      </c>
      <c r="D494" s="6" t="str">
        <f>LEFT(dailyActivity_merged[[#This Row],[Date]],1)</f>
        <v>4</v>
      </c>
      <c r="E494">
        <v>10319</v>
      </c>
      <c r="F494">
        <v>6.8200001716613796</v>
      </c>
      <c r="G494">
        <v>6.8200001716613796</v>
      </c>
      <c r="H494">
        <v>0.46999999880790699</v>
      </c>
      <c r="I494">
        <v>1.8899999856948899</v>
      </c>
      <c r="J494">
        <v>4.46000003814697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25">
      <c r="A495">
        <v>4558609924</v>
      </c>
      <c r="B495" s="6" t="s">
        <v>32</v>
      </c>
      <c r="C495" s="6" t="str">
        <f>SUBSTITUTE(dailyActivity_merged[[#This Row],[ActivityDate]], "/", "-")</f>
        <v>5-1-2016</v>
      </c>
      <c r="D495" s="6" t="str">
        <f>LEFT(dailyActivity_merged[[#This Row],[Date]],1)</f>
        <v>5</v>
      </c>
      <c r="E495">
        <v>3428</v>
      </c>
      <c r="F495">
        <v>2.2699999809265101</v>
      </c>
      <c r="G495">
        <v>2.2699999809265101</v>
      </c>
      <c r="H495">
        <v>0</v>
      </c>
      <c r="I495">
        <v>0</v>
      </c>
      <c r="J495">
        <v>2.2699999809265101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25">
      <c r="A496">
        <v>4558609924</v>
      </c>
      <c r="B496" s="6" t="s">
        <v>33</v>
      </c>
      <c r="C496" s="6" t="str">
        <f>SUBSTITUTE(dailyActivity_merged[[#This Row],[ActivityDate]], "/", "-")</f>
        <v>5-2-2016</v>
      </c>
      <c r="D496" s="6" t="str">
        <f>LEFT(dailyActivity_merged[[#This Row],[Date]],1)</f>
        <v>5</v>
      </c>
      <c r="E496">
        <v>7891</v>
      </c>
      <c r="F496">
        <v>5.2199997901916504</v>
      </c>
      <c r="G496">
        <v>5.2199997901916504</v>
      </c>
      <c r="H496">
        <v>0</v>
      </c>
      <c r="I496">
        <v>0</v>
      </c>
      <c r="J496">
        <v>5.2199997901916504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25">
      <c r="A497">
        <v>4558609924</v>
      </c>
      <c r="B497" s="6" t="s">
        <v>34</v>
      </c>
      <c r="C497" s="6" t="str">
        <f>SUBSTITUTE(dailyActivity_merged[[#This Row],[ActivityDate]], "/", "-")</f>
        <v>5-3-2016</v>
      </c>
      <c r="D497" s="6" t="str">
        <f>LEFT(dailyActivity_merged[[#This Row],[Date]],1)</f>
        <v>5</v>
      </c>
      <c r="E497">
        <v>5267</v>
      </c>
      <c r="F497">
        <v>3.4800000190734899</v>
      </c>
      <c r="G497">
        <v>3.4800000190734899</v>
      </c>
      <c r="H497">
        <v>0.60000002384185802</v>
      </c>
      <c r="I497">
        <v>0.28000000119209301</v>
      </c>
      <c r="J497">
        <v>2.5999999046325701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25">
      <c r="A498">
        <v>4558609924</v>
      </c>
      <c r="B498" s="6" t="s">
        <v>35</v>
      </c>
      <c r="C498" s="6" t="str">
        <f>SUBSTITUTE(dailyActivity_merged[[#This Row],[ActivityDate]], "/", "-")</f>
        <v>5-4-2016</v>
      </c>
      <c r="D498" s="6" t="str">
        <f>LEFT(dailyActivity_merged[[#This Row],[Date]],1)</f>
        <v>5</v>
      </c>
      <c r="E498">
        <v>5232</v>
      </c>
      <c r="F498">
        <v>3.46000003814697</v>
      </c>
      <c r="G498">
        <v>3.46000003814697</v>
      </c>
      <c r="H498">
        <v>0</v>
      </c>
      <c r="I498">
        <v>0</v>
      </c>
      <c r="J498">
        <v>3.46000003814697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25">
      <c r="A499">
        <v>4558609924</v>
      </c>
      <c r="B499" s="6" t="s">
        <v>36</v>
      </c>
      <c r="C499" s="6" t="str">
        <f>SUBSTITUTE(dailyActivity_merged[[#This Row],[ActivityDate]], "/", "-")</f>
        <v>5-5-2016</v>
      </c>
      <c r="D499" s="6" t="str">
        <f>LEFT(dailyActivity_merged[[#This Row],[Date]],1)</f>
        <v>5</v>
      </c>
      <c r="E499">
        <v>10611</v>
      </c>
      <c r="F499">
        <v>7.0100002288818404</v>
      </c>
      <c r="G499">
        <v>7.0100002288818404</v>
      </c>
      <c r="H499">
        <v>1.0099999904632599</v>
      </c>
      <c r="I499">
        <v>0.5</v>
      </c>
      <c r="J499">
        <v>5.5100002288818404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25">
      <c r="A500">
        <v>4558609924</v>
      </c>
      <c r="B500" s="6" t="s">
        <v>37</v>
      </c>
      <c r="C500" s="6" t="str">
        <f>SUBSTITUTE(dailyActivity_merged[[#This Row],[ActivityDate]], "/", "-")</f>
        <v>5-6-2016</v>
      </c>
      <c r="D500" s="6" t="str">
        <f>LEFT(dailyActivity_merged[[#This Row],[Date]],1)</f>
        <v>5</v>
      </c>
      <c r="E500">
        <v>3755</v>
      </c>
      <c r="F500">
        <v>2.4800000190734899</v>
      </c>
      <c r="G500">
        <v>2.4800000190734899</v>
      </c>
      <c r="H500">
        <v>0</v>
      </c>
      <c r="I500">
        <v>0</v>
      </c>
      <c r="J500">
        <v>2.4800000190734899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25">
      <c r="A501">
        <v>4558609924</v>
      </c>
      <c r="B501" s="6" t="s">
        <v>38</v>
      </c>
      <c r="C501" s="6" t="str">
        <f>SUBSTITUTE(dailyActivity_merged[[#This Row],[ActivityDate]], "/", "-")</f>
        <v>5-7-2016</v>
      </c>
      <c r="D501" s="6" t="str">
        <f>LEFT(dailyActivity_merged[[#This Row],[Date]],1)</f>
        <v>5</v>
      </c>
      <c r="E501">
        <v>8237</v>
      </c>
      <c r="F501">
        <v>5.4400000572204599</v>
      </c>
      <c r="G501">
        <v>5.4400000572204599</v>
      </c>
      <c r="H501">
        <v>1.6100000143051101</v>
      </c>
      <c r="I501">
        <v>1</v>
      </c>
      <c r="J501">
        <v>2.8299999237060498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25">
      <c r="A502">
        <v>4558609924</v>
      </c>
      <c r="B502" s="6" t="s">
        <v>39</v>
      </c>
      <c r="C502" s="6" t="str">
        <f>SUBSTITUTE(dailyActivity_merged[[#This Row],[ActivityDate]], "/", "-")</f>
        <v>5-8-2016</v>
      </c>
      <c r="D502" s="6" t="str">
        <f>LEFT(dailyActivity_merged[[#This Row],[Date]],1)</f>
        <v>5</v>
      </c>
      <c r="E502">
        <v>6543</v>
      </c>
      <c r="F502">
        <v>4.3299999237060502</v>
      </c>
      <c r="G502">
        <v>4.3299999237060502</v>
      </c>
      <c r="H502">
        <v>1.79999995231628</v>
      </c>
      <c r="I502">
        <v>0.5</v>
      </c>
      <c r="J502">
        <v>2.0199999809265101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25">
      <c r="A503">
        <v>4558609924</v>
      </c>
      <c r="B503" s="6" t="s">
        <v>40</v>
      </c>
      <c r="C503" s="6" t="str">
        <f>SUBSTITUTE(dailyActivity_merged[[#This Row],[ActivityDate]], "/", "-")</f>
        <v>5-9-2016</v>
      </c>
      <c r="D503" s="6" t="str">
        <f>LEFT(dailyActivity_merged[[#This Row],[Date]],1)</f>
        <v>5</v>
      </c>
      <c r="E503">
        <v>11451</v>
      </c>
      <c r="F503">
        <v>7.5700001716613796</v>
      </c>
      <c r="G503">
        <v>7.5700001716613796</v>
      </c>
      <c r="H503">
        <v>0.43000000715255698</v>
      </c>
      <c r="I503">
        <v>1.62000000476837</v>
      </c>
      <c r="J503">
        <v>5.5199999809265101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25">
      <c r="A504">
        <v>4558609924</v>
      </c>
      <c r="B504" s="6" t="s">
        <v>41</v>
      </c>
      <c r="C504" s="6" t="str">
        <f>SUBSTITUTE(dailyActivity_merged[[#This Row],[ActivityDate]], "/", "-")</f>
        <v>5-10-2016</v>
      </c>
      <c r="D504" s="6" t="str">
        <f>LEFT(dailyActivity_merged[[#This Row],[Date]],1)</f>
        <v>5</v>
      </c>
      <c r="E504">
        <v>6435</v>
      </c>
      <c r="F504">
        <v>4.25</v>
      </c>
      <c r="G504">
        <v>4.25</v>
      </c>
      <c r="H504">
        <v>0.74000000953674305</v>
      </c>
      <c r="I504">
        <v>1.12000000476837</v>
      </c>
      <c r="J504">
        <v>2.3900001049041699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25">
      <c r="A505">
        <v>4558609924</v>
      </c>
      <c r="B505" s="6" t="s">
        <v>42</v>
      </c>
      <c r="C505" s="6" t="str">
        <f>SUBSTITUTE(dailyActivity_merged[[#This Row],[ActivityDate]], "/", "-")</f>
        <v>5-11-2016</v>
      </c>
      <c r="D505" s="6" t="str">
        <f>LEFT(dailyActivity_merged[[#This Row],[Date]],1)</f>
        <v>5</v>
      </c>
      <c r="E505">
        <v>9108</v>
      </c>
      <c r="F505">
        <v>6.0199999809265101</v>
      </c>
      <c r="G505">
        <v>6.0199999809265101</v>
      </c>
      <c r="H505">
        <v>0.259999990463257</v>
      </c>
      <c r="I505">
        <v>1.8200000524520901</v>
      </c>
      <c r="J505">
        <v>3.9400000572204599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25">
      <c r="A506">
        <v>4558609924</v>
      </c>
      <c r="B506" s="6" t="s">
        <v>43</v>
      </c>
      <c r="C506" s="6" t="str">
        <f>SUBSTITUTE(dailyActivity_merged[[#This Row],[ActivityDate]], "/", "-")</f>
        <v>5-12-2016</v>
      </c>
      <c r="D506" s="6" t="str">
        <f>LEFT(dailyActivity_merged[[#This Row],[Date]],1)</f>
        <v>5</v>
      </c>
      <c r="E506">
        <v>6307</v>
      </c>
      <c r="F506">
        <v>4.1700000762939498</v>
      </c>
      <c r="G506">
        <v>4.1700000762939498</v>
      </c>
      <c r="H506">
        <v>0</v>
      </c>
      <c r="I506">
        <v>0</v>
      </c>
      <c r="J506">
        <v>4.1700000762939498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25">
      <c r="A507">
        <v>4702921684</v>
      </c>
      <c r="B507" s="6" t="s">
        <v>13</v>
      </c>
      <c r="C507" s="6" t="str">
        <f>SUBSTITUTE(dailyActivity_merged[[#This Row],[ActivityDate]], "/", "-")</f>
        <v>4-12-2016</v>
      </c>
      <c r="D507" s="6" t="str">
        <f>LEFT(dailyActivity_merged[[#This Row],[Date]],1)</f>
        <v>4</v>
      </c>
      <c r="E507">
        <v>7213</v>
      </c>
      <c r="F507">
        <v>5.8800001144409197</v>
      </c>
      <c r="G507">
        <v>5.8800001144409197</v>
      </c>
      <c r="H507">
        <v>0</v>
      </c>
      <c r="I507">
        <v>0</v>
      </c>
      <c r="J507">
        <v>5.8499999046325701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25">
      <c r="A508">
        <v>4702921684</v>
      </c>
      <c r="B508" s="6" t="s">
        <v>14</v>
      </c>
      <c r="C508" s="6" t="str">
        <f>SUBSTITUTE(dailyActivity_merged[[#This Row],[ActivityDate]], "/", "-")</f>
        <v>4-13-2016</v>
      </c>
      <c r="D508" s="6" t="str">
        <f>LEFT(dailyActivity_merged[[#This Row],[Date]],1)</f>
        <v>4</v>
      </c>
      <c r="E508">
        <v>6877</v>
      </c>
      <c r="F508">
        <v>5.5799999237060502</v>
      </c>
      <c r="G508">
        <v>5.5799999237060502</v>
      </c>
      <c r="H508">
        <v>0</v>
      </c>
      <c r="I508">
        <v>0</v>
      </c>
      <c r="J508">
        <v>5.5799999237060502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25">
      <c r="A509">
        <v>4702921684</v>
      </c>
      <c r="B509" s="6" t="s">
        <v>15</v>
      </c>
      <c r="C509" s="6" t="str">
        <f>SUBSTITUTE(dailyActivity_merged[[#This Row],[ActivityDate]], "/", "-")</f>
        <v>4-14-2016</v>
      </c>
      <c r="D509" s="6" t="str">
        <f>LEFT(dailyActivity_merged[[#This Row],[Date]],1)</f>
        <v>4</v>
      </c>
      <c r="E509">
        <v>7860</v>
      </c>
      <c r="F509">
        <v>6.3699998855590803</v>
      </c>
      <c r="G509">
        <v>6.3699998855590803</v>
      </c>
      <c r="H509">
        <v>0</v>
      </c>
      <c r="I509">
        <v>0</v>
      </c>
      <c r="J509">
        <v>6.3699998855590803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25">
      <c r="A510">
        <v>4702921684</v>
      </c>
      <c r="B510" s="6" t="s">
        <v>16</v>
      </c>
      <c r="C510" s="6" t="str">
        <f>SUBSTITUTE(dailyActivity_merged[[#This Row],[ActivityDate]], "/", "-")</f>
        <v>4-15-2016</v>
      </c>
      <c r="D510" s="6" t="str">
        <f>LEFT(dailyActivity_merged[[#This Row],[Date]],1)</f>
        <v>4</v>
      </c>
      <c r="E510">
        <v>6506</v>
      </c>
      <c r="F510">
        <v>5.2800002098083496</v>
      </c>
      <c r="G510">
        <v>5.2800002098083496</v>
      </c>
      <c r="H510">
        <v>7.0000000298023196E-2</v>
      </c>
      <c r="I510">
        <v>0.41999998688697798</v>
      </c>
      <c r="J510">
        <v>4.78999996185303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25">
      <c r="A511">
        <v>4702921684</v>
      </c>
      <c r="B511" s="6" t="s">
        <v>17</v>
      </c>
      <c r="C511" s="6" t="str">
        <f>SUBSTITUTE(dailyActivity_merged[[#This Row],[ActivityDate]], "/", "-")</f>
        <v>4-16-2016</v>
      </c>
      <c r="D511" s="6" t="str">
        <f>LEFT(dailyActivity_merged[[#This Row],[Date]],1)</f>
        <v>4</v>
      </c>
      <c r="E511">
        <v>11140</v>
      </c>
      <c r="F511">
        <v>9.0299997329711896</v>
      </c>
      <c r="G511">
        <v>9.0299997329711896</v>
      </c>
      <c r="H511">
        <v>0.239999994635582</v>
      </c>
      <c r="I511">
        <v>1.25</v>
      </c>
      <c r="J511">
        <v>7.53999996185303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25">
      <c r="A512">
        <v>4702921684</v>
      </c>
      <c r="B512" s="6" t="s">
        <v>18</v>
      </c>
      <c r="C512" s="6" t="str">
        <f>SUBSTITUTE(dailyActivity_merged[[#This Row],[ActivityDate]], "/", "-")</f>
        <v>4-17-2016</v>
      </c>
      <c r="D512" s="6" t="str">
        <f>LEFT(dailyActivity_merged[[#This Row],[Date]],1)</f>
        <v>4</v>
      </c>
      <c r="E512">
        <v>12692</v>
      </c>
      <c r="F512">
        <v>10.289999961853001</v>
      </c>
      <c r="G512">
        <v>10.289999961853001</v>
      </c>
      <c r="H512">
        <v>0.95999997854232799</v>
      </c>
      <c r="I512">
        <v>3.46000003814697</v>
      </c>
      <c r="J512">
        <v>5.8800001144409197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25">
      <c r="A513">
        <v>4702921684</v>
      </c>
      <c r="B513" s="6" t="s">
        <v>19</v>
      </c>
      <c r="C513" s="6" t="str">
        <f>SUBSTITUTE(dailyActivity_merged[[#This Row],[ActivityDate]], "/", "-")</f>
        <v>4-18-2016</v>
      </c>
      <c r="D513" s="6" t="str">
        <f>LEFT(dailyActivity_merged[[#This Row],[Date]],1)</f>
        <v>4</v>
      </c>
      <c r="E513">
        <v>9105</v>
      </c>
      <c r="F513">
        <v>7.3800001144409197</v>
      </c>
      <c r="G513">
        <v>7.3800001144409197</v>
      </c>
      <c r="H513">
        <v>1.8200000524520901</v>
      </c>
      <c r="I513">
        <v>1.4900000095367401</v>
      </c>
      <c r="J513">
        <v>4.0700001716613796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25">
      <c r="A514">
        <v>4702921684</v>
      </c>
      <c r="B514" s="6" t="s">
        <v>20</v>
      </c>
      <c r="C514" s="6" t="str">
        <f>SUBSTITUTE(dailyActivity_merged[[#This Row],[ActivityDate]], "/", "-")</f>
        <v>4-19-2016</v>
      </c>
      <c r="D514" s="6" t="str">
        <f>LEFT(dailyActivity_merged[[#This Row],[Date]],1)</f>
        <v>4</v>
      </c>
      <c r="E514">
        <v>6708</v>
      </c>
      <c r="F514">
        <v>5.4400000572204599</v>
      </c>
      <c r="G514">
        <v>5.4400000572204599</v>
      </c>
      <c r="H514">
        <v>0.87999999523162797</v>
      </c>
      <c r="I514">
        <v>0.37000000476837203</v>
      </c>
      <c r="J514">
        <v>4.1900000572204599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25">
      <c r="A515">
        <v>4702921684</v>
      </c>
      <c r="B515" s="6" t="s">
        <v>21</v>
      </c>
      <c r="C515" s="6" t="str">
        <f>SUBSTITUTE(dailyActivity_merged[[#This Row],[ActivityDate]], "/", "-")</f>
        <v>4-20-2016</v>
      </c>
      <c r="D515" s="6" t="str">
        <f>LEFT(dailyActivity_merged[[#This Row],[Date]],1)</f>
        <v>4</v>
      </c>
      <c r="E515">
        <v>8793</v>
      </c>
      <c r="F515">
        <v>7.1300001144409197</v>
      </c>
      <c r="G515">
        <v>7.1300001144409197</v>
      </c>
      <c r="H515">
        <v>0.15999999642372101</v>
      </c>
      <c r="I515">
        <v>1.2300000190734901</v>
      </c>
      <c r="J515">
        <v>5.7300000190734899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25">
      <c r="A516">
        <v>4702921684</v>
      </c>
      <c r="B516" s="6" t="s">
        <v>22</v>
      </c>
      <c r="C516" s="6" t="str">
        <f>SUBSTITUTE(dailyActivity_merged[[#This Row],[ActivityDate]], "/", "-")</f>
        <v>4-21-2016</v>
      </c>
      <c r="D516" s="6" t="str">
        <f>LEFT(dailyActivity_merged[[#This Row],[Date]],1)</f>
        <v>4</v>
      </c>
      <c r="E516">
        <v>6530</v>
      </c>
      <c r="F516">
        <v>5.3000001907348597</v>
      </c>
      <c r="G516">
        <v>5.3000001907348597</v>
      </c>
      <c r="H516">
        <v>0.31000000238418601</v>
      </c>
      <c r="I516">
        <v>2.0499999523162802</v>
      </c>
      <c r="J516">
        <v>2.9400000572204599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25">
      <c r="A517">
        <v>4702921684</v>
      </c>
      <c r="B517" s="6" t="s">
        <v>23</v>
      </c>
      <c r="C517" s="6" t="str">
        <f>SUBSTITUTE(dailyActivity_merged[[#This Row],[ActivityDate]], "/", "-")</f>
        <v>4-22-2016</v>
      </c>
      <c r="D517" s="6" t="str">
        <f>LEFT(dailyActivity_merged[[#This Row],[Date]],1)</f>
        <v>4</v>
      </c>
      <c r="E517">
        <v>1664</v>
      </c>
      <c r="F517">
        <v>1.3500000238418599</v>
      </c>
      <c r="G517">
        <v>1.3500000238418599</v>
      </c>
      <c r="H517">
        <v>0</v>
      </c>
      <c r="I517">
        <v>0</v>
      </c>
      <c r="J517">
        <v>1.3500000238418599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25">
      <c r="A518">
        <v>4702921684</v>
      </c>
      <c r="B518" s="6" t="s">
        <v>24</v>
      </c>
      <c r="C518" s="6" t="str">
        <f>SUBSTITUTE(dailyActivity_merged[[#This Row],[ActivityDate]], "/", "-")</f>
        <v>4-23-2016</v>
      </c>
      <c r="D518" s="6" t="str">
        <f>LEFT(dailyActivity_merged[[#This Row],[Date]],1)</f>
        <v>4</v>
      </c>
      <c r="E518">
        <v>15126</v>
      </c>
      <c r="F518">
        <v>12.2700004577637</v>
      </c>
      <c r="G518">
        <v>12.2700004577637</v>
      </c>
      <c r="H518">
        <v>0.75999999046325695</v>
      </c>
      <c r="I518">
        <v>3.2400000095367401</v>
      </c>
      <c r="J518">
        <v>8.2700004577636701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25">
      <c r="A519">
        <v>4702921684</v>
      </c>
      <c r="B519" s="6" t="s">
        <v>25</v>
      </c>
      <c r="C519" s="6" t="str">
        <f>SUBSTITUTE(dailyActivity_merged[[#This Row],[ActivityDate]], "/", "-")</f>
        <v>4-24-2016</v>
      </c>
      <c r="D519" s="6" t="str">
        <f>LEFT(dailyActivity_merged[[#This Row],[Date]],1)</f>
        <v>4</v>
      </c>
      <c r="E519">
        <v>15050</v>
      </c>
      <c r="F519">
        <v>12.2200002670288</v>
      </c>
      <c r="G519">
        <v>12.2200002670288</v>
      </c>
      <c r="H519">
        <v>1.20000004768372</v>
      </c>
      <c r="I519">
        <v>5.1199998855590803</v>
      </c>
      <c r="J519">
        <v>5.8800001144409197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25">
      <c r="A520">
        <v>4702921684</v>
      </c>
      <c r="B520" s="6" t="s">
        <v>26</v>
      </c>
      <c r="C520" s="6" t="str">
        <f>SUBSTITUTE(dailyActivity_merged[[#This Row],[ActivityDate]], "/", "-")</f>
        <v>4-25-2016</v>
      </c>
      <c r="D520" s="6" t="str">
        <f>LEFT(dailyActivity_merged[[#This Row],[Date]],1)</f>
        <v>4</v>
      </c>
      <c r="E520">
        <v>9167</v>
      </c>
      <c r="F520">
        <v>7.4299998283386204</v>
      </c>
      <c r="G520">
        <v>7.4299998283386204</v>
      </c>
      <c r="H520">
        <v>0.490000009536743</v>
      </c>
      <c r="I520">
        <v>0.81999999284744296</v>
      </c>
      <c r="J520">
        <v>6.1100001335143999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25">
      <c r="A521">
        <v>4702921684</v>
      </c>
      <c r="B521" s="6" t="s">
        <v>27</v>
      </c>
      <c r="C521" s="6" t="str">
        <f>SUBSTITUTE(dailyActivity_merged[[#This Row],[ActivityDate]], "/", "-")</f>
        <v>4-26-2016</v>
      </c>
      <c r="D521" s="6" t="str">
        <f>LEFT(dailyActivity_merged[[#This Row],[Date]],1)</f>
        <v>4</v>
      </c>
      <c r="E521">
        <v>6108</v>
      </c>
      <c r="F521">
        <v>4.9499998092651403</v>
      </c>
      <c r="G521">
        <v>4.9499998092651403</v>
      </c>
      <c r="H521">
        <v>7.0000000298023196E-2</v>
      </c>
      <c r="I521">
        <v>0.34999999403953602</v>
      </c>
      <c r="J521">
        <v>4.53999996185303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25">
      <c r="A522">
        <v>4702921684</v>
      </c>
      <c r="B522" s="6" t="s">
        <v>28</v>
      </c>
      <c r="C522" s="6" t="str">
        <f>SUBSTITUTE(dailyActivity_merged[[#This Row],[ActivityDate]], "/", "-")</f>
        <v>4-27-2016</v>
      </c>
      <c r="D522" s="6" t="str">
        <f>LEFT(dailyActivity_merged[[#This Row],[Date]],1)</f>
        <v>4</v>
      </c>
      <c r="E522">
        <v>7047</v>
      </c>
      <c r="F522">
        <v>5.7199997901916504</v>
      </c>
      <c r="G522">
        <v>5.7199997901916504</v>
      </c>
      <c r="H522">
        <v>9.00000035762787E-2</v>
      </c>
      <c r="I522">
        <v>0.80000001192092896</v>
      </c>
      <c r="J522">
        <v>4.7800002098083496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25">
      <c r="A523">
        <v>4702921684</v>
      </c>
      <c r="B523" s="6" t="s">
        <v>29</v>
      </c>
      <c r="C523" s="6" t="str">
        <f>SUBSTITUTE(dailyActivity_merged[[#This Row],[ActivityDate]], "/", "-")</f>
        <v>4-28-2016</v>
      </c>
      <c r="D523" s="6" t="str">
        <f>LEFT(dailyActivity_merged[[#This Row],[Date]],1)</f>
        <v>4</v>
      </c>
      <c r="E523">
        <v>9023</v>
      </c>
      <c r="F523">
        <v>7.3200001716613796</v>
      </c>
      <c r="G523">
        <v>7.3200001716613796</v>
      </c>
      <c r="H523">
        <v>1.12999999523163</v>
      </c>
      <c r="I523">
        <v>0.41999998688697798</v>
      </c>
      <c r="J523">
        <v>5.7699999809265101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25">
      <c r="A524">
        <v>4702921684</v>
      </c>
      <c r="B524" s="6" t="s">
        <v>30</v>
      </c>
      <c r="C524" s="6" t="str">
        <f>SUBSTITUTE(dailyActivity_merged[[#This Row],[ActivityDate]], "/", "-")</f>
        <v>4-29-2016</v>
      </c>
      <c r="D524" s="6" t="str">
        <f>LEFT(dailyActivity_merged[[#This Row],[Date]],1)</f>
        <v>4</v>
      </c>
      <c r="E524">
        <v>9930</v>
      </c>
      <c r="F524">
        <v>8.0500001907348597</v>
      </c>
      <c r="G524">
        <v>8.0500001907348597</v>
      </c>
      <c r="H524">
        <v>1.0599999427795399</v>
      </c>
      <c r="I524">
        <v>0.92000001668930098</v>
      </c>
      <c r="J524">
        <v>6.0700001716613796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25">
      <c r="A525">
        <v>4702921684</v>
      </c>
      <c r="B525" s="6" t="s">
        <v>31</v>
      </c>
      <c r="C525" s="6" t="str">
        <f>SUBSTITUTE(dailyActivity_merged[[#This Row],[ActivityDate]], "/", "-")</f>
        <v>4-30-2016</v>
      </c>
      <c r="D525" s="6" t="str">
        <f>LEFT(dailyActivity_merged[[#This Row],[Date]],1)</f>
        <v>4</v>
      </c>
      <c r="E525">
        <v>10144</v>
      </c>
      <c r="F525">
        <v>8.2299995422363299</v>
      </c>
      <c r="G525">
        <v>8.2299995422363299</v>
      </c>
      <c r="H525">
        <v>0.31999999284744302</v>
      </c>
      <c r="I525">
        <v>2.0299999713897701</v>
      </c>
      <c r="J525">
        <v>5.8800001144409197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25">
      <c r="A526">
        <v>4702921684</v>
      </c>
      <c r="B526" s="6" t="s">
        <v>32</v>
      </c>
      <c r="C526" s="6" t="str">
        <f>SUBSTITUTE(dailyActivity_merged[[#This Row],[ActivityDate]], "/", "-")</f>
        <v>5-1-2016</v>
      </c>
      <c r="D526" s="6" t="str">
        <f>LEFT(dailyActivity_merged[[#This Row],[Date]],1)</f>
        <v>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25">
      <c r="A527">
        <v>4702921684</v>
      </c>
      <c r="B527" s="6" t="s">
        <v>33</v>
      </c>
      <c r="C527" s="6" t="str">
        <f>SUBSTITUTE(dailyActivity_merged[[#This Row],[ActivityDate]], "/", "-")</f>
        <v>5-2-2016</v>
      </c>
      <c r="D527" s="6" t="str">
        <f>LEFT(dailyActivity_merged[[#This Row],[Date]],1)</f>
        <v>5</v>
      </c>
      <c r="E527">
        <v>7245</v>
      </c>
      <c r="F527">
        <v>5.9200000762939498</v>
      </c>
      <c r="G527">
        <v>5.9200000762939498</v>
      </c>
      <c r="H527">
        <v>0.37999999523162797</v>
      </c>
      <c r="I527">
        <v>1.7400000095367401</v>
      </c>
      <c r="J527">
        <v>3.7599999904632599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25">
      <c r="A528">
        <v>4702921684</v>
      </c>
      <c r="B528" s="6" t="s">
        <v>34</v>
      </c>
      <c r="C528" s="6" t="str">
        <f>SUBSTITUTE(dailyActivity_merged[[#This Row],[ActivityDate]], "/", "-")</f>
        <v>5-3-2016</v>
      </c>
      <c r="D528" s="6" t="str">
        <f>LEFT(dailyActivity_merged[[#This Row],[Date]],1)</f>
        <v>5</v>
      </c>
      <c r="E528">
        <v>9454</v>
      </c>
      <c r="F528">
        <v>7.6700000762939498</v>
      </c>
      <c r="G528">
        <v>7.6700000762939498</v>
      </c>
      <c r="H528">
        <v>0</v>
      </c>
      <c r="I528">
        <v>0</v>
      </c>
      <c r="J528">
        <v>7.6700000762939498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25">
      <c r="A529">
        <v>4702921684</v>
      </c>
      <c r="B529" s="6" t="s">
        <v>35</v>
      </c>
      <c r="C529" s="6" t="str">
        <f>SUBSTITUTE(dailyActivity_merged[[#This Row],[ActivityDate]], "/", "-")</f>
        <v>5-4-2016</v>
      </c>
      <c r="D529" s="6" t="str">
        <f>LEFT(dailyActivity_merged[[#This Row],[Date]],1)</f>
        <v>5</v>
      </c>
      <c r="E529">
        <v>8161</v>
      </c>
      <c r="F529">
        <v>6.6199998855590803</v>
      </c>
      <c r="G529">
        <v>6.6199998855590803</v>
      </c>
      <c r="H529">
        <v>0.34000000357627902</v>
      </c>
      <c r="I529">
        <v>0.730000019073486</v>
      </c>
      <c r="J529">
        <v>5.53999996185303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25">
      <c r="A530">
        <v>4702921684</v>
      </c>
      <c r="B530" s="6" t="s">
        <v>36</v>
      </c>
      <c r="C530" s="6" t="str">
        <f>SUBSTITUTE(dailyActivity_merged[[#This Row],[ActivityDate]], "/", "-")</f>
        <v>5-5-2016</v>
      </c>
      <c r="D530" s="6" t="str">
        <f>LEFT(dailyActivity_merged[[#This Row],[Date]],1)</f>
        <v>5</v>
      </c>
      <c r="E530">
        <v>8614</v>
      </c>
      <c r="F530">
        <v>6.9899997711181596</v>
      </c>
      <c r="G530">
        <v>6.9899997711181596</v>
      </c>
      <c r="H530">
        <v>0.67000001668930098</v>
      </c>
      <c r="I530">
        <v>0.21999999880790699</v>
      </c>
      <c r="J530">
        <v>6.0900001525878897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25">
      <c r="A531">
        <v>4702921684</v>
      </c>
      <c r="B531" s="6" t="s">
        <v>37</v>
      </c>
      <c r="C531" s="6" t="str">
        <f>SUBSTITUTE(dailyActivity_merged[[#This Row],[ActivityDate]], "/", "-")</f>
        <v>5-6-2016</v>
      </c>
      <c r="D531" s="6" t="str">
        <f>LEFT(dailyActivity_merged[[#This Row],[Date]],1)</f>
        <v>5</v>
      </c>
      <c r="E531">
        <v>6943</v>
      </c>
      <c r="F531">
        <v>5.6300001144409197</v>
      </c>
      <c r="G531">
        <v>5.6300001144409197</v>
      </c>
      <c r="H531">
        <v>7.9999998211860698E-2</v>
      </c>
      <c r="I531">
        <v>0.66000002622604403</v>
      </c>
      <c r="J531">
        <v>4.8699998855590803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25">
      <c r="A532">
        <v>4702921684</v>
      </c>
      <c r="B532" s="6" t="s">
        <v>38</v>
      </c>
      <c r="C532" s="6" t="str">
        <f>SUBSTITUTE(dailyActivity_merged[[#This Row],[ActivityDate]], "/", "-")</f>
        <v>5-7-2016</v>
      </c>
      <c r="D532" s="6" t="str">
        <f>LEFT(dailyActivity_merged[[#This Row],[Date]],1)</f>
        <v>5</v>
      </c>
      <c r="E532">
        <v>14370</v>
      </c>
      <c r="F532">
        <v>11.6499996185303</v>
      </c>
      <c r="G532">
        <v>11.6499996185303</v>
      </c>
      <c r="H532">
        <v>0.37000000476837203</v>
      </c>
      <c r="I532">
        <v>2.3099999427795401</v>
      </c>
      <c r="J532">
        <v>8.9700002670288104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25">
      <c r="A533">
        <v>4702921684</v>
      </c>
      <c r="B533" s="6" t="s">
        <v>39</v>
      </c>
      <c r="C533" s="6" t="str">
        <f>SUBSTITUTE(dailyActivity_merged[[#This Row],[ActivityDate]], "/", "-")</f>
        <v>5-8-2016</v>
      </c>
      <c r="D533" s="6" t="str">
        <f>LEFT(dailyActivity_merged[[#This Row],[Date]],1)</f>
        <v>5</v>
      </c>
      <c r="E533">
        <v>12857</v>
      </c>
      <c r="F533">
        <v>10.430000305175801</v>
      </c>
      <c r="G533">
        <v>10.430000305175801</v>
      </c>
      <c r="H533">
        <v>0.68000000715255704</v>
      </c>
      <c r="I533">
        <v>6.21000003814697</v>
      </c>
      <c r="J533">
        <v>3.53999996185303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25">
      <c r="A534">
        <v>4702921684</v>
      </c>
      <c r="B534" s="6" t="s">
        <v>40</v>
      </c>
      <c r="C534" s="6" t="str">
        <f>SUBSTITUTE(dailyActivity_merged[[#This Row],[ActivityDate]], "/", "-")</f>
        <v>5-9-2016</v>
      </c>
      <c r="D534" s="6" t="str">
        <f>LEFT(dailyActivity_merged[[#This Row],[Date]],1)</f>
        <v>5</v>
      </c>
      <c r="E534">
        <v>8232</v>
      </c>
      <c r="F534">
        <v>6.6799998283386204</v>
      </c>
      <c r="G534">
        <v>6.6799998283386204</v>
      </c>
      <c r="H534">
        <v>0</v>
      </c>
      <c r="I534">
        <v>0.56999999284744296</v>
      </c>
      <c r="J534">
        <v>6.0999999046325701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25">
      <c r="A535">
        <v>4702921684</v>
      </c>
      <c r="B535" s="6" t="s">
        <v>41</v>
      </c>
      <c r="C535" s="6" t="str">
        <f>SUBSTITUTE(dailyActivity_merged[[#This Row],[ActivityDate]], "/", "-")</f>
        <v>5-10-2016</v>
      </c>
      <c r="D535" s="6" t="str">
        <f>LEFT(dailyActivity_merged[[#This Row],[Date]],1)</f>
        <v>5</v>
      </c>
      <c r="E535">
        <v>10613</v>
      </c>
      <c r="F535">
        <v>8.6099996566772496</v>
      </c>
      <c r="G535">
        <v>8.6099996566772496</v>
      </c>
      <c r="H535">
        <v>7.9999998211860698E-2</v>
      </c>
      <c r="I535">
        <v>1.87999999523163</v>
      </c>
      <c r="J535">
        <v>6.6500000953674299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25">
      <c r="A536">
        <v>4702921684</v>
      </c>
      <c r="B536" s="6" t="s">
        <v>42</v>
      </c>
      <c r="C536" s="6" t="str">
        <f>SUBSTITUTE(dailyActivity_merged[[#This Row],[ActivityDate]], "/", "-")</f>
        <v>5-11-2016</v>
      </c>
      <c r="D536" s="6" t="str">
        <f>LEFT(dailyActivity_merged[[#This Row],[Date]],1)</f>
        <v>5</v>
      </c>
      <c r="E536">
        <v>9810</v>
      </c>
      <c r="F536">
        <v>7.96000003814697</v>
      </c>
      <c r="G536">
        <v>7.96000003814697</v>
      </c>
      <c r="H536">
        <v>0.77999997138977095</v>
      </c>
      <c r="I536">
        <v>2.1600000858306898</v>
      </c>
      <c r="J536">
        <v>4.9800000190734899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25">
      <c r="A537">
        <v>4702921684</v>
      </c>
      <c r="B537" s="6" t="s">
        <v>43</v>
      </c>
      <c r="C537" s="6" t="str">
        <f>SUBSTITUTE(dailyActivity_merged[[#This Row],[ActivityDate]], "/", "-")</f>
        <v>5-12-2016</v>
      </c>
      <c r="D537" s="6" t="str">
        <f>LEFT(dailyActivity_merged[[#This Row],[Date]],1)</f>
        <v>5</v>
      </c>
      <c r="E537">
        <v>2752</v>
      </c>
      <c r="F537">
        <v>2.2300000190734899</v>
      </c>
      <c r="G537">
        <v>2.2300000190734899</v>
      </c>
      <c r="H537">
        <v>0</v>
      </c>
      <c r="I537">
        <v>0</v>
      </c>
      <c r="J537">
        <v>2.2300000190734899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25">
      <c r="A538">
        <v>5553957443</v>
      </c>
      <c r="B538" s="6" t="s">
        <v>13</v>
      </c>
      <c r="C538" s="6" t="str">
        <f>SUBSTITUTE(dailyActivity_merged[[#This Row],[ActivityDate]], "/", "-")</f>
        <v>4-12-2016</v>
      </c>
      <c r="D538" s="6" t="str">
        <f>LEFT(dailyActivity_merged[[#This Row],[Date]],1)</f>
        <v>4</v>
      </c>
      <c r="E538">
        <v>11596</v>
      </c>
      <c r="F538">
        <v>7.5700001716613796</v>
      </c>
      <c r="G538">
        <v>7.5700001716613796</v>
      </c>
      <c r="H538">
        <v>1.37000000476837</v>
      </c>
      <c r="I538">
        <v>0.79000002145767201</v>
      </c>
      <c r="J538">
        <v>5.4099998474121103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25">
      <c r="A539">
        <v>5553957443</v>
      </c>
      <c r="B539" s="6" t="s">
        <v>14</v>
      </c>
      <c r="C539" s="6" t="str">
        <f>SUBSTITUTE(dailyActivity_merged[[#This Row],[ActivityDate]], "/", "-")</f>
        <v>4-13-2016</v>
      </c>
      <c r="D539" s="6" t="str">
        <f>LEFT(dailyActivity_merged[[#This Row],[Date]],1)</f>
        <v>4</v>
      </c>
      <c r="E539">
        <v>4832</v>
      </c>
      <c r="F539">
        <v>3.1600000858306898</v>
      </c>
      <c r="G539">
        <v>3.1600000858306898</v>
      </c>
      <c r="H539">
        <v>0</v>
      </c>
      <c r="I539">
        <v>0</v>
      </c>
      <c r="J539">
        <v>3.1600000858306898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25">
      <c r="A540">
        <v>5553957443</v>
      </c>
      <c r="B540" s="6" t="s">
        <v>15</v>
      </c>
      <c r="C540" s="6" t="str">
        <f>SUBSTITUTE(dailyActivity_merged[[#This Row],[ActivityDate]], "/", "-")</f>
        <v>4-14-2016</v>
      </c>
      <c r="D540" s="6" t="str">
        <f>LEFT(dailyActivity_merged[[#This Row],[Date]],1)</f>
        <v>4</v>
      </c>
      <c r="E540">
        <v>17022</v>
      </c>
      <c r="F540">
        <v>11.1199998855591</v>
      </c>
      <c r="G540">
        <v>11.1199998855591</v>
      </c>
      <c r="H540">
        <v>4</v>
      </c>
      <c r="I540">
        <v>2.4500000476837198</v>
      </c>
      <c r="J540">
        <v>4.6700000762939498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25">
      <c r="A541">
        <v>5553957443</v>
      </c>
      <c r="B541" s="6" t="s">
        <v>16</v>
      </c>
      <c r="C541" s="6" t="str">
        <f>SUBSTITUTE(dailyActivity_merged[[#This Row],[ActivityDate]], "/", "-")</f>
        <v>4-15-2016</v>
      </c>
      <c r="D541" s="6" t="str">
        <f>LEFT(dailyActivity_merged[[#This Row],[Date]],1)</f>
        <v>4</v>
      </c>
      <c r="E541">
        <v>16556</v>
      </c>
      <c r="F541">
        <v>10.8599996566772</v>
      </c>
      <c r="G541">
        <v>10.8599996566772</v>
      </c>
      <c r="H541">
        <v>4.1599998474121103</v>
      </c>
      <c r="I541">
        <v>1.9800000190734901</v>
      </c>
      <c r="J541">
        <v>4.71000003814697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25">
      <c r="A542">
        <v>5553957443</v>
      </c>
      <c r="B542" s="6" t="s">
        <v>17</v>
      </c>
      <c r="C542" s="6" t="str">
        <f>SUBSTITUTE(dailyActivity_merged[[#This Row],[ActivityDate]], "/", "-")</f>
        <v>4-16-2016</v>
      </c>
      <c r="D542" s="6" t="str">
        <f>LEFT(dailyActivity_merged[[#This Row],[Date]],1)</f>
        <v>4</v>
      </c>
      <c r="E542">
        <v>5771</v>
      </c>
      <c r="F542">
        <v>3.7699999809265101</v>
      </c>
      <c r="G542">
        <v>3.7699999809265101</v>
      </c>
      <c r="H542">
        <v>0</v>
      </c>
      <c r="I542">
        <v>0</v>
      </c>
      <c r="J542">
        <v>3.7699999809265101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25">
      <c r="A543">
        <v>5553957443</v>
      </c>
      <c r="B543" s="6" t="s">
        <v>18</v>
      </c>
      <c r="C543" s="6" t="str">
        <f>SUBSTITUTE(dailyActivity_merged[[#This Row],[ActivityDate]], "/", "-")</f>
        <v>4-17-2016</v>
      </c>
      <c r="D543" s="6" t="str">
        <f>LEFT(dailyActivity_merged[[#This Row],[Date]],1)</f>
        <v>4</v>
      </c>
      <c r="E543">
        <v>655</v>
      </c>
      <c r="F543">
        <v>0.43000000715255698</v>
      </c>
      <c r="G543">
        <v>0.43000000715255698</v>
      </c>
      <c r="H543">
        <v>0</v>
      </c>
      <c r="I543">
        <v>0</v>
      </c>
      <c r="J543">
        <v>0.43000000715255698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25">
      <c r="A544">
        <v>5553957443</v>
      </c>
      <c r="B544" s="6" t="s">
        <v>19</v>
      </c>
      <c r="C544" s="6" t="str">
        <f>SUBSTITUTE(dailyActivity_merged[[#This Row],[ActivityDate]], "/", "-")</f>
        <v>4-18-2016</v>
      </c>
      <c r="D544" s="6" t="str">
        <f>LEFT(dailyActivity_merged[[#This Row],[Date]],1)</f>
        <v>4</v>
      </c>
      <c r="E544">
        <v>3727</v>
      </c>
      <c r="F544">
        <v>2.4300000667571999</v>
      </c>
      <c r="G544">
        <v>2.4300000667571999</v>
      </c>
      <c r="H544">
        <v>0</v>
      </c>
      <c r="I544">
        <v>0</v>
      </c>
      <c r="J544">
        <v>2.4300000667571999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25">
      <c r="A545">
        <v>5553957443</v>
      </c>
      <c r="B545" s="6" t="s">
        <v>20</v>
      </c>
      <c r="C545" s="6" t="str">
        <f>SUBSTITUTE(dailyActivity_merged[[#This Row],[ActivityDate]], "/", "-")</f>
        <v>4-19-2016</v>
      </c>
      <c r="D545" s="6" t="str">
        <f>LEFT(dailyActivity_merged[[#This Row],[Date]],1)</f>
        <v>4</v>
      </c>
      <c r="E545">
        <v>15482</v>
      </c>
      <c r="F545">
        <v>10.1099996566772</v>
      </c>
      <c r="G545">
        <v>10.1099996566772</v>
      </c>
      <c r="H545">
        <v>4.2800002098083496</v>
      </c>
      <c r="I545">
        <v>1.6599999666214</v>
      </c>
      <c r="J545">
        <v>4.1799998283386204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25">
      <c r="A546">
        <v>5553957443</v>
      </c>
      <c r="B546" s="6" t="s">
        <v>21</v>
      </c>
      <c r="C546" s="6" t="str">
        <f>SUBSTITUTE(dailyActivity_merged[[#This Row],[ActivityDate]], "/", "-")</f>
        <v>4-20-2016</v>
      </c>
      <c r="D546" s="6" t="str">
        <f>LEFT(dailyActivity_merged[[#This Row],[Date]],1)</f>
        <v>4</v>
      </c>
      <c r="E546">
        <v>2713</v>
      </c>
      <c r="F546">
        <v>1.7699999809265099</v>
      </c>
      <c r="G546">
        <v>1.7699999809265099</v>
      </c>
      <c r="H546">
        <v>0</v>
      </c>
      <c r="I546">
        <v>0</v>
      </c>
      <c r="J546">
        <v>1.7699999809265099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25">
      <c r="A547">
        <v>5553957443</v>
      </c>
      <c r="B547" s="6" t="s">
        <v>22</v>
      </c>
      <c r="C547" s="6" t="str">
        <f>SUBSTITUTE(dailyActivity_merged[[#This Row],[ActivityDate]], "/", "-")</f>
        <v>4-21-2016</v>
      </c>
      <c r="D547" s="6" t="str">
        <f>LEFT(dailyActivity_merged[[#This Row],[Date]],1)</f>
        <v>4</v>
      </c>
      <c r="E547">
        <v>12346</v>
      </c>
      <c r="F547">
        <v>8.0600004196166992</v>
      </c>
      <c r="G547">
        <v>8.0600004196166992</v>
      </c>
      <c r="H547">
        <v>2.9500000476837198</v>
      </c>
      <c r="I547">
        <v>2.1600000858306898</v>
      </c>
      <c r="J547">
        <v>2.96000003814697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25">
      <c r="A548">
        <v>5553957443</v>
      </c>
      <c r="B548" s="6" t="s">
        <v>23</v>
      </c>
      <c r="C548" s="6" t="str">
        <f>SUBSTITUTE(dailyActivity_merged[[#This Row],[ActivityDate]], "/", "-")</f>
        <v>4-22-2016</v>
      </c>
      <c r="D548" s="6" t="str">
        <f>LEFT(dailyActivity_merged[[#This Row],[Date]],1)</f>
        <v>4</v>
      </c>
      <c r="E548">
        <v>11682</v>
      </c>
      <c r="F548">
        <v>7.6300001144409197</v>
      </c>
      <c r="G548">
        <v>7.6300001144409197</v>
      </c>
      <c r="H548">
        <v>1.37999999523163</v>
      </c>
      <c r="I548">
        <v>0.62999999523162797</v>
      </c>
      <c r="J548">
        <v>5.5999999046325701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25">
      <c r="A549">
        <v>5553957443</v>
      </c>
      <c r="B549" s="6" t="s">
        <v>24</v>
      </c>
      <c r="C549" s="6" t="str">
        <f>SUBSTITUTE(dailyActivity_merged[[#This Row],[ActivityDate]], "/", "-")</f>
        <v>4-23-2016</v>
      </c>
      <c r="D549" s="6" t="str">
        <f>LEFT(dailyActivity_merged[[#This Row],[Date]],1)</f>
        <v>4</v>
      </c>
      <c r="E549">
        <v>4112</v>
      </c>
      <c r="F549">
        <v>2.6900000572204599</v>
      </c>
      <c r="G549">
        <v>2.6900000572204599</v>
      </c>
      <c r="H549">
        <v>0</v>
      </c>
      <c r="I549">
        <v>0</v>
      </c>
      <c r="J549">
        <v>2.6800000667571999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25">
      <c r="A550">
        <v>5553957443</v>
      </c>
      <c r="B550" s="6" t="s">
        <v>25</v>
      </c>
      <c r="C550" s="6" t="str">
        <f>SUBSTITUTE(dailyActivity_merged[[#This Row],[ActivityDate]], "/", "-")</f>
        <v>4-24-2016</v>
      </c>
      <c r="D550" s="6" t="str">
        <f>LEFT(dailyActivity_merged[[#This Row],[Date]],1)</f>
        <v>4</v>
      </c>
      <c r="E550">
        <v>1807</v>
      </c>
      <c r="F550">
        <v>1.1799999475479099</v>
      </c>
      <c r="G550">
        <v>1.1799999475479099</v>
      </c>
      <c r="H550">
        <v>0</v>
      </c>
      <c r="I550">
        <v>0</v>
      </c>
      <c r="J550">
        <v>1.1799999475479099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25">
      <c r="A551">
        <v>5553957443</v>
      </c>
      <c r="B551" s="6" t="s">
        <v>26</v>
      </c>
      <c r="C551" s="6" t="str">
        <f>SUBSTITUTE(dailyActivity_merged[[#This Row],[ActivityDate]], "/", "-")</f>
        <v>4-25-2016</v>
      </c>
      <c r="D551" s="6" t="str">
        <f>LEFT(dailyActivity_merged[[#This Row],[Date]],1)</f>
        <v>4</v>
      </c>
      <c r="E551">
        <v>10946</v>
      </c>
      <c r="F551">
        <v>7.1900000572204599</v>
      </c>
      <c r="G551">
        <v>7.1900000572204599</v>
      </c>
      <c r="H551">
        <v>2.9300000667571999</v>
      </c>
      <c r="I551">
        <v>0.56999999284744296</v>
      </c>
      <c r="J551">
        <v>3.6900000572204599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25">
      <c r="A552">
        <v>5553957443</v>
      </c>
      <c r="B552" s="6" t="s">
        <v>27</v>
      </c>
      <c r="C552" s="6" t="str">
        <f>SUBSTITUTE(dailyActivity_merged[[#This Row],[ActivityDate]], "/", "-")</f>
        <v>4-26-2016</v>
      </c>
      <c r="D552" s="6" t="str">
        <f>LEFT(dailyActivity_merged[[#This Row],[Date]],1)</f>
        <v>4</v>
      </c>
      <c r="E552">
        <v>11886</v>
      </c>
      <c r="F552">
        <v>7.7600002288818404</v>
      </c>
      <c r="G552">
        <v>7.7600002288818404</v>
      </c>
      <c r="H552">
        <v>2.3699998855590798</v>
      </c>
      <c r="I552">
        <v>0.93000000715255704</v>
      </c>
      <c r="J552">
        <v>4.46000003814697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25">
      <c r="A553">
        <v>5553957443</v>
      </c>
      <c r="B553" s="6" t="s">
        <v>28</v>
      </c>
      <c r="C553" s="6" t="str">
        <f>SUBSTITUTE(dailyActivity_merged[[#This Row],[ActivityDate]], "/", "-")</f>
        <v>4-27-2016</v>
      </c>
      <c r="D553" s="6" t="str">
        <f>LEFT(dailyActivity_merged[[#This Row],[Date]],1)</f>
        <v>4</v>
      </c>
      <c r="E553">
        <v>10538</v>
      </c>
      <c r="F553">
        <v>6.8800001144409197</v>
      </c>
      <c r="G553">
        <v>6.8800001144409197</v>
      </c>
      <c r="H553">
        <v>1.1399999856948899</v>
      </c>
      <c r="I553">
        <v>1</v>
      </c>
      <c r="J553">
        <v>4.7399997711181596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25">
      <c r="A554">
        <v>5553957443</v>
      </c>
      <c r="B554" s="6" t="s">
        <v>29</v>
      </c>
      <c r="C554" s="6" t="str">
        <f>SUBSTITUTE(dailyActivity_merged[[#This Row],[ActivityDate]], "/", "-")</f>
        <v>4-28-2016</v>
      </c>
      <c r="D554" s="6" t="str">
        <f>LEFT(dailyActivity_merged[[#This Row],[Date]],1)</f>
        <v>4</v>
      </c>
      <c r="E554">
        <v>11393</v>
      </c>
      <c r="F554">
        <v>7.6300001144409197</v>
      </c>
      <c r="G554">
        <v>7.6300001144409197</v>
      </c>
      <c r="H554">
        <v>3.71000003814697</v>
      </c>
      <c r="I554">
        <v>0.75</v>
      </c>
      <c r="J554">
        <v>3.1700000762939502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25">
      <c r="A555">
        <v>5553957443</v>
      </c>
      <c r="B555" s="6" t="s">
        <v>30</v>
      </c>
      <c r="C555" s="6" t="str">
        <f>SUBSTITUTE(dailyActivity_merged[[#This Row],[ActivityDate]], "/", "-")</f>
        <v>4-29-2016</v>
      </c>
      <c r="D555" s="6" t="str">
        <f>LEFT(dailyActivity_merged[[#This Row],[Date]],1)</f>
        <v>4</v>
      </c>
      <c r="E555">
        <v>12764</v>
      </c>
      <c r="F555">
        <v>8.3299999237060494</v>
      </c>
      <c r="G555">
        <v>8.3299999237060494</v>
      </c>
      <c r="H555">
        <v>2.78999996185303</v>
      </c>
      <c r="I555">
        <v>0.63999998569488503</v>
      </c>
      <c r="J555">
        <v>4.9099998474121103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25">
      <c r="A556">
        <v>5553957443</v>
      </c>
      <c r="B556" s="6" t="s">
        <v>31</v>
      </c>
      <c r="C556" s="6" t="str">
        <f>SUBSTITUTE(dailyActivity_merged[[#This Row],[ActivityDate]], "/", "-")</f>
        <v>4-30-2016</v>
      </c>
      <c r="D556" s="6" t="str">
        <f>LEFT(dailyActivity_merged[[#This Row],[Date]],1)</f>
        <v>4</v>
      </c>
      <c r="E556">
        <v>1202</v>
      </c>
      <c r="F556">
        <v>0.77999997138977095</v>
      </c>
      <c r="G556">
        <v>0.77999997138977095</v>
      </c>
      <c r="H556">
        <v>0</v>
      </c>
      <c r="I556">
        <v>0</v>
      </c>
      <c r="J556">
        <v>0.77999997138977095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25">
      <c r="A557">
        <v>5553957443</v>
      </c>
      <c r="B557" s="6" t="s">
        <v>32</v>
      </c>
      <c r="C557" s="6" t="str">
        <f>SUBSTITUTE(dailyActivity_merged[[#This Row],[ActivityDate]], "/", "-")</f>
        <v>5-1-2016</v>
      </c>
      <c r="D557" s="6" t="str">
        <f>LEFT(dailyActivity_merged[[#This Row],[Date]],1)</f>
        <v>5</v>
      </c>
      <c r="E557">
        <v>5164</v>
      </c>
      <c r="F557">
        <v>3.3699998855590798</v>
      </c>
      <c r="G557">
        <v>3.3699998855590798</v>
      </c>
      <c r="H557">
        <v>0</v>
      </c>
      <c r="I557">
        <v>0</v>
      </c>
      <c r="J557">
        <v>3.3699998855590798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25">
      <c r="A558">
        <v>5553957443</v>
      </c>
      <c r="B558" s="6" t="s">
        <v>33</v>
      </c>
      <c r="C558" s="6" t="str">
        <f>SUBSTITUTE(dailyActivity_merged[[#This Row],[ActivityDate]], "/", "-")</f>
        <v>5-2-2016</v>
      </c>
      <c r="D558" s="6" t="str">
        <f>LEFT(dailyActivity_merged[[#This Row],[Date]],1)</f>
        <v>5</v>
      </c>
      <c r="E558">
        <v>9769</v>
      </c>
      <c r="F558">
        <v>6.3800001144409197</v>
      </c>
      <c r="G558">
        <v>6.3800001144409197</v>
      </c>
      <c r="H558">
        <v>1.0599999427795399</v>
      </c>
      <c r="I558">
        <v>0.40999999642372098</v>
      </c>
      <c r="J558">
        <v>4.9000000953674299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25">
      <c r="A559">
        <v>5553957443</v>
      </c>
      <c r="B559" s="6" t="s">
        <v>34</v>
      </c>
      <c r="C559" s="6" t="str">
        <f>SUBSTITUTE(dailyActivity_merged[[#This Row],[ActivityDate]], "/", "-")</f>
        <v>5-3-2016</v>
      </c>
      <c r="D559" s="6" t="str">
        <f>LEFT(dailyActivity_merged[[#This Row],[Date]],1)</f>
        <v>5</v>
      </c>
      <c r="E559">
        <v>12848</v>
      </c>
      <c r="F559">
        <v>8.3900003433227504</v>
      </c>
      <c r="G559">
        <v>8.3900003433227504</v>
      </c>
      <c r="H559">
        <v>1.5</v>
      </c>
      <c r="I559">
        <v>1.20000004768372</v>
      </c>
      <c r="J559">
        <v>5.6799998283386204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25">
      <c r="A560">
        <v>5553957443</v>
      </c>
      <c r="B560" s="6" t="s">
        <v>35</v>
      </c>
      <c r="C560" s="6" t="str">
        <f>SUBSTITUTE(dailyActivity_merged[[#This Row],[ActivityDate]], "/", "-")</f>
        <v>5-4-2016</v>
      </c>
      <c r="D560" s="6" t="str">
        <f>LEFT(dailyActivity_merged[[#This Row],[Date]],1)</f>
        <v>5</v>
      </c>
      <c r="E560">
        <v>4249</v>
      </c>
      <c r="F560">
        <v>2.7699999809265101</v>
      </c>
      <c r="G560">
        <v>2.7699999809265101</v>
      </c>
      <c r="H560">
        <v>0</v>
      </c>
      <c r="I560">
        <v>0</v>
      </c>
      <c r="J560">
        <v>2.7699999809265101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25">
      <c r="A561">
        <v>5553957443</v>
      </c>
      <c r="B561" s="6" t="s">
        <v>36</v>
      </c>
      <c r="C561" s="6" t="str">
        <f>SUBSTITUTE(dailyActivity_merged[[#This Row],[ActivityDate]], "/", "-")</f>
        <v>5-5-2016</v>
      </c>
      <c r="D561" s="6" t="str">
        <f>LEFT(dailyActivity_merged[[#This Row],[Date]],1)</f>
        <v>5</v>
      </c>
      <c r="E561">
        <v>14331</v>
      </c>
      <c r="F561">
        <v>9.5100002288818395</v>
      </c>
      <c r="G561">
        <v>9.5100002288818395</v>
      </c>
      <c r="H561">
        <v>3.4300000667571999</v>
      </c>
      <c r="I561">
        <v>1.6599999666214</v>
      </c>
      <c r="J561">
        <v>4.4299998283386204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25">
      <c r="A562">
        <v>5553957443</v>
      </c>
      <c r="B562" s="6" t="s">
        <v>37</v>
      </c>
      <c r="C562" s="6" t="str">
        <f>SUBSTITUTE(dailyActivity_merged[[#This Row],[ActivityDate]], "/", "-")</f>
        <v>5-6-2016</v>
      </c>
      <c r="D562" s="6" t="str">
        <f>LEFT(dailyActivity_merged[[#This Row],[Date]],1)</f>
        <v>5</v>
      </c>
      <c r="E562">
        <v>9632</v>
      </c>
      <c r="F562">
        <v>6.28999996185303</v>
      </c>
      <c r="G562">
        <v>6.28999996185303</v>
      </c>
      <c r="H562">
        <v>1.5199999809265099</v>
      </c>
      <c r="I562">
        <v>0.54000002145767201</v>
      </c>
      <c r="J562">
        <v>4.2300000190734899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25">
      <c r="A563">
        <v>5553957443</v>
      </c>
      <c r="B563" s="6" t="s">
        <v>38</v>
      </c>
      <c r="C563" s="6" t="str">
        <f>SUBSTITUTE(dailyActivity_merged[[#This Row],[ActivityDate]], "/", "-")</f>
        <v>5-7-2016</v>
      </c>
      <c r="D563" s="6" t="str">
        <f>LEFT(dailyActivity_merged[[#This Row],[Date]],1)</f>
        <v>5</v>
      </c>
      <c r="E563">
        <v>1868</v>
      </c>
      <c r="F563">
        <v>1.2200000286102299</v>
      </c>
      <c r="G563">
        <v>1.2200000286102299</v>
      </c>
      <c r="H563">
        <v>0</v>
      </c>
      <c r="I563">
        <v>0</v>
      </c>
      <c r="J563">
        <v>1.2200000286102299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25">
      <c r="A564">
        <v>5553957443</v>
      </c>
      <c r="B564" s="6" t="s">
        <v>39</v>
      </c>
      <c r="C564" s="6" t="str">
        <f>SUBSTITUTE(dailyActivity_merged[[#This Row],[ActivityDate]], "/", "-")</f>
        <v>5-8-2016</v>
      </c>
      <c r="D564" s="6" t="str">
        <f>LEFT(dailyActivity_merged[[#This Row],[Date]],1)</f>
        <v>5</v>
      </c>
      <c r="E564">
        <v>6083</v>
      </c>
      <c r="F564">
        <v>4</v>
      </c>
      <c r="G564">
        <v>4</v>
      </c>
      <c r="H564">
        <v>0.21999999880790699</v>
      </c>
      <c r="I564">
        <v>0.46999999880790699</v>
      </c>
      <c r="J564">
        <v>3.2999999523162802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25">
      <c r="A565">
        <v>5553957443</v>
      </c>
      <c r="B565" s="6" t="s">
        <v>40</v>
      </c>
      <c r="C565" s="6" t="str">
        <f>SUBSTITUTE(dailyActivity_merged[[#This Row],[ActivityDate]], "/", "-")</f>
        <v>5-9-2016</v>
      </c>
      <c r="D565" s="6" t="str">
        <f>LEFT(dailyActivity_merged[[#This Row],[Date]],1)</f>
        <v>5</v>
      </c>
      <c r="E565">
        <v>11611</v>
      </c>
      <c r="F565">
        <v>7.5799999237060502</v>
      </c>
      <c r="G565">
        <v>7.5799999237060502</v>
      </c>
      <c r="H565">
        <v>2.1300001144409202</v>
      </c>
      <c r="I565">
        <v>0.88999998569488503</v>
      </c>
      <c r="J565">
        <v>4.5599999427795401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25">
      <c r="A566">
        <v>5553957443</v>
      </c>
      <c r="B566" s="6" t="s">
        <v>41</v>
      </c>
      <c r="C566" s="6" t="str">
        <f>SUBSTITUTE(dailyActivity_merged[[#This Row],[ActivityDate]], "/", "-")</f>
        <v>5-10-2016</v>
      </c>
      <c r="D566" s="6" t="str">
        <f>LEFT(dailyActivity_merged[[#This Row],[Date]],1)</f>
        <v>5</v>
      </c>
      <c r="E566">
        <v>16358</v>
      </c>
      <c r="F566">
        <v>10.710000038146999</v>
      </c>
      <c r="G566">
        <v>10.710000038146999</v>
      </c>
      <c r="H566">
        <v>3.8699998855590798</v>
      </c>
      <c r="I566">
        <v>1.6100000143051101</v>
      </c>
      <c r="J566">
        <v>5.1999998092651403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25">
      <c r="A567">
        <v>5553957443</v>
      </c>
      <c r="B567" s="6" t="s">
        <v>42</v>
      </c>
      <c r="C567" s="6" t="str">
        <f>SUBSTITUTE(dailyActivity_merged[[#This Row],[ActivityDate]], "/", "-")</f>
        <v>5-11-2016</v>
      </c>
      <c r="D567" s="6" t="str">
        <f>LEFT(dailyActivity_merged[[#This Row],[Date]],1)</f>
        <v>5</v>
      </c>
      <c r="E567">
        <v>4926</v>
      </c>
      <c r="F567">
        <v>3.2200000286102299</v>
      </c>
      <c r="G567">
        <v>3.2200000286102299</v>
      </c>
      <c r="H567">
        <v>0</v>
      </c>
      <c r="I567">
        <v>0</v>
      </c>
      <c r="J567">
        <v>3.2200000286102299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25">
      <c r="A568">
        <v>5553957443</v>
      </c>
      <c r="B568" s="6" t="s">
        <v>43</v>
      </c>
      <c r="C568" s="6" t="str">
        <f>SUBSTITUTE(dailyActivity_merged[[#This Row],[ActivityDate]], "/", "-")</f>
        <v>5-12-2016</v>
      </c>
      <c r="D568" s="6" t="str">
        <f>LEFT(dailyActivity_merged[[#This Row],[Date]],1)</f>
        <v>5</v>
      </c>
      <c r="E568">
        <v>3121</v>
      </c>
      <c r="F568">
        <v>2.03999996185303</v>
      </c>
      <c r="G568">
        <v>2.03999996185303</v>
      </c>
      <c r="H568">
        <v>0.57999998331069902</v>
      </c>
      <c r="I568">
        <v>0.40000000596046398</v>
      </c>
      <c r="J568">
        <v>1.0599999427795399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25">
      <c r="A569">
        <v>5577150313</v>
      </c>
      <c r="B569" s="6" t="s">
        <v>13</v>
      </c>
      <c r="C569" s="6" t="str">
        <f>SUBSTITUTE(dailyActivity_merged[[#This Row],[ActivityDate]], "/", "-")</f>
        <v>4-12-2016</v>
      </c>
      <c r="D569" s="6" t="str">
        <f>LEFT(dailyActivity_merged[[#This Row],[Date]],1)</f>
        <v>4</v>
      </c>
      <c r="E569">
        <v>8135</v>
      </c>
      <c r="F569">
        <v>6.0799999237060502</v>
      </c>
      <c r="G569">
        <v>6.0799999237060502</v>
      </c>
      <c r="H569">
        <v>3.5999999046325701</v>
      </c>
      <c r="I569">
        <v>0.37999999523162797</v>
      </c>
      <c r="J569">
        <v>2.0999999046325701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25">
      <c r="A570">
        <v>5577150313</v>
      </c>
      <c r="B570" s="6" t="s">
        <v>14</v>
      </c>
      <c r="C570" s="6" t="str">
        <f>SUBSTITUTE(dailyActivity_merged[[#This Row],[ActivityDate]], "/", "-")</f>
        <v>4-13-2016</v>
      </c>
      <c r="D570" s="6" t="str">
        <f>LEFT(dailyActivity_merged[[#This Row],[Date]],1)</f>
        <v>4</v>
      </c>
      <c r="E570">
        <v>5077</v>
      </c>
      <c r="F570">
        <v>3.78999996185303</v>
      </c>
      <c r="G570">
        <v>3.78999996185303</v>
      </c>
      <c r="H570">
        <v>0.31999999284744302</v>
      </c>
      <c r="I570">
        <v>0.21999999880790699</v>
      </c>
      <c r="J570">
        <v>3.25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25">
      <c r="A571">
        <v>5577150313</v>
      </c>
      <c r="B571" s="6" t="s">
        <v>15</v>
      </c>
      <c r="C571" s="6" t="str">
        <f>SUBSTITUTE(dailyActivity_merged[[#This Row],[ActivityDate]], "/", "-")</f>
        <v>4-14-2016</v>
      </c>
      <c r="D571" s="6" t="str">
        <f>LEFT(dailyActivity_merged[[#This Row],[Date]],1)</f>
        <v>4</v>
      </c>
      <c r="E571">
        <v>8596</v>
      </c>
      <c r="F571">
        <v>6.4200000762939498</v>
      </c>
      <c r="G571">
        <v>6.4200000762939498</v>
      </c>
      <c r="H571">
        <v>3.3299999237060498</v>
      </c>
      <c r="I571">
        <v>0.31000000238418601</v>
      </c>
      <c r="J571">
        <v>2.7799999713897701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25">
      <c r="A572">
        <v>5577150313</v>
      </c>
      <c r="B572" s="6" t="s">
        <v>16</v>
      </c>
      <c r="C572" s="6" t="str">
        <f>SUBSTITUTE(dailyActivity_merged[[#This Row],[ActivityDate]], "/", "-")</f>
        <v>4-15-2016</v>
      </c>
      <c r="D572" s="6" t="str">
        <f>LEFT(dailyActivity_merged[[#This Row],[Date]],1)</f>
        <v>4</v>
      </c>
      <c r="E572">
        <v>12087</v>
      </c>
      <c r="F572">
        <v>9.0799999237060494</v>
      </c>
      <c r="G572">
        <v>9.0799999237060494</v>
      </c>
      <c r="H572">
        <v>3.9200000762939502</v>
      </c>
      <c r="I572">
        <v>1.6000000238418599</v>
      </c>
      <c r="J572">
        <v>3.5599999427795401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25">
      <c r="A573">
        <v>5577150313</v>
      </c>
      <c r="B573" s="6" t="s">
        <v>17</v>
      </c>
      <c r="C573" s="6" t="str">
        <f>SUBSTITUTE(dailyActivity_merged[[#This Row],[ActivityDate]], "/", "-")</f>
        <v>4-16-2016</v>
      </c>
      <c r="D573" s="6" t="str">
        <f>LEFT(dailyActivity_merged[[#This Row],[Date]],1)</f>
        <v>4</v>
      </c>
      <c r="E573">
        <v>14269</v>
      </c>
      <c r="F573">
        <v>10.6599998474121</v>
      </c>
      <c r="G573">
        <v>10.6599998474121</v>
      </c>
      <c r="H573">
        <v>6.6399998664856001</v>
      </c>
      <c r="I573">
        <v>1.2799999713897701</v>
      </c>
      <c r="J573">
        <v>2.7300000190734899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25">
      <c r="A574">
        <v>5577150313</v>
      </c>
      <c r="B574" s="6" t="s">
        <v>18</v>
      </c>
      <c r="C574" s="6" t="str">
        <f>SUBSTITUTE(dailyActivity_merged[[#This Row],[ActivityDate]], "/", "-")</f>
        <v>4-17-2016</v>
      </c>
      <c r="D574" s="6" t="str">
        <f>LEFT(dailyActivity_merged[[#This Row],[Date]],1)</f>
        <v>4</v>
      </c>
      <c r="E574">
        <v>12231</v>
      </c>
      <c r="F574">
        <v>9.1400003433227504</v>
      </c>
      <c r="G574">
        <v>9.1400003433227504</v>
      </c>
      <c r="H574">
        <v>5.9800000190734899</v>
      </c>
      <c r="I574">
        <v>0.82999998331069902</v>
      </c>
      <c r="J574">
        <v>2.3199999332428001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25">
      <c r="A575">
        <v>5577150313</v>
      </c>
      <c r="B575" s="6" t="s">
        <v>19</v>
      </c>
      <c r="C575" s="6" t="str">
        <f>SUBSTITUTE(dailyActivity_merged[[#This Row],[ActivityDate]], "/", "-")</f>
        <v>4-18-2016</v>
      </c>
      <c r="D575" s="6" t="str">
        <f>LEFT(dailyActivity_merged[[#This Row],[Date]],1)</f>
        <v>4</v>
      </c>
      <c r="E575">
        <v>9893</v>
      </c>
      <c r="F575">
        <v>7.3899998664856001</v>
      </c>
      <c r="G575">
        <v>7.3899998664856001</v>
      </c>
      <c r="H575">
        <v>4.8600001335143999</v>
      </c>
      <c r="I575">
        <v>0.72000002861022905</v>
      </c>
      <c r="J575">
        <v>1.8200000524520901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25">
      <c r="A576">
        <v>5577150313</v>
      </c>
      <c r="B576" s="6" t="s">
        <v>20</v>
      </c>
      <c r="C576" s="6" t="str">
        <f>SUBSTITUTE(dailyActivity_merged[[#This Row],[ActivityDate]], "/", "-")</f>
        <v>4-19-2016</v>
      </c>
      <c r="D576" s="6" t="str">
        <f>LEFT(dailyActivity_merged[[#This Row],[Date]],1)</f>
        <v>4</v>
      </c>
      <c r="E576">
        <v>12574</v>
      </c>
      <c r="F576">
        <v>9.4200000762939506</v>
      </c>
      <c r="G576">
        <v>9.4200000762939506</v>
      </c>
      <c r="H576">
        <v>7.0199999809265101</v>
      </c>
      <c r="I576">
        <v>0.63999998569488503</v>
      </c>
      <c r="J576">
        <v>1.7599999904632599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25">
      <c r="A577">
        <v>5577150313</v>
      </c>
      <c r="B577" s="6" t="s">
        <v>21</v>
      </c>
      <c r="C577" s="6" t="str">
        <f>SUBSTITUTE(dailyActivity_merged[[#This Row],[ActivityDate]], "/", "-")</f>
        <v>4-20-2016</v>
      </c>
      <c r="D577" s="6" t="str">
        <f>LEFT(dailyActivity_merged[[#This Row],[Date]],1)</f>
        <v>4</v>
      </c>
      <c r="E577">
        <v>8330</v>
      </c>
      <c r="F577">
        <v>6.2199997901916504</v>
      </c>
      <c r="G577">
        <v>6.2199997901916504</v>
      </c>
      <c r="H577">
        <v>4.1199998855590803</v>
      </c>
      <c r="I577">
        <v>0.34000000357627902</v>
      </c>
      <c r="J577">
        <v>1.7599999904632599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25">
      <c r="A578">
        <v>5577150313</v>
      </c>
      <c r="B578" s="6" t="s">
        <v>22</v>
      </c>
      <c r="C578" s="6" t="str">
        <f>SUBSTITUTE(dailyActivity_merged[[#This Row],[ActivityDate]], "/", "-")</f>
        <v>4-21-2016</v>
      </c>
      <c r="D578" s="6" t="str">
        <f>LEFT(dailyActivity_merged[[#This Row],[Date]],1)</f>
        <v>4</v>
      </c>
      <c r="E578">
        <v>10830</v>
      </c>
      <c r="F578">
        <v>8.0900001525878906</v>
      </c>
      <c r="G578">
        <v>8.0900001525878906</v>
      </c>
      <c r="H578">
        <v>3.6500000953674299</v>
      </c>
      <c r="I578">
        <v>1.6599999666214</v>
      </c>
      <c r="J578">
        <v>2.7799999713897701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25">
      <c r="A579">
        <v>5577150313</v>
      </c>
      <c r="B579" s="6" t="s">
        <v>23</v>
      </c>
      <c r="C579" s="6" t="str">
        <f>SUBSTITUTE(dailyActivity_merged[[#This Row],[ActivityDate]], "/", "-")</f>
        <v>4-22-2016</v>
      </c>
      <c r="D579" s="6" t="str">
        <f>LEFT(dailyActivity_merged[[#This Row],[Date]],1)</f>
        <v>4</v>
      </c>
      <c r="E579">
        <v>9172</v>
      </c>
      <c r="F579">
        <v>6.8499999046325701</v>
      </c>
      <c r="G579">
        <v>6.8499999046325701</v>
      </c>
      <c r="H579">
        <v>2.4200000762939502</v>
      </c>
      <c r="I579">
        <v>0.79000002145767201</v>
      </c>
      <c r="J579">
        <v>3.2999999523162802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25">
      <c r="A580">
        <v>5577150313</v>
      </c>
      <c r="B580" s="6" t="s">
        <v>24</v>
      </c>
      <c r="C580" s="6" t="str">
        <f>SUBSTITUTE(dailyActivity_merged[[#This Row],[ActivityDate]], "/", "-")</f>
        <v>4-23-2016</v>
      </c>
      <c r="D580" s="6" t="str">
        <f>LEFT(dailyActivity_merged[[#This Row],[Date]],1)</f>
        <v>4</v>
      </c>
      <c r="E580">
        <v>7638</v>
      </c>
      <c r="F580">
        <v>5.71000003814697</v>
      </c>
      <c r="G580">
        <v>5.71000003814697</v>
      </c>
      <c r="H580">
        <v>1.21000003814697</v>
      </c>
      <c r="I580">
        <v>0.36000001430511502</v>
      </c>
      <c r="J580">
        <v>4.1399998664856001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25">
      <c r="A581">
        <v>5577150313</v>
      </c>
      <c r="B581" s="6" t="s">
        <v>25</v>
      </c>
      <c r="C581" s="6" t="str">
        <f>SUBSTITUTE(dailyActivity_merged[[#This Row],[ActivityDate]], "/", "-")</f>
        <v>4-24-2016</v>
      </c>
      <c r="D581" s="6" t="str">
        <f>LEFT(dailyActivity_merged[[#This Row],[Date]],1)</f>
        <v>4</v>
      </c>
      <c r="E581">
        <v>15764</v>
      </c>
      <c r="F581">
        <v>11.7799997329712</v>
      </c>
      <c r="G581">
        <v>11.7799997329712</v>
      </c>
      <c r="H581">
        <v>7.6500000953674299</v>
      </c>
      <c r="I581">
        <v>2.1500000953674299</v>
      </c>
      <c r="J581">
        <v>1.9800000190734901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25">
      <c r="A582">
        <v>5577150313</v>
      </c>
      <c r="B582" s="6" t="s">
        <v>26</v>
      </c>
      <c r="C582" s="6" t="str">
        <f>SUBSTITUTE(dailyActivity_merged[[#This Row],[ActivityDate]], "/", "-")</f>
        <v>4-25-2016</v>
      </c>
      <c r="D582" s="6" t="str">
        <f>LEFT(dailyActivity_merged[[#This Row],[Date]],1)</f>
        <v>4</v>
      </c>
      <c r="E582">
        <v>6393</v>
      </c>
      <c r="F582">
        <v>4.7800002098083496</v>
      </c>
      <c r="G582">
        <v>4.7800002098083496</v>
      </c>
      <c r="H582">
        <v>1.3500000238418599</v>
      </c>
      <c r="I582">
        <v>0.67000001668930098</v>
      </c>
      <c r="J582">
        <v>2.7599999904632599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25">
      <c r="A583">
        <v>5577150313</v>
      </c>
      <c r="B583" s="6" t="s">
        <v>27</v>
      </c>
      <c r="C583" s="6" t="str">
        <f>SUBSTITUTE(dailyActivity_merged[[#This Row],[ActivityDate]], "/", "-")</f>
        <v>4-26-2016</v>
      </c>
      <c r="D583" s="6" t="str">
        <f>LEFT(dailyActivity_merged[[#This Row],[Date]],1)</f>
        <v>4</v>
      </c>
      <c r="E583">
        <v>5325</v>
      </c>
      <c r="F583">
        <v>3.9800000190734899</v>
      </c>
      <c r="G583">
        <v>3.9800000190734899</v>
      </c>
      <c r="H583">
        <v>0.85000002384185802</v>
      </c>
      <c r="I583">
        <v>0.64999997615814198</v>
      </c>
      <c r="J583">
        <v>2.4700000286102299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25">
      <c r="A584">
        <v>5577150313</v>
      </c>
      <c r="B584" s="6" t="s">
        <v>28</v>
      </c>
      <c r="C584" s="6" t="str">
        <f>SUBSTITUTE(dailyActivity_merged[[#This Row],[ActivityDate]], "/", "-")</f>
        <v>4-27-2016</v>
      </c>
      <c r="D584" s="6" t="str">
        <f>LEFT(dailyActivity_merged[[#This Row],[Date]],1)</f>
        <v>4</v>
      </c>
      <c r="E584">
        <v>6805</v>
      </c>
      <c r="F584">
        <v>5.1399998664856001</v>
      </c>
      <c r="G584">
        <v>5.1399998664856001</v>
      </c>
      <c r="H584">
        <v>1.8099999427795399</v>
      </c>
      <c r="I584">
        <v>0.40000000596046398</v>
      </c>
      <c r="J584">
        <v>2.9300000667571999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25">
      <c r="A585">
        <v>5577150313</v>
      </c>
      <c r="B585" s="6" t="s">
        <v>29</v>
      </c>
      <c r="C585" s="6" t="str">
        <f>SUBSTITUTE(dailyActivity_merged[[#This Row],[ActivityDate]], "/", "-")</f>
        <v>4-28-2016</v>
      </c>
      <c r="D585" s="6" t="str">
        <f>LEFT(dailyActivity_merged[[#This Row],[Date]],1)</f>
        <v>4</v>
      </c>
      <c r="E585">
        <v>9841</v>
      </c>
      <c r="F585">
        <v>7.4299998283386204</v>
      </c>
      <c r="G585">
        <v>7.4299998283386204</v>
      </c>
      <c r="H585">
        <v>3.25</v>
      </c>
      <c r="I585">
        <v>1.16999995708466</v>
      </c>
      <c r="J585">
        <v>3.0099999904632599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25">
      <c r="A586">
        <v>5577150313</v>
      </c>
      <c r="B586" s="6" t="s">
        <v>30</v>
      </c>
      <c r="C586" s="6" t="str">
        <f>SUBSTITUTE(dailyActivity_merged[[#This Row],[ActivityDate]], "/", "-")</f>
        <v>4-29-2016</v>
      </c>
      <c r="D586" s="6" t="str">
        <f>LEFT(dailyActivity_merged[[#This Row],[Date]],1)</f>
        <v>4</v>
      </c>
      <c r="E586">
        <v>7924</v>
      </c>
      <c r="F586">
        <v>5.9200000762939498</v>
      </c>
      <c r="G586">
        <v>5.9200000762939498</v>
      </c>
      <c r="H586">
        <v>2.8399999141693102</v>
      </c>
      <c r="I586">
        <v>0.61000001430511497</v>
      </c>
      <c r="J586">
        <v>2.4700000286102299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25">
      <c r="A587">
        <v>5577150313</v>
      </c>
      <c r="B587" s="6" t="s">
        <v>31</v>
      </c>
      <c r="C587" s="6" t="str">
        <f>SUBSTITUTE(dailyActivity_merged[[#This Row],[ActivityDate]], "/", "-")</f>
        <v>4-30-2016</v>
      </c>
      <c r="D587" s="6" t="str">
        <f>LEFT(dailyActivity_merged[[#This Row],[Date]],1)</f>
        <v>4</v>
      </c>
      <c r="E587">
        <v>12363</v>
      </c>
      <c r="F587">
        <v>9.2399997711181605</v>
      </c>
      <c r="G587">
        <v>9.2399997711181605</v>
      </c>
      <c r="H587">
        <v>5.8299999237060502</v>
      </c>
      <c r="I587">
        <v>0.79000002145767201</v>
      </c>
      <c r="J587">
        <v>2.6099998950958301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25">
      <c r="A588">
        <v>5577150313</v>
      </c>
      <c r="B588" s="6" t="s">
        <v>32</v>
      </c>
      <c r="C588" s="6" t="str">
        <f>SUBSTITUTE(dailyActivity_merged[[#This Row],[ActivityDate]], "/", "-")</f>
        <v>5-1-2016</v>
      </c>
      <c r="D588" s="6" t="str">
        <f>LEFT(dailyActivity_merged[[#This Row],[Date]],1)</f>
        <v>5</v>
      </c>
      <c r="E588">
        <v>13368</v>
      </c>
      <c r="F588">
        <v>9.9899997711181605</v>
      </c>
      <c r="G588">
        <v>9.9899997711181605</v>
      </c>
      <c r="H588">
        <v>5.3099999427795401</v>
      </c>
      <c r="I588">
        <v>1.4400000572204601</v>
      </c>
      <c r="J588">
        <v>3.2400000095367401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25">
      <c r="A589">
        <v>5577150313</v>
      </c>
      <c r="B589" s="6" t="s">
        <v>33</v>
      </c>
      <c r="C589" s="6" t="str">
        <f>SUBSTITUTE(dailyActivity_merged[[#This Row],[ActivityDate]], "/", "-")</f>
        <v>5-2-2016</v>
      </c>
      <c r="D589" s="6" t="str">
        <f>LEFT(dailyActivity_merged[[#This Row],[Date]],1)</f>
        <v>5</v>
      </c>
      <c r="E589">
        <v>7439</v>
      </c>
      <c r="F589">
        <v>5.5599999427795401</v>
      </c>
      <c r="G589">
        <v>5.5599999427795401</v>
      </c>
      <c r="H589">
        <v>1.12000000476837</v>
      </c>
      <c r="I589">
        <v>0.34999999403953602</v>
      </c>
      <c r="J589">
        <v>4.0700001716613796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25">
      <c r="A590">
        <v>5577150313</v>
      </c>
      <c r="B590" s="6" t="s">
        <v>34</v>
      </c>
      <c r="C590" s="6" t="str">
        <f>SUBSTITUTE(dailyActivity_merged[[#This Row],[ActivityDate]], "/", "-")</f>
        <v>5-3-2016</v>
      </c>
      <c r="D590" s="6" t="str">
        <f>LEFT(dailyActivity_merged[[#This Row],[Date]],1)</f>
        <v>5</v>
      </c>
      <c r="E590">
        <v>11045</v>
      </c>
      <c r="F590">
        <v>8.25</v>
      </c>
      <c r="G590">
        <v>8.25</v>
      </c>
      <c r="H590">
        <v>4.5199999809265101</v>
      </c>
      <c r="I590">
        <v>0.15000000596046401</v>
      </c>
      <c r="J590">
        <v>3.5699999332428001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25">
      <c r="A591">
        <v>5577150313</v>
      </c>
      <c r="B591" s="6" t="s">
        <v>35</v>
      </c>
      <c r="C591" s="6" t="str">
        <f>SUBSTITUTE(dailyActivity_merged[[#This Row],[ActivityDate]], "/", "-")</f>
        <v>5-4-2016</v>
      </c>
      <c r="D591" s="6" t="str">
        <f>LEFT(dailyActivity_merged[[#This Row],[Date]],1)</f>
        <v>5</v>
      </c>
      <c r="E591">
        <v>5206</v>
      </c>
      <c r="F591">
        <v>3.8900001049041699</v>
      </c>
      <c r="G591">
        <v>3.8900001049041699</v>
      </c>
      <c r="H591">
        <v>1.5599999427795399</v>
      </c>
      <c r="I591">
        <v>0.25</v>
      </c>
      <c r="J591">
        <v>2.0799999237060498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25">
      <c r="A592">
        <v>5577150313</v>
      </c>
      <c r="B592" s="6" t="s">
        <v>36</v>
      </c>
      <c r="C592" s="6" t="str">
        <f>SUBSTITUTE(dailyActivity_merged[[#This Row],[ActivityDate]], "/", "-")</f>
        <v>5-5-2016</v>
      </c>
      <c r="D592" s="6" t="str">
        <f>LEFT(dailyActivity_merged[[#This Row],[Date]],1)</f>
        <v>5</v>
      </c>
      <c r="E592">
        <v>7550</v>
      </c>
      <c r="F592">
        <v>5.6399998664856001</v>
      </c>
      <c r="G592">
        <v>5.6399998664856001</v>
      </c>
      <c r="H592">
        <v>2.5</v>
      </c>
      <c r="I592">
        <v>0.46999999880790699</v>
      </c>
      <c r="J592">
        <v>2.6700000762939502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25">
      <c r="A593">
        <v>5577150313</v>
      </c>
      <c r="B593" s="6" t="s">
        <v>37</v>
      </c>
      <c r="C593" s="6" t="str">
        <f>SUBSTITUTE(dailyActivity_merged[[#This Row],[ActivityDate]], "/", "-")</f>
        <v>5-6-2016</v>
      </c>
      <c r="D593" s="6" t="str">
        <f>LEFT(dailyActivity_merged[[#This Row],[Date]],1)</f>
        <v>5</v>
      </c>
      <c r="E593">
        <v>4950</v>
      </c>
      <c r="F593">
        <v>3.7000000476837198</v>
      </c>
      <c r="G593">
        <v>3.7000000476837198</v>
      </c>
      <c r="H593">
        <v>1.9299999475479099</v>
      </c>
      <c r="I593">
        <v>0.31999999284744302</v>
      </c>
      <c r="J593">
        <v>1.45000004768372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25">
      <c r="A594">
        <v>5577150313</v>
      </c>
      <c r="B594" s="6" t="s">
        <v>38</v>
      </c>
      <c r="C594" s="6" t="str">
        <f>SUBSTITUTE(dailyActivity_merged[[#This Row],[ActivityDate]], "/", "-")</f>
        <v>5-7-2016</v>
      </c>
      <c r="D594" s="6" t="str">
        <f>LEFT(dailyActivity_merged[[#This Row],[Date]],1)</f>
        <v>5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25">
      <c r="A595">
        <v>5577150313</v>
      </c>
      <c r="B595" s="6" t="s">
        <v>39</v>
      </c>
      <c r="C595" s="6" t="str">
        <f>SUBSTITUTE(dailyActivity_merged[[#This Row],[ActivityDate]], "/", "-")</f>
        <v>5-8-2016</v>
      </c>
      <c r="D595" s="6" t="str">
        <f>LEFT(dailyActivity_merged[[#This Row],[Date]],1)</f>
        <v>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25">
      <c r="A596">
        <v>5577150313</v>
      </c>
      <c r="B596" s="6" t="s">
        <v>40</v>
      </c>
      <c r="C596" s="6" t="str">
        <f>SUBSTITUTE(dailyActivity_merged[[#This Row],[ActivityDate]], "/", "-")</f>
        <v>5-9-2016</v>
      </c>
      <c r="D596" s="6" t="str">
        <f>LEFT(dailyActivity_merged[[#This Row],[Date]],1)</f>
        <v>5</v>
      </c>
      <c r="E596">
        <v>3421</v>
      </c>
      <c r="F596">
        <v>2.5599999427795401</v>
      </c>
      <c r="G596">
        <v>2.5599999427795401</v>
      </c>
      <c r="H596">
        <v>1.4299999475479099</v>
      </c>
      <c r="I596">
        <v>0.140000000596046</v>
      </c>
      <c r="J596">
        <v>0.99000000953674305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25">
      <c r="A597">
        <v>5577150313</v>
      </c>
      <c r="B597" s="6" t="s">
        <v>41</v>
      </c>
      <c r="C597" s="6" t="str">
        <f>SUBSTITUTE(dailyActivity_merged[[#This Row],[ActivityDate]], "/", "-")</f>
        <v>5-10-2016</v>
      </c>
      <c r="D597" s="6" t="str">
        <f>LEFT(dailyActivity_merged[[#This Row],[Date]],1)</f>
        <v>5</v>
      </c>
      <c r="E597">
        <v>8869</v>
      </c>
      <c r="F597">
        <v>6.6500000953674299</v>
      </c>
      <c r="G597">
        <v>6.6500000953674299</v>
      </c>
      <c r="H597">
        <v>2.5599999427795401</v>
      </c>
      <c r="I597">
        <v>0.75</v>
      </c>
      <c r="J597">
        <v>3.3499999046325701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25">
      <c r="A598">
        <v>5577150313</v>
      </c>
      <c r="B598" s="6" t="s">
        <v>42</v>
      </c>
      <c r="C598" s="6" t="str">
        <f>SUBSTITUTE(dailyActivity_merged[[#This Row],[ActivityDate]], "/", "-")</f>
        <v>5-11-2016</v>
      </c>
      <c r="D598" s="6" t="str">
        <f>LEFT(dailyActivity_merged[[#This Row],[Date]],1)</f>
        <v>5</v>
      </c>
      <c r="E598">
        <v>4038</v>
      </c>
      <c r="F598">
        <v>3.03999996185303</v>
      </c>
      <c r="G598">
        <v>3.03999996185303</v>
      </c>
      <c r="H598">
        <v>1.83000004291534</v>
      </c>
      <c r="I598">
        <v>0.30000001192092901</v>
      </c>
      <c r="J598">
        <v>0.88999998569488503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25">
      <c r="A599">
        <v>6117666160</v>
      </c>
      <c r="B599" s="6" t="s">
        <v>13</v>
      </c>
      <c r="C599" s="6" t="str">
        <f>SUBSTITUTE(dailyActivity_merged[[#This Row],[ActivityDate]], "/", "-")</f>
        <v>4-12-2016</v>
      </c>
      <c r="D599" s="6" t="str">
        <f>LEFT(dailyActivity_merged[[#This Row],[Date]],1)</f>
        <v>4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25">
      <c r="A600">
        <v>6117666160</v>
      </c>
      <c r="B600" s="6" t="s">
        <v>14</v>
      </c>
      <c r="C600" s="6" t="str">
        <f>SUBSTITUTE(dailyActivity_merged[[#This Row],[ActivityDate]], "/", "-")</f>
        <v>4-13-2016</v>
      </c>
      <c r="D600" s="6" t="str">
        <f>LEFT(dailyActivity_merged[[#This Row],[Date]],1)</f>
        <v>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25">
      <c r="A601">
        <v>6117666160</v>
      </c>
      <c r="B601" s="6" t="s">
        <v>15</v>
      </c>
      <c r="C601" s="6" t="str">
        <f>SUBSTITUTE(dailyActivity_merged[[#This Row],[ActivityDate]], "/", "-")</f>
        <v>4-14-2016</v>
      </c>
      <c r="D601" s="6" t="str">
        <f>LEFT(dailyActivity_merged[[#This Row],[Date]],1)</f>
        <v>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25">
      <c r="A602">
        <v>6117666160</v>
      </c>
      <c r="B602" s="6" t="s">
        <v>16</v>
      </c>
      <c r="C602" s="6" t="str">
        <f>SUBSTITUTE(dailyActivity_merged[[#This Row],[ActivityDate]], "/", "-")</f>
        <v>4-15-2016</v>
      </c>
      <c r="D602" s="6" t="str">
        <f>LEFT(dailyActivity_merged[[#This Row],[Date]],1)</f>
        <v>4</v>
      </c>
      <c r="E602">
        <v>14019</v>
      </c>
      <c r="F602">
        <v>10.5900001525879</v>
      </c>
      <c r="G602">
        <v>10.5900001525879</v>
      </c>
      <c r="H602">
        <v>0</v>
      </c>
      <c r="I602">
        <v>0.28000000119209301</v>
      </c>
      <c r="J602">
        <v>10.300000190734901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25">
      <c r="A603">
        <v>6117666160</v>
      </c>
      <c r="B603" s="6" t="s">
        <v>17</v>
      </c>
      <c r="C603" s="6" t="str">
        <f>SUBSTITUTE(dailyActivity_merged[[#This Row],[ActivityDate]], "/", "-")</f>
        <v>4-16-2016</v>
      </c>
      <c r="D603" s="6" t="str">
        <f>LEFT(dailyActivity_merged[[#This Row],[Date]],1)</f>
        <v>4</v>
      </c>
      <c r="E603">
        <v>14450</v>
      </c>
      <c r="F603">
        <v>10.9099998474121</v>
      </c>
      <c r="G603">
        <v>10.9099998474121</v>
      </c>
      <c r="H603">
        <v>0.57999998331069902</v>
      </c>
      <c r="I603">
        <v>0.85000002384185802</v>
      </c>
      <c r="J603">
        <v>9.4799995422363299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25">
      <c r="A604">
        <v>6117666160</v>
      </c>
      <c r="B604" s="6" t="s">
        <v>18</v>
      </c>
      <c r="C604" s="6" t="str">
        <f>SUBSTITUTE(dailyActivity_merged[[#This Row],[ActivityDate]], "/", "-")</f>
        <v>4-17-2016</v>
      </c>
      <c r="D604" s="6" t="str">
        <f>LEFT(dailyActivity_merged[[#This Row],[Date]],1)</f>
        <v>4</v>
      </c>
      <c r="E604">
        <v>7150</v>
      </c>
      <c r="F604">
        <v>5.4000000953674299</v>
      </c>
      <c r="G604">
        <v>5.4000000953674299</v>
      </c>
      <c r="H604">
        <v>0</v>
      </c>
      <c r="I604">
        <v>0</v>
      </c>
      <c r="J604">
        <v>5.4000000953674299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25">
      <c r="A605">
        <v>6117666160</v>
      </c>
      <c r="B605" s="6" t="s">
        <v>19</v>
      </c>
      <c r="C605" s="6" t="str">
        <f>SUBSTITUTE(dailyActivity_merged[[#This Row],[ActivityDate]], "/", "-")</f>
        <v>4-18-2016</v>
      </c>
      <c r="D605" s="6" t="str">
        <f>LEFT(dailyActivity_merged[[#This Row],[Date]],1)</f>
        <v>4</v>
      </c>
      <c r="E605">
        <v>5153</v>
      </c>
      <c r="F605">
        <v>3.9100000858306898</v>
      </c>
      <c r="G605">
        <v>3.9100000858306898</v>
      </c>
      <c r="H605">
        <v>0</v>
      </c>
      <c r="I605">
        <v>0</v>
      </c>
      <c r="J605">
        <v>3.8900001049041699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25">
      <c r="A606">
        <v>6117666160</v>
      </c>
      <c r="B606" s="6" t="s">
        <v>20</v>
      </c>
      <c r="C606" s="6" t="str">
        <f>SUBSTITUTE(dailyActivity_merged[[#This Row],[ActivityDate]], "/", "-")</f>
        <v>4-19-2016</v>
      </c>
      <c r="D606" s="6" t="str">
        <f>LEFT(dailyActivity_merged[[#This Row],[Date]],1)</f>
        <v>4</v>
      </c>
      <c r="E606">
        <v>11135</v>
      </c>
      <c r="F606">
        <v>8.4099998474121094</v>
      </c>
      <c r="G606">
        <v>8.4099998474121094</v>
      </c>
      <c r="H606">
        <v>0</v>
      </c>
      <c r="I606">
        <v>0</v>
      </c>
      <c r="J606">
        <v>8.4099998474121094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25">
      <c r="A607">
        <v>6117666160</v>
      </c>
      <c r="B607" s="6" t="s">
        <v>21</v>
      </c>
      <c r="C607" s="6" t="str">
        <f>SUBSTITUTE(dailyActivity_merged[[#This Row],[ActivityDate]], "/", "-")</f>
        <v>4-20-2016</v>
      </c>
      <c r="D607" s="6" t="str">
        <f>LEFT(dailyActivity_merged[[#This Row],[Date]],1)</f>
        <v>4</v>
      </c>
      <c r="E607">
        <v>10449</v>
      </c>
      <c r="F607">
        <v>8.0200004577636701</v>
      </c>
      <c r="G607">
        <v>8.0200004577636701</v>
      </c>
      <c r="H607">
        <v>2.0299999713897701</v>
      </c>
      <c r="I607">
        <v>0.479999989271164</v>
      </c>
      <c r="J607">
        <v>5.5199999809265101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25">
      <c r="A608">
        <v>6117666160</v>
      </c>
      <c r="B608" s="6" t="s">
        <v>22</v>
      </c>
      <c r="C608" s="6" t="str">
        <f>SUBSTITUTE(dailyActivity_merged[[#This Row],[ActivityDate]], "/", "-")</f>
        <v>4-21-2016</v>
      </c>
      <c r="D608" s="6" t="str">
        <f>LEFT(dailyActivity_merged[[#This Row],[Date]],1)</f>
        <v>4</v>
      </c>
      <c r="E608">
        <v>19542</v>
      </c>
      <c r="F608">
        <v>15.0100002288818</v>
      </c>
      <c r="G608">
        <v>15.0100002288818</v>
      </c>
      <c r="H608">
        <v>0.980000019073486</v>
      </c>
      <c r="I608">
        <v>0.40000000596046398</v>
      </c>
      <c r="J608">
        <v>5.6199998855590803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25">
      <c r="A609">
        <v>6117666160</v>
      </c>
      <c r="B609" s="6" t="s">
        <v>23</v>
      </c>
      <c r="C609" s="6" t="str">
        <f>SUBSTITUTE(dailyActivity_merged[[#This Row],[ActivityDate]], "/", "-")</f>
        <v>4-22-2016</v>
      </c>
      <c r="D609" s="6" t="str">
        <f>LEFT(dailyActivity_merged[[#This Row],[Date]],1)</f>
        <v>4</v>
      </c>
      <c r="E609">
        <v>8206</v>
      </c>
      <c r="F609">
        <v>6.1999998092651403</v>
      </c>
      <c r="G609">
        <v>6.1999998092651403</v>
      </c>
      <c r="H609">
        <v>0</v>
      </c>
      <c r="I609">
        <v>0</v>
      </c>
      <c r="J609">
        <v>6.1999998092651403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25">
      <c r="A610">
        <v>6117666160</v>
      </c>
      <c r="B610" s="6" t="s">
        <v>24</v>
      </c>
      <c r="C610" s="6" t="str">
        <f>SUBSTITUTE(dailyActivity_merged[[#This Row],[ActivityDate]], "/", "-")</f>
        <v>4-23-2016</v>
      </c>
      <c r="D610" s="6" t="str">
        <f>LEFT(dailyActivity_merged[[#This Row],[Date]],1)</f>
        <v>4</v>
      </c>
      <c r="E610">
        <v>11495</v>
      </c>
      <c r="F610">
        <v>8.6800003051757795</v>
      </c>
      <c r="G610">
        <v>8.6800003051757795</v>
      </c>
      <c r="H610">
        <v>0</v>
      </c>
      <c r="I610">
        <v>0</v>
      </c>
      <c r="J610">
        <v>8.6800003051757795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25">
      <c r="A611">
        <v>6117666160</v>
      </c>
      <c r="B611" s="6" t="s">
        <v>25</v>
      </c>
      <c r="C611" s="6" t="str">
        <f>SUBSTITUTE(dailyActivity_merged[[#This Row],[ActivityDate]], "/", "-")</f>
        <v>4-24-2016</v>
      </c>
      <c r="D611" s="6" t="str">
        <f>LEFT(dailyActivity_merged[[#This Row],[Date]],1)</f>
        <v>4</v>
      </c>
      <c r="E611">
        <v>7623</v>
      </c>
      <c r="F611">
        <v>5.7600002288818404</v>
      </c>
      <c r="G611">
        <v>5.7600002288818404</v>
      </c>
      <c r="H611">
        <v>0</v>
      </c>
      <c r="I611">
        <v>0</v>
      </c>
      <c r="J611">
        <v>5.7600002288818404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25">
      <c r="A612">
        <v>6117666160</v>
      </c>
      <c r="B612" s="6" t="s">
        <v>26</v>
      </c>
      <c r="C612" s="6" t="str">
        <f>SUBSTITUTE(dailyActivity_merged[[#This Row],[ActivityDate]], "/", "-")</f>
        <v>4-25-2016</v>
      </c>
      <c r="D612" s="6" t="str">
        <f>LEFT(dailyActivity_merged[[#This Row],[Date]],1)</f>
        <v>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25">
      <c r="A613">
        <v>6117666160</v>
      </c>
      <c r="B613" s="6" t="s">
        <v>27</v>
      </c>
      <c r="C613" s="6" t="str">
        <f>SUBSTITUTE(dailyActivity_merged[[#This Row],[ActivityDate]], "/", "-")</f>
        <v>4-26-2016</v>
      </c>
      <c r="D613" s="6" t="str">
        <f>LEFT(dailyActivity_merged[[#This Row],[Date]],1)</f>
        <v>4</v>
      </c>
      <c r="E613">
        <v>9543</v>
      </c>
      <c r="F613">
        <v>7.21000003814697</v>
      </c>
      <c r="G613">
        <v>7.21000003814697</v>
      </c>
      <c r="H613">
        <v>0</v>
      </c>
      <c r="I613">
        <v>0.34000000357627902</v>
      </c>
      <c r="J613">
        <v>6.8699998855590803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25">
      <c r="A614">
        <v>6117666160</v>
      </c>
      <c r="B614" s="6" t="s">
        <v>28</v>
      </c>
      <c r="C614" s="6" t="str">
        <f>SUBSTITUTE(dailyActivity_merged[[#This Row],[ActivityDate]], "/", "-")</f>
        <v>4-27-2016</v>
      </c>
      <c r="D614" s="6" t="str">
        <f>LEFT(dailyActivity_merged[[#This Row],[Date]],1)</f>
        <v>4</v>
      </c>
      <c r="E614">
        <v>9411</v>
      </c>
      <c r="F614">
        <v>7.1100001335143999</v>
      </c>
      <c r="G614">
        <v>7.1100001335143999</v>
      </c>
      <c r="H614">
        <v>0</v>
      </c>
      <c r="I614">
        <v>0</v>
      </c>
      <c r="J614">
        <v>7.1100001335143999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25">
      <c r="A615">
        <v>6117666160</v>
      </c>
      <c r="B615" s="6" t="s">
        <v>29</v>
      </c>
      <c r="C615" s="6" t="str">
        <f>SUBSTITUTE(dailyActivity_merged[[#This Row],[ActivityDate]], "/", "-")</f>
        <v>4-28-2016</v>
      </c>
      <c r="D615" s="6" t="str">
        <f>LEFT(dailyActivity_merged[[#This Row],[Date]],1)</f>
        <v>4</v>
      </c>
      <c r="E615">
        <v>3403</v>
      </c>
      <c r="F615">
        <v>2.5999999046325701</v>
      </c>
      <c r="G615">
        <v>2.5999999046325701</v>
      </c>
      <c r="H615">
        <v>0</v>
      </c>
      <c r="I615">
        <v>0</v>
      </c>
      <c r="J615">
        <v>2.5999999046325701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25">
      <c r="A616">
        <v>6117666160</v>
      </c>
      <c r="B616" s="6" t="s">
        <v>30</v>
      </c>
      <c r="C616" s="6" t="str">
        <f>SUBSTITUTE(dailyActivity_merged[[#This Row],[ActivityDate]], "/", "-")</f>
        <v>4-29-2016</v>
      </c>
      <c r="D616" s="6" t="str">
        <f>LEFT(dailyActivity_merged[[#This Row],[Date]],1)</f>
        <v>4</v>
      </c>
      <c r="E616">
        <v>9592</v>
      </c>
      <c r="F616">
        <v>7.2399997711181596</v>
      </c>
      <c r="G616">
        <v>7.2399997711181596</v>
      </c>
      <c r="H616">
        <v>0</v>
      </c>
      <c r="I616">
        <v>0</v>
      </c>
      <c r="J616">
        <v>7.2399997711181596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25">
      <c r="A617">
        <v>6117666160</v>
      </c>
      <c r="B617" s="6" t="s">
        <v>31</v>
      </c>
      <c r="C617" s="6" t="str">
        <f>SUBSTITUTE(dailyActivity_merged[[#This Row],[ActivityDate]], "/", "-")</f>
        <v>4-30-2016</v>
      </c>
      <c r="D617" s="6" t="str">
        <f>LEFT(dailyActivity_merged[[#This Row],[Date]],1)</f>
        <v>4</v>
      </c>
      <c r="E617">
        <v>6987</v>
      </c>
      <c r="F617">
        <v>5.2800002098083496</v>
      </c>
      <c r="G617">
        <v>5.2800002098083496</v>
      </c>
      <c r="H617">
        <v>0</v>
      </c>
      <c r="I617">
        <v>0</v>
      </c>
      <c r="J617">
        <v>5.2800002098083496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25">
      <c r="A618">
        <v>6117666160</v>
      </c>
      <c r="B618" s="6" t="s">
        <v>32</v>
      </c>
      <c r="C618" s="6" t="str">
        <f>SUBSTITUTE(dailyActivity_merged[[#This Row],[ActivityDate]], "/", "-")</f>
        <v>5-1-2016</v>
      </c>
      <c r="D618" s="6" t="str">
        <f>LEFT(dailyActivity_merged[[#This Row],[Date]],1)</f>
        <v>5</v>
      </c>
      <c r="E618">
        <v>8915</v>
      </c>
      <c r="F618">
        <v>6.7300000190734899</v>
      </c>
      <c r="G618">
        <v>6.7300000190734899</v>
      </c>
      <c r="H618">
        <v>0</v>
      </c>
      <c r="I618">
        <v>0</v>
      </c>
      <c r="J618">
        <v>6.7300000190734899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25">
      <c r="A619">
        <v>6117666160</v>
      </c>
      <c r="B619" s="6" t="s">
        <v>33</v>
      </c>
      <c r="C619" s="6" t="str">
        <f>SUBSTITUTE(dailyActivity_merged[[#This Row],[ActivityDate]], "/", "-")</f>
        <v>5-2-2016</v>
      </c>
      <c r="D619" s="6" t="str">
        <f>LEFT(dailyActivity_merged[[#This Row],[Date]],1)</f>
        <v>5</v>
      </c>
      <c r="E619">
        <v>4933</v>
      </c>
      <c r="F619">
        <v>3.7300000190734899</v>
      </c>
      <c r="G619">
        <v>3.7300000190734899</v>
      </c>
      <c r="H619">
        <v>0</v>
      </c>
      <c r="I619">
        <v>0</v>
      </c>
      <c r="J619">
        <v>3.7300000190734899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25">
      <c r="A620">
        <v>6117666160</v>
      </c>
      <c r="B620" s="6" t="s">
        <v>34</v>
      </c>
      <c r="C620" s="6" t="str">
        <f>SUBSTITUTE(dailyActivity_merged[[#This Row],[ActivityDate]], "/", "-")</f>
        <v>5-3-2016</v>
      </c>
      <c r="D620" s="6" t="str">
        <f>LEFT(dailyActivity_merged[[#This Row],[Date]],1)</f>
        <v>5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25">
      <c r="A621">
        <v>6117666160</v>
      </c>
      <c r="B621" s="6" t="s">
        <v>35</v>
      </c>
      <c r="C621" s="6" t="str">
        <f>SUBSTITUTE(dailyActivity_merged[[#This Row],[ActivityDate]], "/", "-")</f>
        <v>5-4-2016</v>
      </c>
      <c r="D621" s="6" t="str">
        <f>LEFT(dailyActivity_merged[[#This Row],[Date]],1)</f>
        <v>5</v>
      </c>
      <c r="E621">
        <v>2997</v>
      </c>
      <c r="F621">
        <v>2.2599999904632599</v>
      </c>
      <c r="G621">
        <v>2.2599999904632599</v>
      </c>
      <c r="H621">
        <v>0</v>
      </c>
      <c r="I621">
        <v>0</v>
      </c>
      <c r="J621">
        <v>2.2599999904632599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25">
      <c r="A622">
        <v>6117666160</v>
      </c>
      <c r="B622" s="6" t="s">
        <v>36</v>
      </c>
      <c r="C622" s="6" t="str">
        <f>SUBSTITUTE(dailyActivity_merged[[#This Row],[ActivityDate]], "/", "-")</f>
        <v>5-5-2016</v>
      </c>
      <c r="D622" s="6" t="str">
        <f>LEFT(dailyActivity_merged[[#This Row],[Date]],1)</f>
        <v>5</v>
      </c>
      <c r="E622">
        <v>9799</v>
      </c>
      <c r="F622">
        <v>7.4000000953674299</v>
      </c>
      <c r="G622">
        <v>7.4000000953674299</v>
      </c>
      <c r="H622">
        <v>0</v>
      </c>
      <c r="I622">
        <v>0</v>
      </c>
      <c r="J622">
        <v>7.4000000953674299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25">
      <c r="A623">
        <v>6117666160</v>
      </c>
      <c r="B623" s="6" t="s">
        <v>37</v>
      </c>
      <c r="C623" s="6" t="str">
        <f>SUBSTITUTE(dailyActivity_merged[[#This Row],[ActivityDate]], "/", "-")</f>
        <v>5-6-2016</v>
      </c>
      <c r="D623" s="6" t="str">
        <f>LEFT(dailyActivity_merged[[#This Row],[Date]],1)</f>
        <v>5</v>
      </c>
      <c r="E623">
        <v>3365</v>
      </c>
      <c r="F623">
        <v>2.6800000667571999</v>
      </c>
      <c r="G623">
        <v>2.6800000667571999</v>
      </c>
      <c r="H623">
        <v>0</v>
      </c>
      <c r="I623">
        <v>0</v>
      </c>
      <c r="J623">
        <v>2.6800000667571999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25">
      <c r="A624">
        <v>6117666160</v>
      </c>
      <c r="B624" s="6" t="s">
        <v>38</v>
      </c>
      <c r="C624" s="6" t="str">
        <f>SUBSTITUTE(dailyActivity_merged[[#This Row],[ActivityDate]], "/", "-")</f>
        <v>5-7-2016</v>
      </c>
      <c r="D624" s="6" t="str">
        <f>LEFT(dailyActivity_merged[[#This Row],[Date]],1)</f>
        <v>5</v>
      </c>
      <c r="E624">
        <v>7336</v>
      </c>
      <c r="F624">
        <v>5.53999996185303</v>
      </c>
      <c r="G624">
        <v>5.53999996185303</v>
      </c>
      <c r="H624">
        <v>0</v>
      </c>
      <c r="I624">
        <v>0</v>
      </c>
      <c r="J624">
        <v>5.53999996185303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25">
      <c r="A625">
        <v>6117666160</v>
      </c>
      <c r="B625" s="6" t="s">
        <v>39</v>
      </c>
      <c r="C625" s="6" t="str">
        <f>SUBSTITUTE(dailyActivity_merged[[#This Row],[ActivityDate]], "/", "-")</f>
        <v>5-8-2016</v>
      </c>
      <c r="D625" s="6" t="str">
        <f>LEFT(dailyActivity_merged[[#This Row],[Date]],1)</f>
        <v>5</v>
      </c>
      <c r="E625">
        <v>7328</v>
      </c>
      <c r="F625">
        <v>5.5300002098083496</v>
      </c>
      <c r="G625">
        <v>5.5300002098083496</v>
      </c>
      <c r="H625">
        <v>0</v>
      </c>
      <c r="I625">
        <v>0</v>
      </c>
      <c r="J625">
        <v>5.5300002098083496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25">
      <c r="A626">
        <v>6117666160</v>
      </c>
      <c r="B626" s="6" t="s">
        <v>40</v>
      </c>
      <c r="C626" s="6" t="str">
        <f>SUBSTITUTE(dailyActivity_merged[[#This Row],[ActivityDate]], "/", "-")</f>
        <v>5-9-2016</v>
      </c>
      <c r="D626" s="6" t="str">
        <f>LEFT(dailyActivity_merged[[#This Row],[Date]],1)</f>
        <v>5</v>
      </c>
      <c r="E626">
        <v>4477</v>
      </c>
      <c r="F626">
        <v>3.3800001144409202</v>
      </c>
      <c r="G626">
        <v>3.3800001144409202</v>
      </c>
      <c r="H626">
        <v>0</v>
      </c>
      <c r="I626">
        <v>0</v>
      </c>
      <c r="J626">
        <v>3.3800001144409202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25">
      <c r="A627">
        <v>6290855005</v>
      </c>
      <c r="B627" s="6" t="s">
        <v>13</v>
      </c>
      <c r="C627" s="6" t="str">
        <f>SUBSTITUTE(dailyActivity_merged[[#This Row],[ActivityDate]], "/", "-")</f>
        <v>4-12-2016</v>
      </c>
      <c r="D627" s="6" t="str">
        <f>LEFT(dailyActivity_merged[[#This Row],[Date]],1)</f>
        <v>4</v>
      </c>
      <c r="E627">
        <v>4562</v>
      </c>
      <c r="F627">
        <v>3.4500000476837198</v>
      </c>
      <c r="G627">
        <v>3.4500000476837198</v>
      </c>
      <c r="H627">
        <v>0</v>
      </c>
      <c r="I627">
        <v>0</v>
      </c>
      <c r="J627">
        <v>3.4500000476837198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25">
      <c r="A628">
        <v>6290855005</v>
      </c>
      <c r="B628" s="6" t="s">
        <v>14</v>
      </c>
      <c r="C628" s="6" t="str">
        <f>SUBSTITUTE(dailyActivity_merged[[#This Row],[ActivityDate]], "/", "-")</f>
        <v>4-13-2016</v>
      </c>
      <c r="D628" s="6" t="str">
        <f>LEFT(dailyActivity_merged[[#This Row],[Date]],1)</f>
        <v>4</v>
      </c>
      <c r="E628">
        <v>7142</v>
      </c>
      <c r="F628">
        <v>5.4000000953674299</v>
      </c>
      <c r="G628">
        <v>5.4000000953674299</v>
      </c>
      <c r="H628">
        <v>0</v>
      </c>
      <c r="I628">
        <v>0</v>
      </c>
      <c r="J628">
        <v>5.3899998664856001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25">
      <c r="A629">
        <v>6290855005</v>
      </c>
      <c r="B629" s="6" t="s">
        <v>15</v>
      </c>
      <c r="C629" s="6" t="str">
        <f>SUBSTITUTE(dailyActivity_merged[[#This Row],[ActivityDate]], "/", "-")</f>
        <v>4-14-2016</v>
      </c>
      <c r="D629" s="6" t="str">
        <f>LEFT(dailyActivity_merged[[#This Row],[Date]],1)</f>
        <v>4</v>
      </c>
      <c r="E629">
        <v>7671</v>
      </c>
      <c r="F629">
        <v>5.8000001907348597</v>
      </c>
      <c r="G629">
        <v>5.8000001907348597</v>
      </c>
      <c r="H629">
        <v>0</v>
      </c>
      <c r="I629">
        <v>0</v>
      </c>
      <c r="J629">
        <v>5.7699999809265101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25">
      <c r="A630">
        <v>6290855005</v>
      </c>
      <c r="B630" s="6" t="s">
        <v>16</v>
      </c>
      <c r="C630" s="6" t="str">
        <f>SUBSTITUTE(dailyActivity_merged[[#This Row],[ActivityDate]], "/", "-")</f>
        <v>4-15-2016</v>
      </c>
      <c r="D630" s="6" t="str">
        <f>LEFT(dailyActivity_merged[[#This Row],[Date]],1)</f>
        <v>4</v>
      </c>
      <c r="E630">
        <v>9501</v>
      </c>
      <c r="F630">
        <v>7.1799998283386204</v>
      </c>
      <c r="G630">
        <v>7.1799998283386204</v>
      </c>
      <c r="H630">
        <v>0</v>
      </c>
      <c r="I630">
        <v>0</v>
      </c>
      <c r="J630">
        <v>7.1700000762939498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25">
      <c r="A631">
        <v>6290855005</v>
      </c>
      <c r="B631" s="6" t="s">
        <v>17</v>
      </c>
      <c r="C631" s="6" t="str">
        <f>SUBSTITUTE(dailyActivity_merged[[#This Row],[ActivityDate]], "/", "-")</f>
        <v>4-16-2016</v>
      </c>
      <c r="D631" s="6" t="str">
        <f>LEFT(dailyActivity_merged[[#This Row],[Date]],1)</f>
        <v>4</v>
      </c>
      <c r="E631">
        <v>8301</v>
      </c>
      <c r="F631">
        <v>6.2800002098083496</v>
      </c>
      <c r="G631">
        <v>6.2800002098083496</v>
      </c>
      <c r="H631">
        <v>0</v>
      </c>
      <c r="I631">
        <v>0</v>
      </c>
      <c r="J631">
        <v>6.2699999809265101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25">
      <c r="A632">
        <v>6290855005</v>
      </c>
      <c r="B632" s="6" t="s">
        <v>18</v>
      </c>
      <c r="C632" s="6" t="str">
        <f>SUBSTITUTE(dailyActivity_merged[[#This Row],[ActivityDate]], "/", "-")</f>
        <v>4-17-2016</v>
      </c>
      <c r="D632" s="6" t="str">
        <f>LEFT(dailyActivity_merged[[#This Row],[Date]],1)</f>
        <v>4</v>
      </c>
      <c r="E632">
        <v>7851</v>
      </c>
      <c r="F632">
        <v>5.9400000572204599</v>
      </c>
      <c r="G632">
        <v>5.9400000572204599</v>
      </c>
      <c r="H632">
        <v>1.1399999856948899</v>
      </c>
      <c r="I632">
        <v>0.79000002145767201</v>
      </c>
      <c r="J632">
        <v>4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25">
      <c r="A633">
        <v>6290855005</v>
      </c>
      <c r="B633" s="6" t="s">
        <v>19</v>
      </c>
      <c r="C633" s="6" t="str">
        <f>SUBSTITUTE(dailyActivity_merged[[#This Row],[ActivityDate]], "/", "-")</f>
        <v>4-18-2016</v>
      </c>
      <c r="D633" s="6" t="str">
        <f>LEFT(dailyActivity_merged[[#This Row],[Date]],1)</f>
        <v>4</v>
      </c>
      <c r="E633">
        <v>6885</v>
      </c>
      <c r="F633">
        <v>5.21000003814697</v>
      </c>
      <c r="G633">
        <v>5.21000003814697</v>
      </c>
      <c r="H633">
        <v>0</v>
      </c>
      <c r="I633">
        <v>0</v>
      </c>
      <c r="J633">
        <v>5.1900000572204599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25">
      <c r="A634">
        <v>6290855005</v>
      </c>
      <c r="B634" s="6" t="s">
        <v>20</v>
      </c>
      <c r="C634" s="6" t="str">
        <f>SUBSTITUTE(dailyActivity_merged[[#This Row],[ActivityDate]], "/", "-")</f>
        <v>4-19-2016</v>
      </c>
      <c r="D634" s="6" t="str">
        <f>LEFT(dailyActivity_merged[[#This Row],[Date]],1)</f>
        <v>4</v>
      </c>
      <c r="E634">
        <v>7142</v>
      </c>
      <c r="F634">
        <v>5.4000000953674299</v>
      </c>
      <c r="G634">
        <v>5.4000000953674299</v>
      </c>
      <c r="H634">
        <v>0</v>
      </c>
      <c r="I634">
        <v>0</v>
      </c>
      <c r="J634">
        <v>5.3899998664856001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25">
      <c r="A635">
        <v>6290855005</v>
      </c>
      <c r="B635" s="6" t="s">
        <v>21</v>
      </c>
      <c r="C635" s="6" t="str">
        <f>SUBSTITUTE(dailyActivity_merged[[#This Row],[ActivityDate]], "/", "-")</f>
        <v>4-20-2016</v>
      </c>
      <c r="D635" s="6" t="str">
        <f>LEFT(dailyActivity_merged[[#This Row],[Date]],1)</f>
        <v>4</v>
      </c>
      <c r="E635">
        <v>6361</v>
      </c>
      <c r="F635">
        <v>4.8099999427795401</v>
      </c>
      <c r="G635">
        <v>4.8099999427795401</v>
      </c>
      <c r="H635">
        <v>0</v>
      </c>
      <c r="I635">
        <v>0</v>
      </c>
      <c r="J635">
        <v>4.8000001907348597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25">
      <c r="A636">
        <v>6290855005</v>
      </c>
      <c r="B636" s="6" t="s">
        <v>22</v>
      </c>
      <c r="C636" s="6" t="str">
        <f>SUBSTITUTE(dailyActivity_merged[[#This Row],[ActivityDate]], "/", "-")</f>
        <v>4-21-2016</v>
      </c>
      <c r="D636" s="6" t="str">
        <f>LEFT(dailyActivity_merged[[#This Row],[Date]],1)</f>
        <v>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25">
      <c r="A637">
        <v>6290855005</v>
      </c>
      <c r="B637" s="6" t="s">
        <v>23</v>
      </c>
      <c r="C637" s="6" t="str">
        <f>SUBSTITUTE(dailyActivity_merged[[#This Row],[ActivityDate]], "/", "-")</f>
        <v>4-22-2016</v>
      </c>
      <c r="D637" s="6" t="str">
        <f>LEFT(dailyActivity_merged[[#This Row],[Date]],1)</f>
        <v>4</v>
      </c>
      <c r="E637">
        <v>6238</v>
      </c>
      <c r="F637">
        <v>4.7199997901916504</v>
      </c>
      <c r="G637">
        <v>4.7199997901916504</v>
      </c>
      <c r="H637">
        <v>0</v>
      </c>
      <c r="I637">
        <v>0</v>
      </c>
      <c r="J637">
        <v>4.7199997901916504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25">
      <c r="A638">
        <v>6290855005</v>
      </c>
      <c r="B638" s="6" t="s">
        <v>24</v>
      </c>
      <c r="C638" s="6" t="str">
        <f>SUBSTITUTE(dailyActivity_merged[[#This Row],[ActivityDate]], "/", "-")</f>
        <v>4-23-2016</v>
      </c>
      <c r="D638" s="6" t="str">
        <f>LEFT(dailyActivity_merged[[#This Row],[Date]],1)</f>
        <v>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25">
      <c r="A639">
        <v>6290855005</v>
      </c>
      <c r="B639" s="6" t="s">
        <v>25</v>
      </c>
      <c r="C639" s="6" t="str">
        <f>SUBSTITUTE(dailyActivity_merged[[#This Row],[ActivityDate]], "/", "-")</f>
        <v>4-24-2016</v>
      </c>
      <c r="D639" s="6" t="str">
        <f>LEFT(dailyActivity_merged[[#This Row],[Date]],1)</f>
        <v>4</v>
      </c>
      <c r="E639">
        <v>5896</v>
      </c>
      <c r="F639">
        <v>4.46000003814697</v>
      </c>
      <c r="G639">
        <v>4.46000003814697</v>
      </c>
      <c r="H639">
        <v>0</v>
      </c>
      <c r="I639">
        <v>0</v>
      </c>
      <c r="J639">
        <v>4.46000003814697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25">
      <c r="A640">
        <v>6290855005</v>
      </c>
      <c r="B640" s="6" t="s">
        <v>26</v>
      </c>
      <c r="C640" s="6" t="str">
        <f>SUBSTITUTE(dailyActivity_merged[[#This Row],[ActivityDate]], "/", "-")</f>
        <v>4-25-2016</v>
      </c>
      <c r="D640" s="6" t="str">
        <f>LEFT(dailyActivity_merged[[#This Row],[Date]],1)</f>
        <v>4</v>
      </c>
      <c r="E640">
        <v>7802</v>
      </c>
      <c r="F640">
        <v>5.9000000953674299</v>
      </c>
      <c r="G640">
        <v>5.9000000953674299</v>
      </c>
      <c r="H640">
        <v>0.68000000715255704</v>
      </c>
      <c r="I640">
        <v>0.18000000715255701</v>
      </c>
      <c r="J640">
        <v>5.0300002098083496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25">
      <c r="A641">
        <v>6290855005</v>
      </c>
      <c r="B641" s="6" t="s">
        <v>27</v>
      </c>
      <c r="C641" s="6" t="str">
        <f>SUBSTITUTE(dailyActivity_merged[[#This Row],[ActivityDate]], "/", "-")</f>
        <v>4-26-2016</v>
      </c>
      <c r="D641" s="6" t="str">
        <f>LEFT(dailyActivity_merged[[#This Row],[Date]],1)</f>
        <v>4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25">
      <c r="A642">
        <v>6290855005</v>
      </c>
      <c r="B642" s="6" t="s">
        <v>28</v>
      </c>
      <c r="C642" s="6" t="str">
        <f>SUBSTITUTE(dailyActivity_merged[[#This Row],[ActivityDate]], "/", "-")</f>
        <v>4-27-2016</v>
      </c>
      <c r="D642" s="6" t="str">
        <f>LEFT(dailyActivity_merged[[#This Row],[Date]],1)</f>
        <v>4</v>
      </c>
      <c r="E642">
        <v>5565</v>
      </c>
      <c r="F642">
        <v>4.21000003814697</v>
      </c>
      <c r="G642">
        <v>4.21000003814697</v>
      </c>
      <c r="H642">
        <v>0</v>
      </c>
      <c r="I642">
        <v>0</v>
      </c>
      <c r="J642">
        <v>4.1799998283386204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25">
      <c r="A643">
        <v>6290855005</v>
      </c>
      <c r="B643" s="6" t="s">
        <v>29</v>
      </c>
      <c r="C643" s="6" t="str">
        <f>SUBSTITUTE(dailyActivity_merged[[#This Row],[ActivityDate]], "/", "-")</f>
        <v>4-28-2016</v>
      </c>
      <c r="D643" s="6" t="str">
        <f>LEFT(dailyActivity_merged[[#This Row],[Date]],1)</f>
        <v>4</v>
      </c>
      <c r="E643">
        <v>5731</v>
      </c>
      <c r="F643">
        <v>4.3299999237060502</v>
      </c>
      <c r="G643">
        <v>4.3299999237060502</v>
      </c>
      <c r="H643">
        <v>0</v>
      </c>
      <c r="I643">
        <v>0</v>
      </c>
      <c r="J643">
        <v>4.3299999237060502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25">
      <c r="A644">
        <v>6290855005</v>
      </c>
      <c r="B644" s="6" t="s">
        <v>30</v>
      </c>
      <c r="C644" s="6" t="str">
        <f>SUBSTITUTE(dailyActivity_merged[[#This Row],[ActivityDate]], "/", "-")</f>
        <v>4-29-2016</v>
      </c>
      <c r="D644" s="6" t="str">
        <f>LEFT(dailyActivity_merged[[#This Row],[Date]],1)</f>
        <v>4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25">
      <c r="A645">
        <v>6290855005</v>
      </c>
      <c r="B645" s="6" t="s">
        <v>31</v>
      </c>
      <c r="C645" s="6" t="str">
        <f>SUBSTITUTE(dailyActivity_merged[[#This Row],[ActivityDate]], "/", "-")</f>
        <v>4-30-2016</v>
      </c>
      <c r="D645" s="6" t="str">
        <f>LEFT(dailyActivity_merged[[#This Row],[Date]],1)</f>
        <v>4</v>
      </c>
      <c r="E645">
        <v>6744</v>
      </c>
      <c r="F645">
        <v>5.0999999046325701</v>
      </c>
      <c r="G645">
        <v>5.0999999046325701</v>
      </c>
      <c r="H645">
        <v>0</v>
      </c>
      <c r="I645">
        <v>0</v>
      </c>
      <c r="J645">
        <v>5.0900001525878897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25">
      <c r="A646">
        <v>6290855005</v>
      </c>
      <c r="B646" s="6" t="s">
        <v>32</v>
      </c>
      <c r="C646" s="6" t="str">
        <f>SUBSTITUTE(dailyActivity_merged[[#This Row],[ActivityDate]], "/", "-")</f>
        <v>5-1-2016</v>
      </c>
      <c r="D646" s="6" t="str">
        <f>LEFT(dailyActivity_merged[[#This Row],[Date]],1)</f>
        <v>5</v>
      </c>
      <c r="E646">
        <v>9837</v>
      </c>
      <c r="F646">
        <v>7.4400000572204599</v>
      </c>
      <c r="G646">
        <v>7.4400000572204599</v>
      </c>
      <c r="H646">
        <v>0.66000002622604403</v>
      </c>
      <c r="I646">
        <v>2.75</v>
      </c>
      <c r="J646">
        <v>4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25">
      <c r="A647">
        <v>6290855005</v>
      </c>
      <c r="B647" s="6" t="s">
        <v>33</v>
      </c>
      <c r="C647" s="6" t="str">
        <f>SUBSTITUTE(dailyActivity_merged[[#This Row],[ActivityDate]], "/", "-")</f>
        <v>5-2-2016</v>
      </c>
      <c r="D647" s="6" t="str">
        <f>LEFT(dailyActivity_merged[[#This Row],[Date]],1)</f>
        <v>5</v>
      </c>
      <c r="E647">
        <v>6781</v>
      </c>
      <c r="F647">
        <v>5.1300001144409197</v>
      </c>
      <c r="G647">
        <v>5.1300001144409197</v>
      </c>
      <c r="H647">
        <v>0</v>
      </c>
      <c r="I647">
        <v>0</v>
      </c>
      <c r="J647">
        <v>5.1100001335143999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25">
      <c r="A648">
        <v>6290855005</v>
      </c>
      <c r="B648" s="6" t="s">
        <v>34</v>
      </c>
      <c r="C648" s="6" t="str">
        <f>SUBSTITUTE(dailyActivity_merged[[#This Row],[ActivityDate]], "/", "-")</f>
        <v>5-3-2016</v>
      </c>
      <c r="D648" s="6" t="str">
        <f>LEFT(dailyActivity_merged[[#This Row],[Date]],1)</f>
        <v>5</v>
      </c>
      <c r="E648">
        <v>6047</v>
      </c>
      <c r="F648">
        <v>4.5700001716613796</v>
      </c>
      <c r="G648">
        <v>4.5700001716613796</v>
      </c>
      <c r="H648">
        <v>0</v>
      </c>
      <c r="I648">
        <v>0</v>
      </c>
      <c r="J648">
        <v>4.5700001716613796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25">
      <c r="A649">
        <v>6290855005</v>
      </c>
      <c r="B649" s="6" t="s">
        <v>35</v>
      </c>
      <c r="C649" s="6" t="str">
        <f>SUBSTITUTE(dailyActivity_merged[[#This Row],[ActivityDate]], "/", "-")</f>
        <v>5-4-2016</v>
      </c>
      <c r="D649" s="6" t="str">
        <f>LEFT(dailyActivity_merged[[#This Row],[Date]],1)</f>
        <v>5</v>
      </c>
      <c r="E649">
        <v>5832</v>
      </c>
      <c r="F649">
        <v>4.4099998474121103</v>
      </c>
      <c r="G649">
        <v>4.4099998474121103</v>
      </c>
      <c r="H649">
        <v>0</v>
      </c>
      <c r="I649">
        <v>0</v>
      </c>
      <c r="J649">
        <v>4.4000000953674299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25">
      <c r="A650">
        <v>6290855005</v>
      </c>
      <c r="B650" s="6" t="s">
        <v>36</v>
      </c>
      <c r="C650" s="6" t="str">
        <f>SUBSTITUTE(dailyActivity_merged[[#This Row],[ActivityDate]], "/", "-")</f>
        <v>5-5-2016</v>
      </c>
      <c r="D650" s="6" t="str">
        <f>LEFT(dailyActivity_merged[[#This Row],[Date]],1)</f>
        <v>5</v>
      </c>
      <c r="E650">
        <v>6339</v>
      </c>
      <c r="F650">
        <v>4.78999996185303</v>
      </c>
      <c r="G650">
        <v>4.78999996185303</v>
      </c>
      <c r="H650">
        <v>0</v>
      </c>
      <c r="I650">
        <v>0</v>
      </c>
      <c r="J650">
        <v>4.78999996185303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25">
      <c r="A651">
        <v>6290855005</v>
      </c>
      <c r="B651" s="6" t="s">
        <v>37</v>
      </c>
      <c r="C651" s="6" t="str">
        <f>SUBSTITUTE(dailyActivity_merged[[#This Row],[ActivityDate]], "/", "-")</f>
        <v>5-6-2016</v>
      </c>
      <c r="D651" s="6" t="str">
        <f>LEFT(dailyActivity_merged[[#This Row],[Date]],1)</f>
        <v>5</v>
      </c>
      <c r="E651">
        <v>6116</v>
      </c>
      <c r="F651">
        <v>4.6199998855590803</v>
      </c>
      <c r="G651">
        <v>4.6199998855590803</v>
      </c>
      <c r="H651">
        <v>0</v>
      </c>
      <c r="I651">
        <v>0</v>
      </c>
      <c r="J651">
        <v>4.5900001525878897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25">
      <c r="A652">
        <v>6290855005</v>
      </c>
      <c r="B652" s="6" t="s">
        <v>38</v>
      </c>
      <c r="C652" s="6" t="str">
        <f>SUBSTITUTE(dailyActivity_merged[[#This Row],[ActivityDate]], "/", "-")</f>
        <v>5-7-2016</v>
      </c>
      <c r="D652" s="6" t="str">
        <f>LEFT(dailyActivity_merged[[#This Row],[Date]],1)</f>
        <v>5</v>
      </c>
      <c r="E652">
        <v>5510</v>
      </c>
      <c r="F652">
        <v>4.1700000762939498</v>
      </c>
      <c r="G652">
        <v>4.1700000762939498</v>
      </c>
      <c r="H652">
        <v>0</v>
      </c>
      <c r="I652">
        <v>0</v>
      </c>
      <c r="J652">
        <v>4.1599998474121103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25">
      <c r="A653">
        <v>6290855005</v>
      </c>
      <c r="B653" s="6" t="s">
        <v>39</v>
      </c>
      <c r="C653" s="6" t="str">
        <f>SUBSTITUTE(dailyActivity_merged[[#This Row],[ActivityDate]], "/", "-")</f>
        <v>5-8-2016</v>
      </c>
      <c r="D653" s="6" t="str">
        <f>LEFT(dailyActivity_merged[[#This Row],[Date]],1)</f>
        <v>5</v>
      </c>
      <c r="E653">
        <v>7706</v>
      </c>
      <c r="F653">
        <v>5.8299999237060502</v>
      </c>
      <c r="G653">
        <v>5.8299999237060502</v>
      </c>
      <c r="H653">
        <v>0</v>
      </c>
      <c r="I653">
        <v>0</v>
      </c>
      <c r="J653">
        <v>5.8200001716613796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25">
      <c r="A654">
        <v>6290855005</v>
      </c>
      <c r="B654" s="6" t="s">
        <v>40</v>
      </c>
      <c r="C654" s="6" t="str">
        <f>SUBSTITUTE(dailyActivity_merged[[#This Row],[ActivityDate]], "/", "-")</f>
        <v>5-9-2016</v>
      </c>
      <c r="D654" s="6" t="str">
        <f>LEFT(dailyActivity_merged[[#This Row],[Date]],1)</f>
        <v>5</v>
      </c>
      <c r="E654">
        <v>6277</v>
      </c>
      <c r="F654">
        <v>4.75</v>
      </c>
      <c r="G654">
        <v>4.75</v>
      </c>
      <c r="H654">
        <v>0</v>
      </c>
      <c r="I654">
        <v>0</v>
      </c>
      <c r="J654">
        <v>4.7300000190734899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25">
      <c r="A655">
        <v>6290855005</v>
      </c>
      <c r="B655" s="6" t="s">
        <v>41</v>
      </c>
      <c r="C655" s="6" t="str">
        <f>SUBSTITUTE(dailyActivity_merged[[#This Row],[ActivityDate]], "/", "-")</f>
        <v>5-10-2016</v>
      </c>
      <c r="D655" s="6" t="str">
        <f>LEFT(dailyActivity_merged[[#This Row],[Date]],1)</f>
        <v>5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25">
      <c r="A656">
        <v>6775888955</v>
      </c>
      <c r="B656" s="6" t="s">
        <v>13</v>
      </c>
      <c r="C656" s="6" t="str">
        <f>SUBSTITUTE(dailyActivity_merged[[#This Row],[ActivityDate]], "/", "-")</f>
        <v>4-12-2016</v>
      </c>
      <c r="D656" s="6" t="str">
        <f>LEFT(dailyActivity_merged[[#This Row],[Date]],1)</f>
        <v>4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25">
      <c r="A657">
        <v>6775888955</v>
      </c>
      <c r="B657" s="6" t="s">
        <v>14</v>
      </c>
      <c r="C657" s="6" t="str">
        <f>SUBSTITUTE(dailyActivity_merged[[#This Row],[ActivityDate]], "/", "-")</f>
        <v>4-13-2016</v>
      </c>
      <c r="D657" s="6" t="str">
        <f>LEFT(dailyActivity_merged[[#This Row],[Date]],1)</f>
        <v>4</v>
      </c>
      <c r="E657">
        <v>4053</v>
      </c>
      <c r="F657">
        <v>2.9100000858306898</v>
      </c>
      <c r="G657">
        <v>2.9100000858306898</v>
      </c>
      <c r="H657">
        <v>1.1100000143051101</v>
      </c>
      <c r="I657">
        <v>0.57999998331069902</v>
      </c>
      <c r="J657">
        <v>1.2200000286102299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25">
      <c r="A658">
        <v>6775888955</v>
      </c>
      <c r="B658" s="6" t="s">
        <v>15</v>
      </c>
      <c r="C658" s="6" t="str">
        <f>SUBSTITUTE(dailyActivity_merged[[#This Row],[ActivityDate]], "/", "-")</f>
        <v>4-14-2016</v>
      </c>
      <c r="D658" s="6" t="str">
        <f>LEFT(dailyActivity_merged[[#This Row],[Date]],1)</f>
        <v>4</v>
      </c>
      <c r="E658">
        <v>5162</v>
      </c>
      <c r="F658">
        <v>3.7000000476837198</v>
      </c>
      <c r="G658">
        <v>3.7000000476837198</v>
      </c>
      <c r="H658">
        <v>0.87000000476837203</v>
      </c>
      <c r="I658">
        <v>0.86000001430511497</v>
      </c>
      <c r="J658">
        <v>1.9700000286102299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25">
      <c r="A659">
        <v>6775888955</v>
      </c>
      <c r="B659" s="6" t="s">
        <v>16</v>
      </c>
      <c r="C659" s="6" t="str">
        <f>SUBSTITUTE(dailyActivity_merged[[#This Row],[ActivityDate]], "/", "-")</f>
        <v>4-15-2016</v>
      </c>
      <c r="D659" s="6" t="str">
        <f>LEFT(dailyActivity_merged[[#This Row],[Date]],1)</f>
        <v>4</v>
      </c>
      <c r="E659">
        <v>1282</v>
      </c>
      <c r="F659">
        <v>0.92000001668930098</v>
      </c>
      <c r="G659">
        <v>0.92000001668930098</v>
      </c>
      <c r="H659">
        <v>0</v>
      </c>
      <c r="I659">
        <v>0</v>
      </c>
      <c r="J659">
        <v>0.92000001668930098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25">
      <c r="A660">
        <v>6775888955</v>
      </c>
      <c r="B660" s="6" t="s">
        <v>17</v>
      </c>
      <c r="C660" s="6" t="str">
        <f>SUBSTITUTE(dailyActivity_merged[[#This Row],[ActivityDate]], "/", "-")</f>
        <v>4-16-2016</v>
      </c>
      <c r="D660" s="6" t="str">
        <f>LEFT(dailyActivity_merged[[#This Row],[Date]],1)</f>
        <v>4</v>
      </c>
      <c r="E660">
        <v>4732</v>
      </c>
      <c r="F660">
        <v>3.3900001049041699</v>
      </c>
      <c r="G660">
        <v>3.3900001049041699</v>
      </c>
      <c r="H660">
        <v>2.5199999809265101</v>
      </c>
      <c r="I660">
        <v>0.81000000238418601</v>
      </c>
      <c r="J660">
        <v>5.9999998658895499E-2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25">
      <c r="A661">
        <v>6775888955</v>
      </c>
      <c r="B661" s="6" t="s">
        <v>18</v>
      </c>
      <c r="C661" s="6" t="str">
        <f>SUBSTITUTE(dailyActivity_merged[[#This Row],[ActivityDate]], "/", "-")</f>
        <v>4-17-2016</v>
      </c>
      <c r="D661" s="6" t="str">
        <f>LEFT(dailyActivity_merged[[#This Row],[Date]],1)</f>
        <v>4</v>
      </c>
      <c r="E661">
        <v>2497</v>
      </c>
      <c r="F661">
        <v>1.78999996185303</v>
      </c>
      <c r="G661">
        <v>1.78999996185303</v>
      </c>
      <c r="H661">
        <v>0.34999999403953602</v>
      </c>
      <c r="I661">
        <v>1.12999999523163</v>
      </c>
      <c r="J661">
        <v>0.31000000238418601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25">
      <c r="A662">
        <v>6775888955</v>
      </c>
      <c r="B662" s="6" t="s">
        <v>19</v>
      </c>
      <c r="C662" s="6" t="str">
        <f>SUBSTITUTE(dailyActivity_merged[[#This Row],[ActivityDate]], "/", "-")</f>
        <v>4-18-2016</v>
      </c>
      <c r="D662" s="6" t="str">
        <f>LEFT(dailyActivity_merged[[#This Row],[Date]],1)</f>
        <v>4</v>
      </c>
      <c r="E662">
        <v>8294</v>
      </c>
      <c r="F662">
        <v>5.9499998092651403</v>
      </c>
      <c r="G662">
        <v>5.9499998092651403</v>
      </c>
      <c r="H662">
        <v>2</v>
      </c>
      <c r="I662">
        <v>0.769999980926514</v>
      </c>
      <c r="J662">
        <v>3.1700000762939502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25">
      <c r="A663">
        <v>6775888955</v>
      </c>
      <c r="B663" s="6" t="s">
        <v>20</v>
      </c>
      <c r="C663" s="6" t="str">
        <f>SUBSTITUTE(dailyActivity_merged[[#This Row],[ActivityDate]], "/", "-")</f>
        <v>4-19-2016</v>
      </c>
      <c r="D663" s="6" t="str">
        <f>LEFT(dailyActivity_merged[[#This Row],[Date]],1)</f>
        <v>4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25">
      <c r="A664">
        <v>6775888955</v>
      </c>
      <c r="B664" s="6" t="s">
        <v>21</v>
      </c>
      <c r="C664" s="6" t="str">
        <f>SUBSTITUTE(dailyActivity_merged[[#This Row],[ActivityDate]], "/", "-")</f>
        <v>4-20-2016</v>
      </c>
      <c r="D664" s="6" t="str">
        <f>LEFT(dailyActivity_merged[[#This Row],[Date]],1)</f>
        <v>4</v>
      </c>
      <c r="E664">
        <v>10771</v>
      </c>
      <c r="F664">
        <v>7.7199997901916504</v>
      </c>
      <c r="G664">
        <v>7.7199997901916504</v>
      </c>
      <c r="H664">
        <v>3.7699999809265101</v>
      </c>
      <c r="I664">
        <v>1.7400000095367401</v>
      </c>
      <c r="J664">
        <v>2.2200000286102299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25">
      <c r="A665">
        <v>6775888955</v>
      </c>
      <c r="B665" s="6" t="s">
        <v>22</v>
      </c>
      <c r="C665" s="6" t="str">
        <f>SUBSTITUTE(dailyActivity_merged[[#This Row],[ActivityDate]], "/", "-")</f>
        <v>4-21-2016</v>
      </c>
      <c r="D665" s="6" t="str">
        <f>LEFT(dailyActivity_merged[[#This Row],[Date]],1)</f>
        <v>4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25">
      <c r="A666">
        <v>6775888955</v>
      </c>
      <c r="B666" s="6" t="s">
        <v>23</v>
      </c>
      <c r="C666" s="6" t="str">
        <f>SUBSTITUTE(dailyActivity_merged[[#This Row],[ActivityDate]], "/", "-")</f>
        <v>4-22-2016</v>
      </c>
      <c r="D666" s="6" t="str">
        <f>LEFT(dailyActivity_merged[[#This Row],[Date]],1)</f>
        <v>4</v>
      </c>
      <c r="E666">
        <v>637</v>
      </c>
      <c r="F666">
        <v>0.46000000834464999</v>
      </c>
      <c r="G666">
        <v>0.46000000834464999</v>
      </c>
      <c r="H666">
        <v>0</v>
      </c>
      <c r="I666">
        <v>0</v>
      </c>
      <c r="J666">
        <v>0.46000000834464999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25">
      <c r="A667">
        <v>6775888955</v>
      </c>
      <c r="B667" s="6" t="s">
        <v>24</v>
      </c>
      <c r="C667" s="6" t="str">
        <f>SUBSTITUTE(dailyActivity_merged[[#This Row],[ActivityDate]], "/", "-")</f>
        <v>4-23-2016</v>
      </c>
      <c r="D667" s="6" t="str">
        <f>LEFT(dailyActivity_merged[[#This Row],[Date]],1)</f>
        <v>4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25">
      <c r="A668">
        <v>6775888955</v>
      </c>
      <c r="B668" s="6" t="s">
        <v>25</v>
      </c>
      <c r="C668" s="6" t="str">
        <f>SUBSTITUTE(dailyActivity_merged[[#This Row],[ActivityDate]], "/", "-")</f>
        <v>4-24-2016</v>
      </c>
      <c r="D668" s="6" t="str">
        <f>LEFT(dailyActivity_merged[[#This Row],[Date]],1)</f>
        <v>4</v>
      </c>
      <c r="E668">
        <v>2153</v>
      </c>
      <c r="F668">
        <v>1.53999996185303</v>
      </c>
      <c r="G668">
        <v>1.53999996185303</v>
      </c>
      <c r="H668">
        <v>0.769999980926514</v>
      </c>
      <c r="I668">
        <v>0.62000000476837203</v>
      </c>
      <c r="J668">
        <v>0.15000000596046401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25">
      <c r="A669">
        <v>6775888955</v>
      </c>
      <c r="B669" s="6" t="s">
        <v>26</v>
      </c>
      <c r="C669" s="6" t="str">
        <f>SUBSTITUTE(dailyActivity_merged[[#This Row],[ActivityDate]], "/", "-")</f>
        <v>4-25-2016</v>
      </c>
      <c r="D669" s="6" t="str">
        <f>LEFT(dailyActivity_merged[[#This Row],[Date]],1)</f>
        <v>4</v>
      </c>
      <c r="E669">
        <v>6474</v>
      </c>
      <c r="F669">
        <v>4.6399998664856001</v>
      </c>
      <c r="G669">
        <v>4.6399998664856001</v>
      </c>
      <c r="H669">
        <v>2.2699999809265101</v>
      </c>
      <c r="I669">
        <v>0.46000000834464999</v>
      </c>
      <c r="J669">
        <v>1.8999999761581401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25">
      <c r="A670">
        <v>6775888955</v>
      </c>
      <c r="B670" s="6" t="s">
        <v>27</v>
      </c>
      <c r="C670" s="6" t="str">
        <f>SUBSTITUTE(dailyActivity_merged[[#This Row],[ActivityDate]], "/", "-")</f>
        <v>4-26-2016</v>
      </c>
      <c r="D670" s="6" t="str">
        <f>LEFT(dailyActivity_merged[[#This Row],[Date]],1)</f>
        <v>4</v>
      </c>
      <c r="E670">
        <v>7091</v>
      </c>
      <c r="F670">
        <v>5.2699999809265101</v>
      </c>
      <c r="G670">
        <v>5.2699999809265101</v>
      </c>
      <c r="H670">
        <v>3.4800000190734899</v>
      </c>
      <c r="I670">
        <v>0.87000000476837203</v>
      </c>
      <c r="J670">
        <v>0.730000019073486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25">
      <c r="A671">
        <v>6775888955</v>
      </c>
      <c r="B671" s="6" t="s">
        <v>28</v>
      </c>
      <c r="C671" s="6" t="str">
        <f>SUBSTITUTE(dailyActivity_merged[[#This Row],[ActivityDate]], "/", "-")</f>
        <v>4-27-2016</v>
      </c>
      <c r="D671" s="6" t="str">
        <f>LEFT(dailyActivity_merged[[#This Row],[Date]],1)</f>
        <v>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25">
      <c r="A672">
        <v>6775888955</v>
      </c>
      <c r="B672" s="6" t="s">
        <v>29</v>
      </c>
      <c r="C672" s="6" t="str">
        <f>SUBSTITUTE(dailyActivity_merged[[#This Row],[ActivityDate]], "/", "-")</f>
        <v>4-28-2016</v>
      </c>
      <c r="D672" s="6" t="str">
        <f>LEFT(dailyActivity_merged[[#This Row],[Date]],1)</f>
        <v>4</v>
      </c>
      <c r="E672">
        <v>703</v>
      </c>
      <c r="F672">
        <v>0.5</v>
      </c>
      <c r="G672">
        <v>0.5</v>
      </c>
      <c r="H672">
        <v>5.9999998658895499E-2</v>
      </c>
      <c r="I672">
        <v>0.20000000298023199</v>
      </c>
      <c r="J672">
        <v>0.239999994635582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25">
      <c r="A673">
        <v>6775888955</v>
      </c>
      <c r="B673" s="6" t="s">
        <v>30</v>
      </c>
      <c r="C673" s="6" t="str">
        <f>SUBSTITUTE(dailyActivity_merged[[#This Row],[ActivityDate]], "/", "-")</f>
        <v>4-29-2016</v>
      </c>
      <c r="D673" s="6" t="str">
        <f>LEFT(dailyActivity_merged[[#This Row],[Date]],1)</f>
        <v>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25">
      <c r="A674">
        <v>6775888955</v>
      </c>
      <c r="B674" s="6" t="s">
        <v>31</v>
      </c>
      <c r="C674" s="6" t="str">
        <f>SUBSTITUTE(dailyActivity_merged[[#This Row],[ActivityDate]], "/", "-")</f>
        <v>4-30-2016</v>
      </c>
      <c r="D674" s="6" t="str">
        <f>LEFT(dailyActivity_merged[[#This Row],[Date]],1)</f>
        <v>4</v>
      </c>
      <c r="E674">
        <v>2503</v>
      </c>
      <c r="F674">
        <v>1.78999996185303</v>
      </c>
      <c r="G674">
        <v>1.78999996185303</v>
      </c>
      <c r="H674">
        <v>0.15999999642372101</v>
      </c>
      <c r="I674">
        <v>0.15999999642372101</v>
      </c>
      <c r="J674">
        <v>1.4800000190734901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25">
      <c r="A675">
        <v>6775888955</v>
      </c>
      <c r="B675" s="6" t="s">
        <v>32</v>
      </c>
      <c r="C675" s="6" t="str">
        <f>SUBSTITUTE(dailyActivity_merged[[#This Row],[ActivityDate]], "/", "-")</f>
        <v>5-1-2016</v>
      </c>
      <c r="D675" s="6" t="str">
        <f>LEFT(dailyActivity_merged[[#This Row],[Date]],1)</f>
        <v>5</v>
      </c>
      <c r="E675">
        <v>2487</v>
      </c>
      <c r="F675">
        <v>1.7799999713897701</v>
      </c>
      <c r="G675">
        <v>1.7799999713897701</v>
      </c>
      <c r="H675">
        <v>0.479999989271164</v>
      </c>
      <c r="I675">
        <v>0.62000000476837203</v>
      </c>
      <c r="J675">
        <v>0.68000000715255704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25">
      <c r="A676">
        <v>6775888955</v>
      </c>
      <c r="B676" s="6" t="s">
        <v>33</v>
      </c>
      <c r="C676" s="6" t="str">
        <f>SUBSTITUTE(dailyActivity_merged[[#This Row],[ActivityDate]], "/", "-")</f>
        <v>5-2-2016</v>
      </c>
      <c r="D676" s="6" t="str">
        <f>LEFT(dailyActivity_merged[[#This Row],[Date]],1)</f>
        <v>5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25">
      <c r="A677">
        <v>6775888955</v>
      </c>
      <c r="B677" s="6" t="s">
        <v>34</v>
      </c>
      <c r="C677" s="6" t="str">
        <f>SUBSTITUTE(dailyActivity_merged[[#This Row],[ActivityDate]], "/", "-")</f>
        <v>5-3-2016</v>
      </c>
      <c r="D677" s="6" t="str">
        <f>LEFT(dailyActivity_merged[[#This Row],[Date]],1)</f>
        <v>5</v>
      </c>
      <c r="E677">
        <v>9</v>
      </c>
      <c r="F677">
        <v>9.9999997764825804E-3</v>
      </c>
      <c r="G677">
        <v>9.9999997764825804E-3</v>
      </c>
      <c r="H677">
        <v>0</v>
      </c>
      <c r="I677">
        <v>0</v>
      </c>
      <c r="J677">
        <v>9.9999997764825804E-3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25">
      <c r="A678">
        <v>6775888955</v>
      </c>
      <c r="B678" s="6" t="s">
        <v>35</v>
      </c>
      <c r="C678" s="6" t="str">
        <f>SUBSTITUTE(dailyActivity_merged[[#This Row],[ActivityDate]], "/", "-")</f>
        <v>5-4-2016</v>
      </c>
      <c r="D678" s="6" t="str">
        <f>LEFT(dailyActivity_merged[[#This Row],[Date]],1)</f>
        <v>5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25">
      <c r="A679">
        <v>6775888955</v>
      </c>
      <c r="B679" s="6" t="s">
        <v>36</v>
      </c>
      <c r="C679" s="6" t="str">
        <f>SUBSTITUTE(dailyActivity_merged[[#This Row],[ActivityDate]], "/", "-")</f>
        <v>5-5-2016</v>
      </c>
      <c r="D679" s="6" t="str">
        <f>LEFT(dailyActivity_merged[[#This Row],[Date]],1)</f>
        <v>5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25">
      <c r="A680">
        <v>6775888955</v>
      </c>
      <c r="B680" s="6" t="s">
        <v>37</v>
      </c>
      <c r="C680" s="6" t="str">
        <f>SUBSTITUTE(dailyActivity_merged[[#This Row],[ActivityDate]], "/", "-")</f>
        <v>5-6-2016</v>
      </c>
      <c r="D680" s="6" t="str">
        <f>LEFT(dailyActivity_merged[[#This Row],[Date]],1)</f>
        <v>5</v>
      </c>
      <c r="E680">
        <v>4697</v>
      </c>
      <c r="F680">
        <v>3.3699998855590798</v>
      </c>
      <c r="G680">
        <v>3.3699998855590798</v>
      </c>
      <c r="H680">
        <v>0.46999999880790699</v>
      </c>
      <c r="I680">
        <v>0.93000000715255704</v>
      </c>
      <c r="J680">
        <v>1.9299999475479099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25">
      <c r="A681">
        <v>6775888955</v>
      </c>
      <c r="B681" s="6" t="s">
        <v>38</v>
      </c>
      <c r="C681" s="6" t="str">
        <f>SUBSTITUTE(dailyActivity_merged[[#This Row],[ActivityDate]], "/", "-")</f>
        <v>5-7-2016</v>
      </c>
      <c r="D681" s="6" t="str">
        <f>LEFT(dailyActivity_merged[[#This Row],[Date]],1)</f>
        <v>5</v>
      </c>
      <c r="E681">
        <v>1967</v>
      </c>
      <c r="F681">
        <v>1.4099999666214</v>
      </c>
      <c r="G681">
        <v>1.4099999666214</v>
      </c>
      <c r="H681">
        <v>0.129999995231628</v>
      </c>
      <c r="I681">
        <v>0.239999994635582</v>
      </c>
      <c r="J681">
        <v>1.04999995231628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25">
      <c r="A682">
        <v>6962181067</v>
      </c>
      <c r="B682" s="6" t="s">
        <v>13</v>
      </c>
      <c r="C682" s="6" t="str">
        <f>SUBSTITUTE(dailyActivity_merged[[#This Row],[ActivityDate]], "/", "-")</f>
        <v>4-12-2016</v>
      </c>
      <c r="D682" s="6" t="str">
        <f>LEFT(dailyActivity_merged[[#This Row],[Date]],1)</f>
        <v>4</v>
      </c>
      <c r="E682">
        <v>10199</v>
      </c>
      <c r="F682">
        <v>6.7399997711181596</v>
      </c>
      <c r="G682">
        <v>6.7399997711181596</v>
      </c>
      <c r="H682">
        <v>3.4000000953674299</v>
      </c>
      <c r="I682">
        <v>0.82999998331069902</v>
      </c>
      <c r="J682">
        <v>2.5099999904632599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25">
      <c r="A683">
        <v>6962181067</v>
      </c>
      <c r="B683" s="6" t="s">
        <v>14</v>
      </c>
      <c r="C683" s="6" t="str">
        <f>SUBSTITUTE(dailyActivity_merged[[#This Row],[ActivityDate]], "/", "-")</f>
        <v>4-13-2016</v>
      </c>
      <c r="D683" s="6" t="str">
        <f>LEFT(dailyActivity_merged[[#This Row],[Date]],1)</f>
        <v>4</v>
      </c>
      <c r="E683">
        <v>5652</v>
      </c>
      <c r="F683">
        <v>3.7400000095367401</v>
      </c>
      <c r="G683">
        <v>3.7400000095367401</v>
      </c>
      <c r="H683">
        <v>0.56999999284744296</v>
      </c>
      <c r="I683">
        <v>1.21000003814697</v>
      </c>
      <c r="J683">
        <v>1.96000003814697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25">
      <c r="A684">
        <v>6962181067</v>
      </c>
      <c r="B684" s="6" t="s">
        <v>15</v>
      </c>
      <c r="C684" s="6" t="str">
        <f>SUBSTITUTE(dailyActivity_merged[[#This Row],[ActivityDate]], "/", "-")</f>
        <v>4-14-2016</v>
      </c>
      <c r="D684" s="6" t="str">
        <f>LEFT(dailyActivity_merged[[#This Row],[Date]],1)</f>
        <v>4</v>
      </c>
      <c r="E684">
        <v>1551</v>
      </c>
      <c r="F684">
        <v>1.0299999713897701</v>
      </c>
      <c r="G684">
        <v>1.0299999713897701</v>
      </c>
      <c r="H684">
        <v>0</v>
      </c>
      <c r="I684">
        <v>0</v>
      </c>
      <c r="J684">
        <v>1.0299999713897701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25">
      <c r="A685">
        <v>6962181067</v>
      </c>
      <c r="B685" s="6" t="s">
        <v>16</v>
      </c>
      <c r="C685" s="6" t="str">
        <f>SUBSTITUTE(dailyActivity_merged[[#This Row],[ActivityDate]], "/", "-")</f>
        <v>4-15-2016</v>
      </c>
      <c r="D685" s="6" t="str">
        <f>LEFT(dailyActivity_merged[[#This Row],[Date]],1)</f>
        <v>4</v>
      </c>
      <c r="E685">
        <v>5563</v>
      </c>
      <c r="F685">
        <v>3.6800000667571999</v>
      </c>
      <c r="G685">
        <v>3.6800000667571999</v>
      </c>
      <c r="H685">
        <v>0</v>
      </c>
      <c r="I685">
        <v>0</v>
      </c>
      <c r="J685">
        <v>3.6800000667571999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25">
      <c r="A686">
        <v>6962181067</v>
      </c>
      <c r="B686" s="6" t="s">
        <v>17</v>
      </c>
      <c r="C686" s="6" t="str">
        <f>SUBSTITUTE(dailyActivity_merged[[#This Row],[ActivityDate]], "/", "-")</f>
        <v>4-16-2016</v>
      </c>
      <c r="D686" s="6" t="str">
        <f>LEFT(dailyActivity_merged[[#This Row],[Date]],1)</f>
        <v>4</v>
      </c>
      <c r="E686">
        <v>13217</v>
      </c>
      <c r="F686">
        <v>8.7399997711181605</v>
      </c>
      <c r="G686">
        <v>8.7399997711181605</v>
      </c>
      <c r="H686">
        <v>3.6600000858306898</v>
      </c>
      <c r="I686">
        <v>0.18999999761581399</v>
      </c>
      <c r="J686">
        <v>4.8800001144409197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25">
      <c r="A687">
        <v>6962181067</v>
      </c>
      <c r="B687" s="6" t="s">
        <v>18</v>
      </c>
      <c r="C687" s="6" t="str">
        <f>SUBSTITUTE(dailyActivity_merged[[#This Row],[ActivityDate]], "/", "-")</f>
        <v>4-17-2016</v>
      </c>
      <c r="D687" s="6" t="str">
        <f>LEFT(dailyActivity_merged[[#This Row],[Date]],1)</f>
        <v>4</v>
      </c>
      <c r="E687">
        <v>10145</v>
      </c>
      <c r="F687">
        <v>6.71000003814697</v>
      </c>
      <c r="G687">
        <v>6.71000003814697</v>
      </c>
      <c r="H687">
        <v>0.33000001311302202</v>
      </c>
      <c r="I687">
        <v>0.68000000715255704</v>
      </c>
      <c r="J687">
        <v>5.6900000572204599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25">
      <c r="A688">
        <v>6962181067</v>
      </c>
      <c r="B688" s="6" t="s">
        <v>19</v>
      </c>
      <c r="C688" s="6" t="str">
        <f>SUBSTITUTE(dailyActivity_merged[[#This Row],[ActivityDate]], "/", "-")</f>
        <v>4-18-2016</v>
      </c>
      <c r="D688" s="6" t="str">
        <f>LEFT(dailyActivity_merged[[#This Row],[Date]],1)</f>
        <v>4</v>
      </c>
      <c r="E688">
        <v>11404</v>
      </c>
      <c r="F688">
        <v>7.53999996185303</v>
      </c>
      <c r="G688">
        <v>7.53999996185303</v>
      </c>
      <c r="H688">
        <v>0.82999998331069902</v>
      </c>
      <c r="I688">
        <v>2.3900001049041699</v>
      </c>
      <c r="J688">
        <v>4.3200001716613796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25">
      <c r="A689">
        <v>6962181067</v>
      </c>
      <c r="B689" s="6" t="s">
        <v>20</v>
      </c>
      <c r="C689" s="6" t="str">
        <f>SUBSTITUTE(dailyActivity_merged[[#This Row],[ActivityDate]], "/", "-")</f>
        <v>4-19-2016</v>
      </c>
      <c r="D689" s="6" t="str">
        <f>LEFT(dailyActivity_merged[[#This Row],[Date]],1)</f>
        <v>4</v>
      </c>
      <c r="E689">
        <v>10742</v>
      </c>
      <c r="F689">
        <v>7.0999999046325701</v>
      </c>
      <c r="G689">
        <v>7.0999999046325701</v>
      </c>
      <c r="H689">
        <v>2.0999999046325701</v>
      </c>
      <c r="I689">
        <v>2.1300001144409202</v>
      </c>
      <c r="J689">
        <v>2.8699998855590798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25">
      <c r="A690">
        <v>6962181067</v>
      </c>
      <c r="B690" s="6" t="s">
        <v>21</v>
      </c>
      <c r="C690" s="6" t="str">
        <f>SUBSTITUTE(dailyActivity_merged[[#This Row],[ActivityDate]], "/", "-")</f>
        <v>4-20-2016</v>
      </c>
      <c r="D690" s="6" t="str">
        <f>LEFT(dailyActivity_merged[[#This Row],[Date]],1)</f>
        <v>4</v>
      </c>
      <c r="E690">
        <v>13928</v>
      </c>
      <c r="F690">
        <v>9.5500001907348597</v>
      </c>
      <c r="G690">
        <v>9.5500001907348597</v>
      </c>
      <c r="H690">
        <v>4.2800002098083496</v>
      </c>
      <c r="I690">
        <v>0.18999999761581399</v>
      </c>
      <c r="J690">
        <v>5.0900001525878897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25">
      <c r="A691">
        <v>6962181067</v>
      </c>
      <c r="B691" s="6" t="s">
        <v>22</v>
      </c>
      <c r="C691" s="6" t="str">
        <f>SUBSTITUTE(dailyActivity_merged[[#This Row],[ActivityDate]], "/", "-")</f>
        <v>4-21-2016</v>
      </c>
      <c r="D691" s="6" t="str">
        <f>LEFT(dailyActivity_merged[[#This Row],[Date]],1)</f>
        <v>4</v>
      </c>
      <c r="E691">
        <v>11835</v>
      </c>
      <c r="F691">
        <v>9.7100000381469709</v>
      </c>
      <c r="G691">
        <v>7.8800001144409197</v>
      </c>
      <c r="H691">
        <v>3.9900000095367401</v>
      </c>
      <c r="I691">
        <v>2.0999999046325701</v>
      </c>
      <c r="J691">
        <v>3.5099999904632599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25">
      <c r="A692">
        <v>6962181067</v>
      </c>
      <c r="B692" s="6" t="s">
        <v>23</v>
      </c>
      <c r="C692" s="6" t="str">
        <f>SUBSTITUTE(dailyActivity_merged[[#This Row],[ActivityDate]], "/", "-")</f>
        <v>4-22-2016</v>
      </c>
      <c r="D692" s="6" t="str">
        <f>LEFT(dailyActivity_merged[[#This Row],[Date]],1)</f>
        <v>4</v>
      </c>
      <c r="E692">
        <v>10725</v>
      </c>
      <c r="F692">
        <v>7.0900001525878897</v>
      </c>
      <c r="G692">
        <v>7.0900001525878897</v>
      </c>
      <c r="H692">
        <v>1.7699999809265099</v>
      </c>
      <c r="I692">
        <v>1.54999995231628</v>
      </c>
      <c r="J692">
        <v>3.7699999809265101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25">
      <c r="A693">
        <v>6962181067</v>
      </c>
      <c r="B693" s="6" t="s">
        <v>24</v>
      </c>
      <c r="C693" s="6" t="str">
        <f>SUBSTITUTE(dailyActivity_merged[[#This Row],[ActivityDate]], "/", "-")</f>
        <v>4-23-2016</v>
      </c>
      <c r="D693" s="6" t="str">
        <f>LEFT(dailyActivity_merged[[#This Row],[Date]],1)</f>
        <v>4</v>
      </c>
      <c r="E693">
        <v>20031</v>
      </c>
      <c r="F693">
        <v>13.2399997711182</v>
      </c>
      <c r="G693">
        <v>13.2399997711182</v>
      </c>
      <c r="H693">
        <v>4.1999998092651403</v>
      </c>
      <c r="I693">
        <v>2</v>
      </c>
      <c r="J693">
        <v>7.03999996185303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25">
      <c r="A694">
        <v>6962181067</v>
      </c>
      <c r="B694" s="6" t="s">
        <v>25</v>
      </c>
      <c r="C694" s="6" t="str">
        <f>SUBSTITUTE(dailyActivity_merged[[#This Row],[ActivityDate]], "/", "-")</f>
        <v>4-24-2016</v>
      </c>
      <c r="D694" s="6" t="str">
        <f>LEFT(dailyActivity_merged[[#This Row],[Date]],1)</f>
        <v>4</v>
      </c>
      <c r="E694">
        <v>5029</v>
      </c>
      <c r="F694">
        <v>3.3199999332428001</v>
      </c>
      <c r="G694">
        <v>3.3199999332428001</v>
      </c>
      <c r="H694">
        <v>0</v>
      </c>
      <c r="I694">
        <v>0</v>
      </c>
      <c r="J694">
        <v>3.3199999332428001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25">
      <c r="A695">
        <v>6962181067</v>
      </c>
      <c r="B695" s="6" t="s">
        <v>26</v>
      </c>
      <c r="C695" s="6" t="str">
        <f>SUBSTITUTE(dailyActivity_merged[[#This Row],[ActivityDate]], "/", "-")</f>
        <v>4-25-2016</v>
      </c>
      <c r="D695" s="6" t="str">
        <f>LEFT(dailyActivity_merged[[#This Row],[Date]],1)</f>
        <v>4</v>
      </c>
      <c r="E695">
        <v>13239</v>
      </c>
      <c r="F695">
        <v>9.2700004577636701</v>
      </c>
      <c r="G695">
        <v>9.0799999237060494</v>
      </c>
      <c r="H695">
        <v>3.0199999809265101</v>
      </c>
      <c r="I695">
        <v>1.6799999475479099</v>
      </c>
      <c r="J695">
        <v>4.46000003814697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25">
      <c r="A696">
        <v>6962181067</v>
      </c>
      <c r="B696" s="6" t="s">
        <v>27</v>
      </c>
      <c r="C696" s="6" t="str">
        <f>SUBSTITUTE(dailyActivity_merged[[#This Row],[ActivityDate]], "/", "-")</f>
        <v>4-26-2016</v>
      </c>
      <c r="D696" s="6" t="str">
        <f>LEFT(dailyActivity_merged[[#This Row],[Date]],1)</f>
        <v>4</v>
      </c>
      <c r="E696">
        <v>10433</v>
      </c>
      <c r="F696">
        <v>6.9000000953674299</v>
      </c>
      <c r="G696">
        <v>6.9000000953674299</v>
      </c>
      <c r="H696">
        <v>2.5799999237060498</v>
      </c>
      <c r="I696">
        <v>0.41999998688697798</v>
      </c>
      <c r="J696">
        <v>3.9000000953674299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25">
      <c r="A697">
        <v>6962181067</v>
      </c>
      <c r="B697" s="6" t="s">
        <v>28</v>
      </c>
      <c r="C697" s="6" t="str">
        <f>SUBSTITUTE(dailyActivity_merged[[#This Row],[ActivityDate]], "/", "-")</f>
        <v>4-27-2016</v>
      </c>
      <c r="D697" s="6" t="str">
        <f>LEFT(dailyActivity_merged[[#This Row],[Date]],1)</f>
        <v>4</v>
      </c>
      <c r="E697">
        <v>10320</v>
      </c>
      <c r="F697">
        <v>6.8200001716613796</v>
      </c>
      <c r="G697">
        <v>6.8200001716613796</v>
      </c>
      <c r="H697">
        <v>0.55000001192092896</v>
      </c>
      <c r="I697">
        <v>2.0199999809265101</v>
      </c>
      <c r="J697">
        <v>4.25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25">
      <c r="A698">
        <v>6962181067</v>
      </c>
      <c r="B698" s="6" t="s">
        <v>29</v>
      </c>
      <c r="C698" s="6" t="str">
        <f>SUBSTITUTE(dailyActivity_merged[[#This Row],[ActivityDate]], "/", "-")</f>
        <v>4-28-2016</v>
      </c>
      <c r="D698" s="6" t="str">
        <f>LEFT(dailyActivity_merged[[#This Row],[Date]],1)</f>
        <v>4</v>
      </c>
      <c r="E698">
        <v>12627</v>
      </c>
      <c r="F698">
        <v>8.3500003814697301</v>
      </c>
      <c r="G698">
        <v>8.3500003814697301</v>
      </c>
      <c r="H698">
        <v>2.5099999904632599</v>
      </c>
      <c r="I698">
        <v>0.239999994635582</v>
      </c>
      <c r="J698">
        <v>5.5900001525878897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25">
      <c r="A699">
        <v>6962181067</v>
      </c>
      <c r="B699" s="6" t="s">
        <v>30</v>
      </c>
      <c r="C699" s="6" t="str">
        <f>SUBSTITUTE(dailyActivity_merged[[#This Row],[ActivityDate]], "/", "-")</f>
        <v>4-29-2016</v>
      </c>
      <c r="D699" s="6" t="str">
        <f>LEFT(dailyActivity_merged[[#This Row],[Date]],1)</f>
        <v>4</v>
      </c>
      <c r="E699">
        <v>10762</v>
      </c>
      <c r="F699">
        <v>7.1100001335143999</v>
      </c>
      <c r="G699">
        <v>7.1100001335143999</v>
      </c>
      <c r="H699">
        <v>0.81999999284744296</v>
      </c>
      <c r="I699">
        <v>0.479999989271164</v>
      </c>
      <c r="J699">
        <v>5.8099999427795401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25">
      <c r="A700">
        <v>6962181067</v>
      </c>
      <c r="B700" s="6" t="s">
        <v>31</v>
      </c>
      <c r="C700" s="6" t="str">
        <f>SUBSTITUTE(dailyActivity_merged[[#This Row],[ActivityDate]], "/", "-")</f>
        <v>4-30-2016</v>
      </c>
      <c r="D700" s="6" t="str">
        <f>LEFT(dailyActivity_merged[[#This Row],[Date]],1)</f>
        <v>4</v>
      </c>
      <c r="E700">
        <v>10081</v>
      </c>
      <c r="F700">
        <v>6.6599998474121103</v>
      </c>
      <c r="G700">
        <v>6.6599998474121103</v>
      </c>
      <c r="H700">
        <v>2.2400000095367401</v>
      </c>
      <c r="I700">
        <v>0.75999999046325695</v>
      </c>
      <c r="J700">
        <v>3.6700000762939502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25">
      <c r="A701">
        <v>6962181067</v>
      </c>
      <c r="B701" s="6" t="s">
        <v>32</v>
      </c>
      <c r="C701" s="6" t="str">
        <f>SUBSTITUTE(dailyActivity_merged[[#This Row],[ActivityDate]], "/", "-")</f>
        <v>5-1-2016</v>
      </c>
      <c r="D701" s="6" t="str">
        <f>LEFT(dailyActivity_merged[[#This Row],[Date]],1)</f>
        <v>5</v>
      </c>
      <c r="E701">
        <v>5454</v>
      </c>
      <c r="F701">
        <v>3.6099998950958301</v>
      </c>
      <c r="G701">
        <v>3.6099998950958301</v>
      </c>
      <c r="H701">
        <v>0</v>
      </c>
      <c r="I701">
        <v>0</v>
      </c>
      <c r="J701">
        <v>3.6099998950958301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25">
      <c r="A702">
        <v>6962181067</v>
      </c>
      <c r="B702" s="6" t="s">
        <v>33</v>
      </c>
      <c r="C702" s="6" t="str">
        <f>SUBSTITUTE(dailyActivity_merged[[#This Row],[ActivityDate]], "/", "-")</f>
        <v>5-2-2016</v>
      </c>
      <c r="D702" s="6" t="str">
        <f>LEFT(dailyActivity_merged[[#This Row],[Date]],1)</f>
        <v>5</v>
      </c>
      <c r="E702">
        <v>12912</v>
      </c>
      <c r="F702">
        <v>8.5399999618530291</v>
      </c>
      <c r="G702">
        <v>8.5399999618530291</v>
      </c>
      <c r="H702">
        <v>1.20000004768372</v>
      </c>
      <c r="I702">
        <v>2</v>
      </c>
      <c r="J702">
        <v>5.3400001525878897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25">
      <c r="A703">
        <v>6962181067</v>
      </c>
      <c r="B703" s="6" t="s">
        <v>34</v>
      </c>
      <c r="C703" s="6" t="str">
        <f>SUBSTITUTE(dailyActivity_merged[[#This Row],[ActivityDate]], "/", "-")</f>
        <v>5-3-2016</v>
      </c>
      <c r="D703" s="6" t="str">
        <f>LEFT(dailyActivity_merged[[#This Row],[Date]],1)</f>
        <v>5</v>
      </c>
      <c r="E703">
        <v>12109</v>
      </c>
      <c r="F703">
        <v>8.1199998855590803</v>
      </c>
      <c r="G703">
        <v>8.1199998855590803</v>
      </c>
      <c r="H703">
        <v>1.7400000095367401</v>
      </c>
      <c r="I703">
        <v>2.03999996185303</v>
      </c>
      <c r="J703">
        <v>4.3299999237060502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25">
      <c r="A704">
        <v>6962181067</v>
      </c>
      <c r="B704" s="6" t="s">
        <v>35</v>
      </c>
      <c r="C704" s="6" t="str">
        <f>SUBSTITUTE(dailyActivity_merged[[#This Row],[ActivityDate]], "/", "-")</f>
        <v>5-4-2016</v>
      </c>
      <c r="D704" s="6" t="str">
        <f>LEFT(dailyActivity_merged[[#This Row],[Date]],1)</f>
        <v>5</v>
      </c>
      <c r="E704">
        <v>10147</v>
      </c>
      <c r="F704">
        <v>6.71000003814697</v>
      </c>
      <c r="G704">
        <v>6.71000003814697</v>
      </c>
      <c r="H704">
        <v>0.46999999880790699</v>
      </c>
      <c r="I704">
        <v>1.6799999475479099</v>
      </c>
      <c r="J704">
        <v>4.5500001907348597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25">
      <c r="A705">
        <v>6962181067</v>
      </c>
      <c r="B705" s="6" t="s">
        <v>36</v>
      </c>
      <c r="C705" s="6" t="str">
        <f>SUBSTITUTE(dailyActivity_merged[[#This Row],[ActivityDate]], "/", "-")</f>
        <v>5-5-2016</v>
      </c>
      <c r="D705" s="6" t="str">
        <f>LEFT(dailyActivity_merged[[#This Row],[Date]],1)</f>
        <v>5</v>
      </c>
      <c r="E705">
        <v>10524</v>
      </c>
      <c r="F705">
        <v>6.96000003814697</v>
      </c>
      <c r="G705">
        <v>6.96000003814697</v>
      </c>
      <c r="H705">
        <v>0.99000000953674305</v>
      </c>
      <c r="I705">
        <v>1.1599999666214</v>
      </c>
      <c r="J705">
        <v>4.8099999427795401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25">
      <c r="A706">
        <v>6962181067</v>
      </c>
      <c r="B706" s="6" t="s">
        <v>37</v>
      </c>
      <c r="C706" s="6" t="str">
        <f>SUBSTITUTE(dailyActivity_merged[[#This Row],[ActivityDate]], "/", "-")</f>
        <v>5-6-2016</v>
      </c>
      <c r="D706" s="6" t="str">
        <f>LEFT(dailyActivity_merged[[#This Row],[Date]],1)</f>
        <v>5</v>
      </c>
      <c r="E706">
        <v>5908</v>
      </c>
      <c r="F706">
        <v>3.9100000858306898</v>
      </c>
      <c r="G706">
        <v>3.9100000858306898</v>
      </c>
      <c r="H706">
        <v>0</v>
      </c>
      <c r="I706">
        <v>0</v>
      </c>
      <c r="J706">
        <v>3.9100000858306898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25">
      <c r="A707">
        <v>6962181067</v>
      </c>
      <c r="B707" s="6" t="s">
        <v>38</v>
      </c>
      <c r="C707" s="6" t="str">
        <f>SUBSTITUTE(dailyActivity_merged[[#This Row],[ActivityDate]], "/", "-")</f>
        <v>5-7-2016</v>
      </c>
      <c r="D707" s="6" t="str">
        <f>LEFT(dailyActivity_merged[[#This Row],[Date]],1)</f>
        <v>5</v>
      </c>
      <c r="E707">
        <v>6815</v>
      </c>
      <c r="F707">
        <v>4.5</v>
      </c>
      <c r="G707">
        <v>4.5</v>
      </c>
      <c r="H707">
        <v>0</v>
      </c>
      <c r="I707">
        <v>0</v>
      </c>
      <c r="J707">
        <v>4.5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25">
      <c r="A708">
        <v>6962181067</v>
      </c>
      <c r="B708" s="6" t="s">
        <v>39</v>
      </c>
      <c r="C708" s="6" t="str">
        <f>SUBSTITUTE(dailyActivity_merged[[#This Row],[ActivityDate]], "/", "-")</f>
        <v>5-8-2016</v>
      </c>
      <c r="D708" s="6" t="str">
        <f>LEFT(dailyActivity_merged[[#This Row],[Date]],1)</f>
        <v>5</v>
      </c>
      <c r="E708">
        <v>4188</v>
      </c>
      <c r="F708">
        <v>2.7699999809265101</v>
      </c>
      <c r="G708">
        <v>2.7699999809265101</v>
      </c>
      <c r="H708">
        <v>0</v>
      </c>
      <c r="I708">
        <v>0.519999980926514</v>
      </c>
      <c r="J708">
        <v>2.25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25">
      <c r="A709">
        <v>6962181067</v>
      </c>
      <c r="B709" s="6" t="s">
        <v>40</v>
      </c>
      <c r="C709" s="6" t="str">
        <f>SUBSTITUTE(dailyActivity_merged[[#This Row],[ActivityDate]], "/", "-")</f>
        <v>5-9-2016</v>
      </c>
      <c r="D709" s="6" t="str">
        <f>LEFT(dailyActivity_merged[[#This Row],[Date]],1)</f>
        <v>5</v>
      </c>
      <c r="E709">
        <v>12342</v>
      </c>
      <c r="F709">
        <v>8.7200002670288104</v>
      </c>
      <c r="G709">
        <v>8.6800003051757795</v>
      </c>
      <c r="H709">
        <v>3.9000000953674299</v>
      </c>
      <c r="I709">
        <v>1.1799999475479099</v>
      </c>
      <c r="J709">
        <v>3.6500000953674299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25">
      <c r="A710">
        <v>6962181067</v>
      </c>
      <c r="B710" s="6" t="s">
        <v>41</v>
      </c>
      <c r="C710" s="6" t="str">
        <f>SUBSTITUTE(dailyActivity_merged[[#This Row],[ActivityDate]], "/", "-")</f>
        <v>5-10-2016</v>
      </c>
      <c r="D710" s="6" t="str">
        <f>LEFT(dailyActivity_merged[[#This Row],[Date]],1)</f>
        <v>5</v>
      </c>
      <c r="E710">
        <v>15448</v>
      </c>
      <c r="F710">
        <v>10.210000038146999</v>
      </c>
      <c r="G710">
        <v>10.210000038146999</v>
      </c>
      <c r="H710">
        <v>3.4700000286102299</v>
      </c>
      <c r="I710">
        <v>1.75</v>
      </c>
      <c r="J710">
        <v>4.9899997711181596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25">
      <c r="A711">
        <v>6962181067</v>
      </c>
      <c r="B711" s="6" t="s">
        <v>42</v>
      </c>
      <c r="C711" s="6" t="str">
        <f>SUBSTITUTE(dailyActivity_merged[[#This Row],[ActivityDate]], "/", "-")</f>
        <v>5-11-2016</v>
      </c>
      <c r="D711" s="6" t="str">
        <f>LEFT(dailyActivity_merged[[#This Row],[Date]],1)</f>
        <v>5</v>
      </c>
      <c r="E711">
        <v>6722</v>
      </c>
      <c r="F711">
        <v>4.4400000572204599</v>
      </c>
      <c r="G711">
        <v>4.4400000572204599</v>
      </c>
      <c r="H711">
        <v>1.4900000095367401</v>
      </c>
      <c r="I711">
        <v>0.31000000238418601</v>
      </c>
      <c r="J711">
        <v>2.6500000953674299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25">
      <c r="A712">
        <v>6962181067</v>
      </c>
      <c r="B712" s="6" t="s">
        <v>43</v>
      </c>
      <c r="C712" s="6" t="str">
        <f>SUBSTITUTE(dailyActivity_merged[[#This Row],[ActivityDate]], "/", "-")</f>
        <v>5-12-2016</v>
      </c>
      <c r="D712" s="6" t="str">
        <f>LEFT(dailyActivity_merged[[#This Row],[Date]],1)</f>
        <v>5</v>
      </c>
      <c r="E712">
        <v>3587</v>
      </c>
      <c r="F712">
        <v>2.3699998855590798</v>
      </c>
      <c r="G712">
        <v>2.3699998855590798</v>
      </c>
      <c r="H712">
        <v>0</v>
      </c>
      <c r="I712">
        <v>0.25</v>
      </c>
      <c r="J712">
        <v>2.1099998950958301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25">
      <c r="A713">
        <v>7007744171</v>
      </c>
      <c r="B713" s="6" t="s">
        <v>13</v>
      </c>
      <c r="C713" s="6" t="str">
        <f>SUBSTITUTE(dailyActivity_merged[[#This Row],[ActivityDate]], "/", "-")</f>
        <v>4-12-2016</v>
      </c>
      <c r="D713" s="6" t="str">
        <f>LEFT(dailyActivity_merged[[#This Row],[Date]],1)</f>
        <v>4</v>
      </c>
      <c r="E713">
        <v>14172</v>
      </c>
      <c r="F713">
        <v>10.289999961853001</v>
      </c>
      <c r="G713">
        <v>9.4799995422363299</v>
      </c>
      <c r="H713">
        <v>4.5</v>
      </c>
      <c r="I713">
        <v>0.37999999523162797</v>
      </c>
      <c r="J713">
        <v>5.4099998474121103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25">
      <c r="A714">
        <v>7007744171</v>
      </c>
      <c r="B714" s="6" t="s">
        <v>14</v>
      </c>
      <c r="C714" s="6" t="str">
        <f>SUBSTITUTE(dailyActivity_merged[[#This Row],[ActivityDate]], "/", "-")</f>
        <v>4-13-2016</v>
      </c>
      <c r="D714" s="6" t="str">
        <f>LEFT(dailyActivity_merged[[#This Row],[Date]],1)</f>
        <v>4</v>
      </c>
      <c r="E714">
        <v>12862</v>
      </c>
      <c r="F714">
        <v>9.6499996185302699</v>
      </c>
      <c r="G714">
        <v>8.6000003814697301</v>
      </c>
      <c r="H714">
        <v>4.6100001335143999</v>
      </c>
      <c r="I714">
        <v>0.56000000238418601</v>
      </c>
      <c r="J714">
        <v>4.4800000190734899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25">
      <c r="A715">
        <v>7007744171</v>
      </c>
      <c r="B715" s="6" t="s">
        <v>15</v>
      </c>
      <c r="C715" s="6" t="str">
        <f>SUBSTITUTE(dailyActivity_merged[[#This Row],[ActivityDate]], "/", "-")</f>
        <v>4-14-2016</v>
      </c>
      <c r="D715" s="6" t="str">
        <f>LEFT(dailyActivity_merged[[#This Row],[Date]],1)</f>
        <v>4</v>
      </c>
      <c r="E715">
        <v>11179</v>
      </c>
      <c r="F715">
        <v>8.2399997711181605</v>
      </c>
      <c r="G715">
        <v>7.4800000190734899</v>
      </c>
      <c r="H715">
        <v>2.9500000476837198</v>
      </c>
      <c r="I715">
        <v>0.34000000357627902</v>
      </c>
      <c r="J715">
        <v>4.96000003814697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25">
      <c r="A716">
        <v>7007744171</v>
      </c>
      <c r="B716" s="6" t="s">
        <v>16</v>
      </c>
      <c r="C716" s="6" t="str">
        <f>SUBSTITUTE(dailyActivity_merged[[#This Row],[ActivityDate]], "/", "-")</f>
        <v>4-15-2016</v>
      </c>
      <c r="D716" s="6" t="str">
        <f>LEFT(dailyActivity_merged[[#This Row],[Date]],1)</f>
        <v>4</v>
      </c>
      <c r="E716">
        <v>5273</v>
      </c>
      <c r="F716">
        <v>3.5299999713897701</v>
      </c>
      <c r="G716">
        <v>3.5299999713897701</v>
      </c>
      <c r="H716">
        <v>0</v>
      </c>
      <c r="I716">
        <v>0</v>
      </c>
      <c r="J716">
        <v>3.5299999713897701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25">
      <c r="A717">
        <v>7007744171</v>
      </c>
      <c r="B717" s="6" t="s">
        <v>17</v>
      </c>
      <c r="C717" s="6" t="str">
        <f>SUBSTITUTE(dailyActivity_merged[[#This Row],[ActivityDate]], "/", "-")</f>
        <v>4-16-2016</v>
      </c>
      <c r="D717" s="6" t="str">
        <f>LEFT(dailyActivity_merged[[#This Row],[Date]],1)</f>
        <v>4</v>
      </c>
      <c r="E717">
        <v>4631</v>
      </c>
      <c r="F717">
        <v>3.0999999046325701</v>
      </c>
      <c r="G717">
        <v>3.0999999046325701</v>
      </c>
      <c r="H717">
        <v>0</v>
      </c>
      <c r="I717">
        <v>0</v>
      </c>
      <c r="J717">
        <v>3.0999999046325701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25">
      <c r="A718">
        <v>7007744171</v>
      </c>
      <c r="B718" s="6" t="s">
        <v>18</v>
      </c>
      <c r="C718" s="6" t="str">
        <f>SUBSTITUTE(dailyActivity_merged[[#This Row],[ActivityDate]], "/", "-")</f>
        <v>4-17-2016</v>
      </c>
      <c r="D718" s="6" t="str">
        <f>LEFT(dailyActivity_merged[[#This Row],[Date]],1)</f>
        <v>4</v>
      </c>
      <c r="E718">
        <v>8059</v>
      </c>
      <c r="F718">
        <v>5.3899998664856001</v>
      </c>
      <c r="G718">
        <v>5.3899998664856001</v>
      </c>
      <c r="H718">
        <v>0</v>
      </c>
      <c r="I718">
        <v>0</v>
      </c>
      <c r="J718">
        <v>5.3899998664856001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25">
      <c r="A719">
        <v>7007744171</v>
      </c>
      <c r="B719" s="6" t="s">
        <v>19</v>
      </c>
      <c r="C719" s="6" t="str">
        <f>SUBSTITUTE(dailyActivity_merged[[#This Row],[ActivityDate]], "/", "-")</f>
        <v>4-18-2016</v>
      </c>
      <c r="D719" s="6" t="str">
        <f>LEFT(dailyActivity_merged[[#This Row],[Date]],1)</f>
        <v>4</v>
      </c>
      <c r="E719">
        <v>14816</v>
      </c>
      <c r="F719">
        <v>10.9799995422363</v>
      </c>
      <c r="G719">
        <v>9.9099998474121094</v>
      </c>
      <c r="H719">
        <v>3.78999996185303</v>
      </c>
      <c r="I719">
        <v>2.1199998855590798</v>
      </c>
      <c r="J719">
        <v>5.0500001907348597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25">
      <c r="A720">
        <v>7007744171</v>
      </c>
      <c r="B720" s="6" t="s">
        <v>20</v>
      </c>
      <c r="C720" s="6" t="str">
        <f>SUBSTITUTE(dailyActivity_merged[[#This Row],[ActivityDate]], "/", "-")</f>
        <v>4-19-2016</v>
      </c>
      <c r="D720" s="6" t="str">
        <f>LEFT(dailyActivity_merged[[#This Row],[Date]],1)</f>
        <v>4</v>
      </c>
      <c r="E720">
        <v>14194</v>
      </c>
      <c r="F720">
        <v>10.4799995422363</v>
      </c>
      <c r="G720">
        <v>9.5</v>
      </c>
      <c r="H720">
        <v>4.4099998474121103</v>
      </c>
      <c r="I720">
        <v>0.75999999046325695</v>
      </c>
      <c r="J720">
        <v>5.3099999427795401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25">
      <c r="A721">
        <v>7007744171</v>
      </c>
      <c r="B721" s="6" t="s">
        <v>21</v>
      </c>
      <c r="C721" s="6" t="str">
        <f>SUBSTITUTE(dailyActivity_merged[[#This Row],[ActivityDate]], "/", "-")</f>
        <v>4-20-2016</v>
      </c>
      <c r="D721" s="6" t="str">
        <f>LEFT(dailyActivity_merged[[#This Row],[Date]],1)</f>
        <v>4</v>
      </c>
      <c r="E721">
        <v>15566</v>
      </c>
      <c r="F721">
        <v>11.310000419616699</v>
      </c>
      <c r="G721">
        <v>10.4099998474121</v>
      </c>
      <c r="H721">
        <v>4.78999996185303</v>
      </c>
      <c r="I721">
        <v>0.67000001668930098</v>
      </c>
      <c r="J721">
        <v>5.8600001335143999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25">
      <c r="A722">
        <v>7007744171</v>
      </c>
      <c r="B722" s="6" t="s">
        <v>22</v>
      </c>
      <c r="C722" s="6" t="str">
        <f>SUBSTITUTE(dailyActivity_merged[[#This Row],[ActivityDate]], "/", "-")</f>
        <v>4-21-2016</v>
      </c>
      <c r="D722" s="6" t="str">
        <f>LEFT(dailyActivity_merged[[#This Row],[Date]],1)</f>
        <v>4</v>
      </c>
      <c r="E722">
        <v>13744</v>
      </c>
      <c r="F722">
        <v>9.1899995803833008</v>
      </c>
      <c r="G722">
        <v>9.1899995803833008</v>
      </c>
      <c r="H722">
        <v>2.1500000953674299</v>
      </c>
      <c r="I722">
        <v>1.87000000476837</v>
      </c>
      <c r="J722">
        <v>5.1700000762939498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25">
      <c r="A723">
        <v>7007744171</v>
      </c>
      <c r="B723" s="6" t="s">
        <v>23</v>
      </c>
      <c r="C723" s="6" t="str">
        <f>SUBSTITUTE(dailyActivity_merged[[#This Row],[ActivityDate]], "/", "-")</f>
        <v>4-22-2016</v>
      </c>
      <c r="D723" s="6" t="str">
        <f>LEFT(dailyActivity_merged[[#This Row],[Date]],1)</f>
        <v>4</v>
      </c>
      <c r="E723">
        <v>15299</v>
      </c>
      <c r="F723">
        <v>10.2399997711182</v>
      </c>
      <c r="G723">
        <v>10.2399997711182</v>
      </c>
      <c r="H723">
        <v>4.0999999046325701</v>
      </c>
      <c r="I723">
        <v>1.7599999904632599</v>
      </c>
      <c r="J723">
        <v>4.3699998855590803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25">
      <c r="A724">
        <v>7007744171</v>
      </c>
      <c r="B724" s="6" t="s">
        <v>24</v>
      </c>
      <c r="C724" s="6" t="str">
        <f>SUBSTITUTE(dailyActivity_merged[[#This Row],[ActivityDate]], "/", "-")</f>
        <v>4-23-2016</v>
      </c>
      <c r="D724" s="6" t="str">
        <f>LEFT(dailyActivity_merged[[#This Row],[Date]],1)</f>
        <v>4</v>
      </c>
      <c r="E724">
        <v>8093</v>
      </c>
      <c r="F724">
        <v>5.4099998474121103</v>
      </c>
      <c r="G724">
        <v>5.4099998474121103</v>
      </c>
      <c r="H724">
        <v>0.129999995231628</v>
      </c>
      <c r="I724">
        <v>1.12999999523163</v>
      </c>
      <c r="J724">
        <v>4.1500000953674299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25">
      <c r="A725">
        <v>7007744171</v>
      </c>
      <c r="B725" s="6" t="s">
        <v>25</v>
      </c>
      <c r="C725" s="6" t="str">
        <f>SUBSTITUTE(dailyActivity_merged[[#This Row],[ActivityDate]], "/", "-")</f>
        <v>4-24-2016</v>
      </c>
      <c r="D725" s="6" t="str">
        <f>LEFT(dailyActivity_merged[[#This Row],[Date]],1)</f>
        <v>4</v>
      </c>
      <c r="E725">
        <v>11085</v>
      </c>
      <c r="F725">
        <v>7.4200000762939498</v>
      </c>
      <c r="G725">
        <v>7.4200000762939498</v>
      </c>
      <c r="H725">
        <v>0</v>
      </c>
      <c r="I725">
        <v>0</v>
      </c>
      <c r="J725">
        <v>7.4200000762939498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25">
      <c r="A726">
        <v>7007744171</v>
      </c>
      <c r="B726" s="6" t="s">
        <v>26</v>
      </c>
      <c r="C726" s="6" t="str">
        <f>SUBSTITUTE(dailyActivity_merged[[#This Row],[ActivityDate]], "/", "-")</f>
        <v>4-25-2016</v>
      </c>
      <c r="D726" s="6" t="str">
        <f>LEFT(dailyActivity_merged[[#This Row],[Date]],1)</f>
        <v>4</v>
      </c>
      <c r="E726">
        <v>18229</v>
      </c>
      <c r="F726">
        <v>13.3400001525879</v>
      </c>
      <c r="G726">
        <v>12.199999809265099</v>
      </c>
      <c r="H726">
        <v>4.3099999427795401</v>
      </c>
      <c r="I726">
        <v>1.37000000476837</v>
      </c>
      <c r="J726">
        <v>7.6700000762939498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25">
      <c r="A727">
        <v>7007744171</v>
      </c>
      <c r="B727" s="6" t="s">
        <v>27</v>
      </c>
      <c r="C727" s="6" t="str">
        <f>SUBSTITUTE(dailyActivity_merged[[#This Row],[ActivityDate]], "/", "-")</f>
        <v>4-26-2016</v>
      </c>
      <c r="D727" s="6" t="str">
        <f>LEFT(dailyActivity_merged[[#This Row],[Date]],1)</f>
        <v>4</v>
      </c>
      <c r="E727">
        <v>15090</v>
      </c>
      <c r="F727">
        <v>10.1000003814697</v>
      </c>
      <c r="G727">
        <v>10.1000003814697</v>
      </c>
      <c r="H727">
        <v>0.93000000715255704</v>
      </c>
      <c r="I727">
        <v>0.93999999761581399</v>
      </c>
      <c r="J727">
        <v>8.2299995422363299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25">
      <c r="A728">
        <v>7007744171</v>
      </c>
      <c r="B728" s="6" t="s">
        <v>28</v>
      </c>
      <c r="C728" s="6" t="str">
        <f>SUBSTITUTE(dailyActivity_merged[[#This Row],[ActivityDate]], "/", "-")</f>
        <v>4-27-2016</v>
      </c>
      <c r="D728" s="6" t="str">
        <f>LEFT(dailyActivity_merged[[#This Row],[Date]],1)</f>
        <v>4</v>
      </c>
      <c r="E728">
        <v>13541</v>
      </c>
      <c r="F728">
        <v>10.2200002670288</v>
      </c>
      <c r="G728">
        <v>9.0600004196166992</v>
      </c>
      <c r="H728">
        <v>4.2699999809265101</v>
      </c>
      <c r="I728">
        <v>0.66000002622604403</v>
      </c>
      <c r="J728">
        <v>5.28999996185303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25">
      <c r="A729">
        <v>7007744171</v>
      </c>
      <c r="B729" s="6" t="s">
        <v>29</v>
      </c>
      <c r="C729" s="6" t="str">
        <f>SUBSTITUTE(dailyActivity_merged[[#This Row],[ActivityDate]], "/", "-")</f>
        <v>4-28-2016</v>
      </c>
      <c r="D729" s="6" t="str">
        <f>LEFT(dailyActivity_merged[[#This Row],[Date]],1)</f>
        <v>4</v>
      </c>
      <c r="E729">
        <v>15128</v>
      </c>
      <c r="F729">
        <v>10.1199998855591</v>
      </c>
      <c r="G729">
        <v>10.1199998855591</v>
      </c>
      <c r="H729">
        <v>1.0900000333786</v>
      </c>
      <c r="I729">
        <v>0.769999980926514</v>
      </c>
      <c r="J729">
        <v>8.2600002288818395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25">
      <c r="A730">
        <v>7007744171</v>
      </c>
      <c r="B730" s="6" t="s">
        <v>30</v>
      </c>
      <c r="C730" s="6" t="str">
        <f>SUBSTITUTE(dailyActivity_merged[[#This Row],[ActivityDate]], "/", "-")</f>
        <v>4-29-2016</v>
      </c>
      <c r="D730" s="6" t="str">
        <f>LEFT(dailyActivity_merged[[#This Row],[Date]],1)</f>
        <v>4</v>
      </c>
      <c r="E730">
        <v>20067</v>
      </c>
      <c r="F730">
        <v>14.300000190734901</v>
      </c>
      <c r="G730">
        <v>13.420000076293899</v>
      </c>
      <c r="H730">
        <v>4.3099999427795401</v>
      </c>
      <c r="I730">
        <v>2.0499999523162802</v>
      </c>
      <c r="J730">
        <v>7.9499998092651403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25">
      <c r="A731">
        <v>7007744171</v>
      </c>
      <c r="B731" s="6" t="s">
        <v>31</v>
      </c>
      <c r="C731" s="6" t="str">
        <f>SUBSTITUTE(dailyActivity_merged[[#This Row],[ActivityDate]], "/", "-")</f>
        <v>4-30-2016</v>
      </c>
      <c r="D731" s="6" t="str">
        <f>LEFT(dailyActivity_merged[[#This Row],[Date]],1)</f>
        <v>4</v>
      </c>
      <c r="E731">
        <v>3761</v>
      </c>
      <c r="F731">
        <v>2.5199999809265101</v>
      </c>
      <c r="G731">
        <v>2.5199999809265101</v>
      </c>
      <c r="H731">
        <v>0</v>
      </c>
      <c r="I731">
        <v>0</v>
      </c>
      <c r="J731">
        <v>2.5199999809265101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25">
      <c r="A732">
        <v>7007744171</v>
      </c>
      <c r="B732" s="6" t="s">
        <v>32</v>
      </c>
      <c r="C732" s="6" t="str">
        <f>SUBSTITUTE(dailyActivity_merged[[#This Row],[ActivityDate]], "/", "-")</f>
        <v>5-1-2016</v>
      </c>
      <c r="D732" s="6" t="str">
        <f>LEFT(dailyActivity_merged[[#This Row],[Date]],1)</f>
        <v>5</v>
      </c>
      <c r="E732">
        <v>5600</v>
      </c>
      <c r="F732">
        <v>3.75</v>
      </c>
      <c r="G732">
        <v>3.75</v>
      </c>
      <c r="H732">
        <v>0</v>
      </c>
      <c r="I732">
        <v>0</v>
      </c>
      <c r="J732">
        <v>3.75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25">
      <c r="A733">
        <v>7007744171</v>
      </c>
      <c r="B733" s="6" t="s">
        <v>33</v>
      </c>
      <c r="C733" s="6" t="str">
        <f>SUBSTITUTE(dailyActivity_merged[[#This Row],[ActivityDate]], "/", "-")</f>
        <v>5-2-2016</v>
      </c>
      <c r="D733" s="6" t="str">
        <f>LEFT(dailyActivity_merged[[#This Row],[Date]],1)</f>
        <v>5</v>
      </c>
      <c r="E733">
        <v>13041</v>
      </c>
      <c r="F733">
        <v>9.1800003051757795</v>
      </c>
      <c r="G733">
        <v>8.7200002670288104</v>
      </c>
      <c r="H733">
        <v>4.6399998664856001</v>
      </c>
      <c r="I733">
        <v>0.69999998807907104</v>
      </c>
      <c r="J733">
        <v>3.8299999237060498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25">
      <c r="A734">
        <v>7007744171</v>
      </c>
      <c r="B734" s="6" t="s">
        <v>34</v>
      </c>
      <c r="C734" s="6" t="str">
        <f>SUBSTITUTE(dailyActivity_merged[[#This Row],[ActivityDate]], "/", "-")</f>
        <v>5-3-2016</v>
      </c>
      <c r="D734" s="6" t="str">
        <f>LEFT(dailyActivity_merged[[#This Row],[Date]],1)</f>
        <v>5</v>
      </c>
      <c r="E734">
        <v>14510</v>
      </c>
      <c r="F734">
        <v>10.8699998855591</v>
      </c>
      <c r="G734">
        <v>9.7100000381469709</v>
      </c>
      <c r="H734">
        <v>4.4800000190734899</v>
      </c>
      <c r="I734">
        <v>1.0199999809265099</v>
      </c>
      <c r="J734">
        <v>5.3600001335143999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25">
      <c r="A735">
        <v>7007744171</v>
      </c>
      <c r="B735" s="6" t="s">
        <v>35</v>
      </c>
      <c r="C735" s="6" t="str">
        <f>SUBSTITUTE(dailyActivity_merged[[#This Row],[ActivityDate]], "/", "-")</f>
        <v>5-4-2016</v>
      </c>
      <c r="D735" s="6" t="str">
        <f>LEFT(dailyActivity_merged[[#This Row],[Date]],1)</f>
        <v>5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25">
      <c r="A736">
        <v>7007744171</v>
      </c>
      <c r="B736" s="6" t="s">
        <v>36</v>
      </c>
      <c r="C736" s="6" t="str">
        <f>SUBSTITUTE(dailyActivity_merged[[#This Row],[ActivityDate]], "/", "-")</f>
        <v>5-5-2016</v>
      </c>
      <c r="D736" s="6" t="str">
        <f>LEFT(dailyActivity_merged[[#This Row],[Date]],1)</f>
        <v>5</v>
      </c>
      <c r="E736">
        <v>15010</v>
      </c>
      <c r="F736">
        <v>11.1000003814697</v>
      </c>
      <c r="G736">
        <v>10.039999961853001</v>
      </c>
      <c r="H736">
        <v>4.3299999237060502</v>
      </c>
      <c r="I736">
        <v>1.28999996185303</v>
      </c>
      <c r="J736">
        <v>5.4800000190734899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25">
      <c r="A737">
        <v>7007744171</v>
      </c>
      <c r="B737" s="6" t="s">
        <v>37</v>
      </c>
      <c r="C737" s="6" t="str">
        <f>SUBSTITUTE(dailyActivity_merged[[#This Row],[ActivityDate]], "/", "-")</f>
        <v>5-6-2016</v>
      </c>
      <c r="D737" s="6" t="str">
        <f>LEFT(dailyActivity_merged[[#This Row],[Date]],1)</f>
        <v>5</v>
      </c>
      <c r="E737">
        <v>11459</v>
      </c>
      <c r="F737">
        <v>7.6700000762939498</v>
      </c>
      <c r="G737">
        <v>7.6700000762939498</v>
      </c>
      <c r="H737">
        <v>3</v>
      </c>
      <c r="I737">
        <v>0.81000000238418601</v>
      </c>
      <c r="J737">
        <v>3.8599998950958301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25">
      <c r="A738">
        <v>7007744171</v>
      </c>
      <c r="B738" s="6" t="s">
        <v>38</v>
      </c>
      <c r="C738" s="6" t="str">
        <f>SUBSTITUTE(dailyActivity_merged[[#This Row],[ActivityDate]], "/", "-")</f>
        <v>5-7-2016</v>
      </c>
      <c r="D738" s="6" t="str">
        <f>LEFT(dailyActivity_merged[[#This Row],[Date]],1)</f>
        <v>5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25">
      <c r="A739">
        <v>7086361926</v>
      </c>
      <c r="B739" s="6" t="s">
        <v>13</v>
      </c>
      <c r="C739" s="6" t="str">
        <f>SUBSTITUTE(dailyActivity_merged[[#This Row],[ActivityDate]], "/", "-")</f>
        <v>4-12-2016</v>
      </c>
      <c r="D739" s="6" t="str">
        <f>LEFT(dailyActivity_merged[[#This Row],[Date]],1)</f>
        <v>4</v>
      </c>
      <c r="E739">
        <v>11317</v>
      </c>
      <c r="F739">
        <v>8.4099998474121094</v>
      </c>
      <c r="G739">
        <v>8.4099998474121094</v>
      </c>
      <c r="H739">
        <v>5.2699999809265101</v>
      </c>
      <c r="I739">
        <v>0.15000000596046401</v>
      </c>
      <c r="J739">
        <v>2.9700000286102299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25">
      <c r="A740">
        <v>7086361926</v>
      </c>
      <c r="B740" s="6" t="s">
        <v>14</v>
      </c>
      <c r="C740" s="6" t="str">
        <f>SUBSTITUTE(dailyActivity_merged[[#This Row],[ActivityDate]], "/", "-")</f>
        <v>4-13-2016</v>
      </c>
      <c r="D740" s="6" t="str">
        <f>LEFT(dailyActivity_merged[[#This Row],[Date]],1)</f>
        <v>4</v>
      </c>
      <c r="E740">
        <v>5813</v>
      </c>
      <c r="F740">
        <v>3.6199998855590798</v>
      </c>
      <c r="G740">
        <v>3.6199998855590798</v>
      </c>
      <c r="H740">
        <v>0.56000000238418601</v>
      </c>
      <c r="I740">
        <v>0.20999999344348899</v>
      </c>
      <c r="J740">
        <v>2.8399999141693102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25">
      <c r="A741">
        <v>7086361926</v>
      </c>
      <c r="B741" s="6" t="s">
        <v>15</v>
      </c>
      <c r="C741" s="6" t="str">
        <f>SUBSTITUTE(dailyActivity_merged[[#This Row],[ActivityDate]], "/", "-")</f>
        <v>4-14-2016</v>
      </c>
      <c r="D741" s="6" t="str">
        <f>LEFT(dailyActivity_merged[[#This Row],[Date]],1)</f>
        <v>4</v>
      </c>
      <c r="E741">
        <v>9123</v>
      </c>
      <c r="F741">
        <v>6.1199998855590803</v>
      </c>
      <c r="G741">
        <v>6.1199998855590803</v>
      </c>
      <c r="H741">
        <v>2.0299999713897701</v>
      </c>
      <c r="I741">
        <v>0.33000001311302202</v>
      </c>
      <c r="J741">
        <v>3.6600000858306898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25">
      <c r="A742">
        <v>7086361926</v>
      </c>
      <c r="B742" s="6" t="s">
        <v>16</v>
      </c>
      <c r="C742" s="6" t="str">
        <f>SUBSTITUTE(dailyActivity_merged[[#This Row],[ActivityDate]], "/", "-")</f>
        <v>4-15-2016</v>
      </c>
      <c r="D742" s="6" t="str">
        <f>LEFT(dailyActivity_merged[[#This Row],[Date]],1)</f>
        <v>4</v>
      </c>
      <c r="E742">
        <v>8585</v>
      </c>
      <c r="F742">
        <v>5.6700000762939498</v>
      </c>
      <c r="G742">
        <v>5.6700000762939498</v>
      </c>
      <c r="H742">
        <v>2.03999996185303</v>
      </c>
      <c r="I742">
        <v>1.1100000143051101</v>
      </c>
      <c r="J742">
        <v>2.5299999713897701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25">
      <c r="A743">
        <v>7086361926</v>
      </c>
      <c r="B743" s="6" t="s">
        <v>17</v>
      </c>
      <c r="C743" s="6" t="str">
        <f>SUBSTITUTE(dailyActivity_merged[[#This Row],[ActivityDate]], "/", "-")</f>
        <v>4-16-2016</v>
      </c>
      <c r="D743" s="6" t="str">
        <f>LEFT(dailyActivity_merged[[#This Row],[Date]],1)</f>
        <v>4</v>
      </c>
      <c r="E743">
        <v>31</v>
      </c>
      <c r="F743">
        <v>9.9999997764825804E-3</v>
      </c>
      <c r="G743">
        <v>9.9999997764825804E-3</v>
      </c>
      <c r="H743">
        <v>0</v>
      </c>
      <c r="I743">
        <v>0</v>
      </c>
      <c r="J743">
        <v>9.9999997764825804E-3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25">
      <c r="A744">
        <v>7086361926</v>
      </c>
      <c r="B744" s="6" t="s">
        <v>18</v>
      </c>
      <c r="C744" s="6" t="str">
        <f>SUBSTITUTE(dailyActivity_merged[[#This Row],[ActivityDate]], "/", "-")</f>
        <v>4-17-2016</v>
      </c>
      <c r="D744" s="6" t="str">
        <f>LEFT(dailyActivity_merged[[#This Row],[Date]],1)</f>
        <v>4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25">
      <c r="A745">
        <v>7086361926</v>
      </c>
      <c r="B745" s="6" t="s">
        <v>19</v>
      </c>
      <c r="C745" s="6" t="str">
        <f>SUBSTITUTE(dailyActivity_merged[[#This Row],[ActivityDate]], "/", "-")</f>
        <v>4-18-2016</v>
      </c>
      <c r="D745" s="6" t="str">
        <f>LEFT(dailyActivity_merged[[#This Row],[Date]],1)</f>
        <v>4</v>
      </c>
      <c r="E745">
        <v>9827</v>
      </c>
      <c r="F745">
        <v>6.71000003814697</v>
      </c>
      <c r="G745">
        <v>6.71000003814697</v>
      </c>
      <c r="H745">
        <v>3.1700000762939502</v>
      </c>
      <c r="I745">
        <v>1.2200000286102299</v>
      </c>
      <c r="J745">
        <v>2.3099999427795401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25">
      <c r="A746">
        <v>7086361926</v>
      </c>
      <c r="B746" s="6" t="s">
        <v>20</v>
      </c>
      <c r="C746" s="6" t="str">
        <f>SUBSTITUTE(dailyActivity_merged[[#This Row],[ActivityDate]], "/", "-")</f>
        <v>4-19-2016</v>
      </c>
      <c r="D746" s="6" t="str">
        <f>LEFT(dailyActivity_merged[[#This Row],[Date]],1)</f>
        <v>4</v>
      </c>
      <c r="E746">
        <v>10688</v>
      </c>
      <c r="F746">
        <v>7.28999996185303</v>
      </c>
      <c r="G746">
        <v>7.28999996185303</v>
      </c>
      <c r="H746">
        <v>3.5299999713897701</v>
      </c>
      <c r="I746">
        <v>1.2300000190734901</v>
      </c>
      <c r="J746">
        <v>2.5099999904632599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25">
      <c r="A747">
        <v>7086361926</v>
      </c>
      <c r="B747" s="6" t="s">
        <v>21</v>
      </c>
      <c r="C747" s="6" t="str">
        <f>SUBSTITUTE(dailyActivity_merged[[#This Row],[ActivityDate]], "/", "-")</f>
        <v>4-20-2016</v>
      </c>
      <c r="D747" s="6" t="str">
        <f>LEFT(dailyActivity_merged[[#This Row],[Date]],1)</f>
        <v>4</v>
      </c>
      <c r="E747">
        <v>14365</v>
      </c>
      <c r="F747">
        <v>10.6400003433228</v>
      </c>
      <c r="G747">
        <v>10.6400003433228</v>
      </c>
      <c r="H747">
        <v>7.6399998664856001</v>
      </c>
      <c r="I747">
        <v>0.44999998807907099</v>
      </c>
      <c r="J747">
        <v>2.53999996185303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25">
      <c r="A748">
        <v>7086361926</v>
      </c>
      <c r="B748" s="6" t="s">
        <v>22</v>
      </c>
      <c r="C748" s="6" t="str">
        <f>SUBSTITUTE(dailyActivity_merged[[#This Row],[ActivityDate]], "/", "-")</f>
        <v>4-21-2016</v>
      </c>
      <c r="D748" s="6" t="str">
        <f>LEFT(dailyActivity_merged[[#This Row],[Date]],1)</f>
        <v>4</v>
      </c>
      <c r="E748">
        <v>9469</v>
      </c>
      <c r="F748">
        <v>6.1799998283386204</v>
      </c>
      <c r="G748">
        <v>6.1799998283386204</v>
      </c>
      <c r="H748">
        <v>1.3600000143051101</v>
      </c>
      <c r="I748">
        <v>0.30000001192092901</v>
      </c>
      <c r="J748">
        <v>4.5100002288818404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25">
      <c r="A749">
        <v>7086361926</v>
      </c>
      <c r="B749" s="6" t="s">
        <v>23</v>
      </c>
      <c r="C749" s="6" t="str">
        <f>SUBSTITUTE(dailyActivity_merged[[#This Row],[ActivityDate]], "/", "-")</f>
        <v>4-22-2016</v>
      </c>
      <c r="D749" s="6" t="str">
        <f>LEFT(dailyActivity_merged[[#This Row],[Date]],1)</f>
        <v>4</v>
      </c>
      <c r="E749">
        <v>9753</v>
      </c>
      <c r="F749">
        <v>6.5300002098083496</v>
      </c>
      <c r="G749">
        <v>6.5300002098083496</v>
      </c>
      <c r="H749">
        <v>2.8699998855590798</v>
      </c>
      <c r="I749">
        <v>0.97000002861022905</v>
      </c>
      <c r="J749">
        <v>2.6700000762939502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25">
      <c r="A750">
        <v>7086361926</v>
      </c>
      <c r="B750" s="6" t="s">
        <v>24</v>
      </c>
      <c r="C750" s="6" t="str">
        <f>SUBSTITUTE(dailyActivity_merged[[#This Row],[ActivityDate]], "/", "-")</f>
        <v>4-23-2016</v>
      </c>
      <c r="D750" s="6" t="str">
        <f>LEFT(dailyActivity_merged[[#This Row],[Date]],1)</f>
        <v>4</v>
      </c>
      <c r="E750">
        <v>2817</v>
      </c>
      <c r="F750">
        <v>1.8099999427795399</v>
      </c>
      <c r="G750">
        <v>1.8099999427795399</v>
      </c>
      <c r="H750">
        <v>0</v>
      </c>
      <c r="I750">
        <v>0</v>
      </c>
      <c r="J750">
        <v>1.79999995231628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25">
      <c r="A751">
        <v>7086361926</v>
      </c>
      <c r="B751" s="6" t="s">
        <v>25</v>
      </c>
      <c r="C751" s="6" t="str">
        <f>SUBSTITUTE(dailyActivity_merged[[#This Row],[ActivityDate]], "/", "-")</f>
        <v>4-24-2016</v>
      </c>
      <c r="D751" s="6" t="str">
        <f>LEFT(dailyActivity_merged[[#This Row],[Date]],1)</f>
        <v>4</v>
      </c>
      <c r="E751">
        <v>3520</v>
      </c>
      <c r="F751">
        <v>2.1600000858306898</v>
      </c>
      <c r="G751">
        <v>2.1600000858306898</v>
      </c>
      <c r="H751">
        <v>0</v>
      </c>
      <c r="I751">
        <v>0</v>
      </c>
      <c r="J751">
        <v>2.1500000953674299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25">
      <c r="A752">
        <v>7086361926</v>
      </c>
      <c r="B752" s="6" t="s">
        <v>26</v>
      </c>
      <c r="C752" s="6" t="str">
        <f>SUBSTITUTE(dailyActivity_merged[[#This Row],[ActivityDate]], "/", "-")</f>
        <v>4-25-2016</v>
      </c>
      <c r="D752" s="6" t="str">
        <f>LEFT(dailyActivity_merged[[#This Row],[Date]],1)</f>
        <v>4</v>
      </c>
      <c r="E752">
        <v>10091</v>
      </c>
      <c r="F752">
        <v>6.8200001716613796</v>
      </c>
      <c r="G752">
        <v>6.8200001716613796</v>
      </c>
      <c r="H752">
        <v>3.75</v>
      </c>
      <c r="I752">
        <v>0.69999998807907104</v>
      </c>
      <c r="J752">
        <v>2.3699998855590798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25">
      <c r="A753">
        <v>7086361926</v>
      </c>
      <c r="B753" s="6" t="s">
        <v>27</v>
      </c>
      <c r="C753" s="6" t="str">
        <f>SUBSTITUTE(dailyActivity_merged[[#This Row],[ActivityDate]], "/", "-")</f>
        <v>4-26-2016</v>
      </c>
      <c r="D753" s="6" t="str">
        <f>LEFT(dailyActivity_merged[[#This Row],[Date]],1)</f>
        <v>4</v>
      </c>
      <c r="E753">
        <v>10387</v>
      </c>
      <c r="F753">
        <v>7.0700001716613796</v>
      </c>
      <c r="G753">
        <v>7.0700001716613796</v>
      </c>
      <c r="H753">
        <v>4.1599998474121103</v>
      </c>
      <c r="I753">
        <v>0.769999980926514</v>
      </c>
      <c r="J753">
        <v>2.1199998855590798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25">
      <c r="A754">
        <v>7086361926</v>
      </c>
      <c r="B754" s="6" t="s">
        <v>28</v>
      </c>
      <c r="C754" s="6" t="str">
        <f>SUBSTITUTE(dailyActivity_merged[[#This Row],[ActivityDate]], "/", "-")</f>
        <v>4-27-2016</v>
      </c>
      <c r="D754" s="6" t="str">
        <f>LEFT(dailyActivity_merged[[#This Row],[Date]],1)</f>
        <v>4</v>
      </c>
      <c r="E754">
        <v>11107</v>
      </c>
      <c r="F754">
        <v>8.3400001525878906</v>
      </c>
      <c r="G754">
        <v>8.3400001525878906</v>
      </c>
      <c r="H754">
        <v>5.6300001144409197</v>
      </c>
      <c r="I754">
        <v>0.18000000715255701</v>
      </c>
      <c r="J754">
        <v>2.5299999713897701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25">
      <c r="A755">
        <v>7086361926</v>
      </c>
      <c r="B755" s="6" t="s">
        <v>29</v>
      </c>
      <c r="C755" s="6" t="str">
        <f>SUBSTITUTE(dailyActivity_merged[[#This Row],[ActivityDate]], "/", "-")</f>
        <v>4-28-2016</v>
      </c>
      <c r="D755" s="6" t="str">
        <f>LEFT(dailyActivity_merged[[#This Row],[Date]],1)</f>
        <v>4</v>
      </c>
      <c r="E755">
        <v>11584</v>
      </c>
      <c r="F755">
        <v>7.8000001907348597</v>
      </c>
      <c r="G755">
        <v>7.8000001907348597</v>
      </c>
      <c r="H755">
        <v>2.78999996185303</v>
      </c>
      <c r="I755">
        <v>1.6399999856948899</v>
      </c>
      <c r="J755">
        <v>3.3599998950958301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25">
      <c r="A756">
        <v>7086361926</v>
      </c>
      <c r="B756" s="6" t="s">
        <v>30</v>
      </c>
      <c r="C756" s="6" t="str">
        <f>SUBSTITUTE(dailyActivity_merged[[#This Row],[ActivityDate]], "/", "-")</f>
        <v>4-29-2016</v>
      </c>
      <c r="D756" s="6" t="str">
        <f>LEFT(dailyActivity_merged[[#This Row],[Date]],1)</f>
        <v>4</v>
      </c>
      <c r="E756">
        <v>7881</v>
      </c>
      <c r="F756">
        <v>4.9499998092651403</v>
      </c>
      <c r="G756">
        <v>4.9499998092651403</v>
      </c>
      <c r="H756">
        <v>0.490000009536743</v>
      </c>
      <c r="I756">
        <v>0.44999998807907099</v>
      </c>
      <c r="J756">
        <v>4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25">
      <c r="A757">
        <v>7086361926</v>
      </c>
      <c r="B757" s="6" t="s">
        <v>31</v>
      </c>
      <c r="C757" s="6" t="str">
        <f>SUBSTITUTE(dailyActivity_merged[[#This Row],[ActivityDate]], "/", "-")</f>
        <v>4-30-2016</v>
      </c>
      <c r="D757" s="6" t="str">
        <f>LEFT(dailyActivity_merged[[#This Row],[Date]],1)</f>
        <v>4</v>
      </c>
      <c r="E757">
        <v>14560</v>
      </c>
      <c r="F757">
        <v>9.4099998474121094</v>
      </c>
      <c r="G757">
        <v>9.4099998474121094</v>
      </c>
      <c r="H757">
        <v>3.1199998855590798</v>
      </c>
      <c r="I757">
        <v>1.03999996185303</v>
      </c>
      <c r="J757">
        <v>5.2399997711181596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25">
      <c r="A758">
        <v>7086361926</v>
      </c>
      <c r="B758" s="6" t="s">
        <v>32</v>
      </c>
      <c r="C758" s="6" t="str">
        <f>SUBSTITUTE(dailyActivity_merged[[#This Row],[ActivityDate]], "/", "-")</f>
        <v>5-1-2016</v>
      </c>
      <c r="D758" s="6" t="str">
        <f>LEFT(dailyActivity_merged[[#This Row],[Date]],1)</f>
        <v>5</v>
      </c>
      <c r="E758">
        <v>12390</v>
      </c>
      <c r="F758">
        <v>8.0699996948242205</v>
      </c>
      <c r="G758">
        <v>8.0699996948242205</v>
      </c>
      <c r="H758">
        <v>2.2999999523162802</v>
      </c>
      <c r="I758">
        <v>0.89999997615814198</v>
      </c>
      <c r="J758">
        <v>4.8499999046325701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25">
      <c r="A759">
        <v>7086361926</v>
      </c>
      <c r="B759" s="6" t="s">
        <v>33</v>
      </c>
      <c r="C759" s="6" t="str">
        <f>SUBSTITUTE(dailyActivity_merged[[#This Row],[ActivityDate]], "/", "-")</f>
        <v>5-2-2016</v>
      </c>
      <c r="D759" s="6" t="str">
        <f>LEFT(dailyActivity_merged[[#This Row],[Date]],1)</f>
        <v>5</v>
      </c>
      <c r="E759">
        <v>10052</v>
      </c>
      <c r="F759">
        <v>6.8099999427795401</v>
      </c>
      <c r="G759">
        <v>6.8099999427795401</v>
      </c>
      <c r="H759">
        <v>3.4800000190734899</v>
      </c>
      <c r="I759">
        <v>0.66000002622604403</v>
      </c>
      <c r="J759">
        <v>2.6600000858306898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25">
      <c r="A760">
        <v>7086361926</v>
      </c>
      <c r="B760" s="6" t="s">
        <v>34</v>
      </c>
      <c r="C760" s="6" t="str">
        <f>SUBSTITUTE(dailyActivity_merged[[#This Row],[ActivityDate]], "/", "-")</f>
        <v>5-3-2016</v>
      </c>
      <c r="D760" s="6" t="str">
        <f>LEFT(dailyActivity_merged[[#This Row],[Date]],1)</f>
        <v>5</v>
      </c>
      <c r="E760">
        <v>10288</v>
      </c>
      <c r="F760">
        <v>6.7600002288818404</v>
      </c>
      <c r="G760">
        <v>6.7600002288818404</v>
      </c>
      <c r="H760">
        <v>2.7400000095367401</v>
      </c>
      <c r="I760">
        <v>0.85000002384185802</v>
      </c>
      <c r="J760">
        <v>3.1600000858306898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25">
      <c r="A761">
        <v>7086361926</v>
      </c>
      <c r="B761" s="6" t="s">
        <v>35</v>
      </c>
      <c r="C761" s="6" t="str">
        <f>SUBSTITUTE(dailyActivity_merged[[#This Row],[ActivityDate]], "/", "-")</f>
        <v>5-4-2016</v>
      </c>
      <c r="D761" s="6" t="str">
        <f>LEFT(dailyActivity_merged[[#This Row],[Date]],1)</f>
        <v>5</v>
      </c>
      <c r="E761">
        <v>10988</v>
      </c>
      <c r="F761">
        <v>8.3100004196166992</v>
      </c>
      <c r="G761">
        <v>8.3100004196166992</v>
      </c>
      <c r="H761">
        <v>5.2800002098083496</v>
      </c>
      <c r="I761">
        <v>0.119999997317791</v>
      </c>
      <c r="J761">
        <v>2.9000000953674299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25">
      <c r="A762">
        <v>7086361926</v>
      </c>
      <c r="B762" s="6" t="s">
        <v>36</v>
      </c>
      <c r="C762" s="6" t="str">
        <f>SUBSTITUTE(dailyActivity_merged[[#This Row],[ActivityDate]], "/", "-")</f>
        <v>5-5-2016</v>
      </c>
      <c r="D762" s="6" t="str">
        <f>LEFT(dailyActivity_merged[[#This Row],[Date]],1)</f>
        <v>5</v>
      </c>
      <c r="E762">
        <v>8564</v>
      </c>
      <c r="F762">
        <v>5.5999999046325701</v>
      </c>
      <c r="G762">
        <v>5.5999999046325701</v>
      </c>
      <c r="H762">
        <v>1.7799999713897701</v>
      </c>
      <c r="I762">
        <v>0.82999998331069902</v>
      </c>
      <c r="J762">
        <v>2.9500000476837198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25">
      <c r="A763">
        <v>7086361926</v>
      </c>
      <c r="B763" s="6" t="s">
        <v>37</v>
      </c>
      <c r="C763" s="6" t="str">
        <f>SUBSTITUTE(dailyActivity_merged[[#This Row],[ActivityDate]], "/", "-")</f>
        <v>5-6-2016</v>
      </c>
      <c r="D763" s="6" t="str">
        <f>LEFT(dailyActivity_merged[[#This Row],[Date]],1)</f>
        <v>5</v>
      </c>
      <c r="E763">
        <v>12461</v>
      </c>
      <c r="F763">
        <v>8.3800001144409197</v>
      </c>
      <c r="G763">
        <v>8.3800001144409197</v>
      </c>
      <c r="H763">
        <v>3.8199999332428001</v>
      </c>
      <c r="I763">
        <v>1.4299999475479099</v>
      </c>
      <c r="J763">
        <v>3.1199998855590798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25">
      <c r="A764">
        <v>7086361926</v>
      </c>
      <c r="B764" s="6" t="s">
        <v>38</v>
      </c>
      <c r="C764" s="6" t="str">
        <f>SUBSTITUTE(dailyActivity_merged[[#This Row],[ActivityDate]], "/", "-")</f>
        <v>5-7-2016</v>
      </c>
      <c r="D764" s="6" t="str">
        <f>LEFT(dailyActivity_merged[[#This Row],[Date]],1)</f>
        <v>5</v>
      </c>
      <c r="E764">
        <v>12827</v>
      </c>
      <c r="F764">
        <v>8.4799995422363299</v>
      </c>
      <c r="G764">
        <v>8.4799995422363299</v>
      </c>
      <c r="H764">
        <v>1.46000003814697</v>
      </c>
      <c r="I764">
        <v>2.3299999237060498</v>
      </c>
      <c r="J764">
        <v>4.6799998283386204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25">
      <c r="A765">
        <v>7086361926</v>
      </c>
      <c r="B765" s="6" t="s">
        <v>39</v>
      </c>
      <c r="C765" s="6" t="str">
        <f>SUBSTITUTE(dailyActivity_merged[[#This Row],[ActivityDate]], "/", "-")</f>
        <v>5-8-2016</v>
      </c>
      <c r="D765" s="6" t="str">
        <f>LEFT(dailyActivity_merged[[#This Row],[Date]],1)</f>
        <v>5</v>
      </c>
      <c r="E765">
        <v>10677</v>
      </c>
      <c r="F765">
        <v>7.0999999046325701</v>
      </c>
      <c r="G765">
        <v>7.0999999046325701</v>
      </c>
      <c r="H765">
        <v>2.3099999427795401</v>
      </c>
      <c r="I765">
        <v>1.5299999713897701</v>
      </c>
      <c r="J765">
        <v>3.25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25">
      <c r="A766">
        <v>7086361926</v>
      </c>
      <c r="B766" s="6" t="s">
        <v>40</v>
      </c>
      <c r="C766" s="6" t="str">
        <f>SUBSTITUTE(dailyActivity_merged[[#This Row],[ActivityDate]], "/", "-")</f>
        <v>5-9-2016</v>
      </c>
      <c r="D766" s="6" t="str">
        <f>LEFT(dailyActivity_merged[[#This Row],[Date]],1)</f>
        <v>5</v>
      </c>
      <c r="E766">
        <v>13566</v>
      </c>
      <c r="F766">
        <v>9.1099996566772496</v>
      </c>
      <c r="G766">
        <v>9.1099996566772496</v>
      </c>
      <c r="H766">
        <v>4.2600002288818404</v>
      </c>
      <c r="I766">
        <v>1.71000003814697</v>
      </c>
      <c r="J766">
        <v>3.1199998855590798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25">
      <c r="A767">
        <v>7086361926</v>
      </c>
      <c r="B767" s="6" t="s">
        <v>41</v>
      </c>
      <c r="C767" s="6" t="str">
        <f>SUBSTITUTE(dailyActivity_merged[[#This Row],[ActivityDate]], "/", "-")</f>
        <v>5-10-2016</v>
      </c>
      <c r="D767" s="6" t="str">
        <f>LEFT(dailyActivity_merged[[#This Row],[Date]],1)</f>
        <v>5</v>
      </c>
      <c r="E767">
        <v>14433</v>
      </c>
      <c r="F767">
        <v>10.789999961853001</v>
      </c>
      <c r="G767">
        <v>10.789999961853001</v>
      </c>
      <c r="H767">
        <v>7.1100001335143999</v>
      </c>
      <c r="I767">
        <v>1.20000004768372</v>
      </c>
      <c r="J767">
        <v>2.4500000476837198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25">
      <c r="A768">
        <v>7086361926</v>
      </c>
      <c r="B768" s="6" t="s">
        <v>42</v>
      </c>
      <c r="C768" s="6" t="str">
        <f>SUBSTITUTE(dailyActivity_merged[[#This Row],[ActivityDate]], "/", "-")</f>
        <v>5-11-2016</v>
      </c>
      <c r="D768" s="6" t="str">
        <f>LEFT(dailyActivity_merged[[#This Row],[Date]],1)</f>
        <v>5</v>
      </c>
      <c r="E768">
        <v>9572</v>
      </c>
      <c r="F768">
        <v>6.5199999809265101</v>
      </c>
      <c r="G768">
        <v>6.5199999809265101</v>
      </c>
      <c r="H768">
        <v>2.8900001049041699</v>
      </c>
      <c r="I768">
        <v>1.3899999856948899</v>
      </c>
      <c r="J768">
        <v>2.2300000190734899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25">
      <c r="A769">
        <v>7086361926</v>
      </c>
      <c r="B769" s="6" t="s">
        <v>43</v>
      </c>
      <c r="C769" s="6" t="str">
        <f>SUBSTITUTE(dailyActivity_merged[[#This Row],[ActivityDate]], "/", "-")</f>
        <v>5-12-2016</v>
      </c>
      <c r="D769" s="6" t="str">
        <f>LEFT(dailyActivity_merged[[#This Row],[Date]],1)</f>
        <v>5</v>
      </c>
      <c r="E769">
        <v>3789</v>
      </c>
      <c r="F769">
        <v>2.5599999427795401</v>
      </c>
      <c r="G769">
        <v>2.5599999427795401</v>
      </c>
      <c r="H769">
        <v>0.37999999523162797</v>
      </c>
      <c r="I769">
        <v>0.270000010728836</v>
      </c>
      <c r="J769">
        <v>1.8899999856948899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25">
      <c r="A770">
        <v>8053475328</v>
      </c>
      <c r="B770" s="6" t="s">
        <v>13</v>
      </c>
      <c r="C770" s="6" t="str">
        <f>SUBSTITUTE(dailyActivity_merged[[#This Row],[ActivityDate]], "/", "-")</f>
        <v>4-12-2016</v>
      </c>
      <c r="D770" s="6" t="str">
        <f>LEFT(dailyActivity_merged[[#This Row],[Date]],1)</f>
        <v>4</v>
      </c>
      <c r="E770">
        <v>18060</v>
      </c>
      <c r="F770">
        <v>14.1199998855591</v>
      </c>
      <c r="G770">
        <v>14.1199998855591</v>
      </c>
      <c r="H770">
        <v>11.6400003433228</v>
      </c>
      <c r="I770">
        <v>0.38999998569488498</v>
      </c>
      <c r="J770">
        <v>2.0999999046325701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25">
      <c r="A771">
        <v>8053475328</v>
      </c>
      <c r="B771" s="6" t="s">
        <v>14</v>
      </c>
      <c r="C771" s="6" t="str">
        <f>SUBSTITUTE(dailyActivity_merged[[#This Row],[ActivityDate]], "/", "-")</f>
        <v>4-13-2016</v>
      </c>
      <c r="D771" s="6" t="str">
        <f>LEFT(dailyActivity_merged[[#This Row],[Date]],1)</f>
        <v>4</v>
      </c>
      <c r="E771">
        <v>16433</v>
      </c>
      <c r="F771">
        <v>13.3500003814697</v>
      </c>
      <c r="G771">
        <v>13.3500003814697</v>
      </c>
      <c r="H771">
        <v>10.430000305175801</v>
      </c>
      <c r="I771">
        <v>0.46999999880790699</v>
      </c>
      <c r="J771">
        <v>2.4500000476837198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25">
      <c r="A772">
        <v>8053475328</v>
      </c>
      <c r="B772" s="6" t="s">
        <v>15</v>
      </c>
      <c r="C772" s="6" t="str">
        <f>SUBSTITUTE(dailyActivity_merged[[#This Row],[ActivityDate]], "/", "-")</f>
        <v>4-14-2016</v>
      </c>
      <c r="D772" s="6" t="str">
        <f>LEFT(dailyActivity_merged[[#This Row],[Date]],1)</f>
        <v>4</v>
      </c>
      <c r="E772">
        <v>20159</v>
      </c>
      <c r="F772">
        <v>15.9700002670288</v>
      </c>
      <c r="G772">
        <v>15.9700002670288</v>
      </c>
      <c r="H772">
        <v>12.3400001525879</v>
      </c>
      <c r="I772">
        <v>0.20999999344348899</v>
      </c>
      <c r="J772">
        <v>3.3599998950958301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25">
      <c r="A773">
        <v>8053475328</v>
      </c>
      <c r="B773" s="6" t="s">
        <v>16</v>
      </c>
      <c r="C773" s="6" t="str">
        <f>SUBSTITUTE(dailyActivity_merged[[#This Row],[ActivityDate]], "/", "-")</f>
        <v>4-15-2016</v>
      </c>
      <c r="D773" s="6" t="str">
        <f>LEFT(dailyActivity_merged[[#This Row],[Date]],1)</f>
        <v>4</v>
      </c>
      <c r="E773">
        <v>20669</v>
      </c>
      <c r="F773">
        <v>16.2399997711182</v>
      </c>
      <c r="G773">
        <v>16.2399997711182</v>
      </c>
      <c r="H773">
        <v>13.2600002288818</v>
      </c>
      <c r="I773">
        <v>0.38999998569488498</v>
      </c>
      <c r="J773">
        <v>2.5899999141693102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25">
      <c r="A774">
        <v>8053475328</v>
      </c>
      <c r="B774" s="6" t="s">
        <v>17</v>
      </c>
      <c r="C774" s="6" t="str">
        <f>SUBSTITUTE(dailyActivity_merged[[#This Row],[ActivityDate]], "/", "-")</f>
        <v>4-16-2016</v>
      </c>
      <c r="D774" s="6" t="str">
        <f>LEFT(dailyActivity_merged[[#This Row],[Date]],1)</f>
        <v>4</v>
      </c>
      <c r="E774">
        <v>14549</v>
      </c>
      <c r="F774">
        <v>11.1099996566772</v>
      </c>
      <c r="G774">
        <v>11.1099996566772</v>
      </c>
      <c r="H774">
        <v>9.3599996566772496</v>
      </c>
      <c r="I774">
        <v>0.270000010728836</v>
      </c>
      <c r="J774">
        <v>1.4900000095367401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25">
      <c r="A775">
        <v>8053475328</v>
      </c>
      <c r="B775" s="6" t="s">
        <v>18</v>
      </c>
      <c r="C775" s="6" t="str">
        <f>SUBSTITUTE(dailyActivity_merged[[#This Row],[ActivityDate]], "/", "-")</f>
        <v>4-17-2016</v>
      </c>
      <c r="D775" s="6" t="str">
        <f>LEFT(dailyActivity_merged[[#This Row],[Date]],1)</f>
        <v>4</v>
      </c>
      <c r="E775">
        <v>18827</v>
      </c>
      <c r="F775">
        <v>13.689999580383301</v>
      </c>
      <c r="G775">
        <v>13.689999580383301</v>
      </c>
      <c r="H775">
        <v>9.2399997711181605</v>
      </c>
      <c r="I775">
        <v>0.80000001192092896</v>
      </c>
      <c r="J775">
        <v>3.6400001049041699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25">
      <c r="A776">
        <v>8053475328</v>
      </c>
      <c r="B776" s="6" t="s">
        <v>19</v>
      </c>
      <c r="C776" s="6" t="str">
        <f>SUBSTITUTE(dailyActivity_merged[[#This Row],[ActivityDate]], "/", "-")</f>
        <v>4-18-2016</v>
      </c>
      <c r="D776" s="6" t="str">
        <f>LEFT(dailyActivity_merged[[#This Row],[Date]],1)</f>
        <v>4</v>
      </c>
      <c r="E776">
        <v>17076</v>
      </c>
      <c r="F776">
        <v>12.6599998474121</v>
      </c>
      <c r="G776">
        <v>12.6599998474121</v>
      </c>
      <c r="H776">
        <v>9.0799999237060494</v>
      </c>
      <c r="I776">
        <v>0.230000004172325</v>
      </c>
      <c r="J776">
        <v>3.3499999046325701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25">
      <c r="A777">
        <v>8053475328</v>
      </c>
      <c r="B777" s="6" t="s">
        <v>20</v>
      </c>
      <c r="C777" s="6" t="str">
        <f>SUBSTITUTE(dailyActivity_merged[[#This Row],[ActivityDate]], "/", "-")</f>
        <v>4-19-2016</v>
      </c>
      <c r="D777" s="6" t="str">
        <f>LEFT(dailyActivity_merged[[#This Row],[Date]],1)</f>
        <v>4</v>
      </c>
      <c r="E777">
        <v>15929</v>
      </c>
      <c r="F777">
        <v>12.4799995422363</v>
      </c>
      <c r="G777">
        <v>12.4799995422363</v>
      </c>
      <c r="H777">
        <v>9.2200002670288104</v>
      </c>
      <c r="I777">
        <v>0.31000000238418601</v>
      </c>
      <c r="J777">
        <v>2.9500000476837198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25">
      <c r="A778">
        <v>8053475328</v>
      </c>
      <c r="B778" s="6" t="s">
        <v>21</v>
      </c>
      <c r="C778" s="6" t="str">
        <f>SUBSTITUTE(dailyActivity_merged[[#This Row],[ActivityDate]], "/", "-")</f>
        <v>4-20-2016</v>
      </c>
      <c r="D778" s="6" t="str">
        <f>LEFT(dailyActivity_merged[[#This Row],[Date]],1)</f>
        <v>4</v>
      </c>
      <c r="E778">
        <v>15108</v>
      </c>
      <c r="F778">
        <v>12.189999580383301</v>
      </c>
      <c r="G778">
        <v>12.189999580383301</v>
      </c>
      <c r="H778">
        <v>9.5799999237060494</v>
      </c>
      <c r="I778">
        <v>0.230000004172325</v>
      </c>
      <c r="J778">
        <v>2.3800001144409202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25">
      <c r="A779">
        <v>8053475328</v>
      </c>
      <c r="B779" s="6" t="s">
        <v>22</v>
      </c>
      <c r="C779" s="6" t="str">
        <f>SUBSTITUTE(dailyActivity_merged[[#This Row],[ActivityDate]], "/", "-")</f>
        <v>4-21-2016</v>
      </c>
      <c r="D779" s="6" t="str">
        <f>LEFT(dailyActivity_merged[[#This Row],[Date]],1)</f>
        <v>4</v>
      </c>
      <c r="E779">
        <v>16057</v>
      </c>
      <c r="F779">
        <v>12.5100002288818</v>
      </c>
      <c r="G779">
        <v>12.5100002288818</v>
      </c>
      <c r="H779">
        <v>9.6700000762939506</v>
      </c>
      <c r="I779">
        <v>0.25</v>
      </c>
      <c r="J779">
        <v>2.5799999237060498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25">
      <c r="A780">
        <v>8053475328</v>
      </c>
      <c r="B780" s="6" t="s">
        <v>23</v>
      </c>
      <c r="C780" s="6" t="str">
        <f>SUBSTITUTE(dailyActivity_merged[[#This Row],[ActivityDate]], "/", "-")</f>
        <v>4-22-2016</v>
      </c>
      <c r="D780" s="6" t="str">
        <f>LEFT(dailyActivity_merged[[#This Row],[Date]],1)</f>
        <v>4</v>
      </c>
      <c r="E780">
        <v>10520</v>
      </c>
      <c r="F780">
        <v>8.2899999618530291</v>
      </c>
      <c r="G780">
        <v>8.2899999618530291</v>
      </c>
      <c r="H780">
        <v>6.2600002288818404</v>
      </c>
      <c r="I780">
        <v>0.15000000596046401</v>
      </c>
      <c r="J780">
        <v>1.87999999523163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25">
      <c r="A781">
        <v>8053475328</v>
      </c>
      <c r="B781" s="6" t="s">
        <v>24</v>
      </c>
      <c r="C781" s="6" t="str">
        <f>SUBSTITUTE(dailyActivity_merged[[#This Row],[ActivityDate]], "/", "-")</f>
        <v>4-23-2016</v>
      </c>
      <c r="D781" s="6" t="str">
        <f>LEFT(dailyActivity_merged[[#This Row],[Date]],1)</f>
        <v>4</v>
      </c>
      <c r="E781">
        <v>22359</v>
      </c>
      <c r="F781">
        <v>17.190000534057599</v>
      </c>
      <c r="G781">
        <v>17.190000534057599</v>
      </c>
      <c r="H781">
        <v>12.539999961853001</v>
      </c>
      <c r="I781">
        <v>0.62999999523162797</v>
      </c>
      <c r="J781">
        <v>4.0199999809265101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25">
      <c r="A782">
        <v>8053475328</v>
      </c>
      <c r="B782" s="6" t="s">
        <v>25</v>
      </c>
      <c r="C782" s="6" t="str">
        <f>SUBSTITUTE(dailyActivity_merged[[#This Row],[ActivityDate]], "/", "-")</f>
        <v>4-24-2016</v>
      </c>
      <c r="D782" s="6" t="str">
        <f>LEFT(dailyActivity_merged[[#This Row],[Date]],1)</f>
        <v>4</v>
      </c>
      <c r="E782">
        <v>22988</v>
      </c>
      <c r="F782">
        <v>17.950000762939499</v>
      </c>
      <c r="G782">
        <v>17.950000762939499</v>
      </c>
      <c r="H782">
        <v>13.1300001144409</v>
      </c>
      <c r="I782">
        <v>1.54999995231628</v>
      </c>
      <c r="J782">
        <v>3.2599999904632599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25">
      <c r="A783">
        <v>8053475328</v>
      </c>
      <c r="B783" s="6" t="s">
        <v>26</v>
      </c>
      <c r="C783" s="6" t="str">
        <f>SUBSTITUTE(dailyActivity_merged[[#This Row],[ActivityDate]], "/", "-")</f>
        <v>4-25-2016</v>
      </c>
      <c r="D783" s="6" t="str">
        <f>LEFT(dailyActivity_merged[[#This Row],[Date]],1)</f>
        <v>4</v>
      </c>
      <c r="E783">
        <v>20500</v>
      </c>
      <c r="F783">
        <v>15.689999580383301</v>
      </c>
      <c r="G783">
        <v>15.689999580383301</v>
      </c>
      <c r="H783">
        <v>11.3699998855591</v>
      </c>
      <c r="I783">
        <v>0.46000000834464999</v>
      </c>
      <c r="J783">
        <v>3.8599998950958301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25">
      <c r="A784">
        <v>8053475328</v>
      </c>
      <c r="B784" s="6" t="s">
        <v>27</v>
      </c>
      <c r="C784" s="6" t="str">
        <f>SUBSTITUTE(dailyActivity_merged[[#This Row],[ActivityDate]], "/", "-")</f>
        <v>4-26-2016</v>
      </c>
      <c r="D784" s="6" t="str">
        <f>LEFT(dailyActivity_merged[[#This Row],[Date]],1)</f>
        <v>4</v>
      </c>
      <c r="E784">
        <v>12685</v>
      </c>
      <c r="F784">
        <v>9.6199998855590803</v>
      </c>
      <c r="G784">
        <v>9.6199998855590803</v>
      </c>
      <c r="H784">
        <v>6.3099999427795401</v>
      </c>
      <c r="I784">
        <v>0.20000000298023199</v>
      </c>
      <c r="J784">
        <v>3.0999999046325701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25">
      <c r="A785">
        <v>8053475328</v>
      </c>
      <c r="B785" s="6" t="s">
        <v>28</v>
      </c>
      <c r="C785" s="6" t="str">
        <f>SUBSTITUTE(dailyActivity_merged[[#This Row],[ActivityDate]], "/", "-")</f>
        <v>4-27-2016</v>
      </c>
      <c r="D785" s="6" t="str">
        <f>LEFT(dailyActivity_merged[[#This Row],[Date]],1)</f>
        <v>4</v>
      </c>
      <c r="E785">
        <v>12422</v>
      </c>
      <c r="F785">
        <v>9.8199996948242205</v>
      </c>
      <c r="G785">
        <v>9.8199996948242205</v>
      </c>
      <c r="H785">
        <v>6.46000003814697</v>
      </c>
      <c r="I785">
        <v>0.43000000715255698</v>
      </c>
      <c r="J785">
        <v>2.9300000667571999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25">
      <c r="A786">
        <v>8053475328</v>
      </c>
      <c r="B786" s="6" t="s">
        <v>29</v>
      </c>
      <c r="C786" s="6" t="str">
        <f>SUBSTITUTE(dailyActivity_merged[[#This Row],[ActivityDate]], "/", "-")</f>
        <v>4-28-2016</v>
      </c>
      <c r="D786" s="6" t="str">
        <f>LEFT(dailyActivity_merged[[#This Row],[Date]],1)</f>
        <v>4</v>
      </c>
      <c r="E786">
        <v>15447</v>
      </c>
      <c r="F786">
        <v>12.3999996185303</v>
      </c>
      <c r="G786">
        <v>12.3999996185303</v>
      </c>
      <c r="H786">
        <v>9.6700000762939506</v>
      </c>
      <c r="I786">
        <v>0.38999998569488498</v>
      </c>
      <c r="J786">
        <v>2.3499999046325701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25">
      <c r="A787">
        <v>8053475328</v>
      </c>
      <c r="B787" s="6" t="s">
        <v>30</v>
      </c>
      <c r="C787" s="6" t="str">
        <f>SUBSTITUTE(dailyActivity_merged[[#This Row],[ActivityDate]], "/", "-")</f>
        <v>4-29-2016</v>
      </c>
      <c r="D787" s="6" t="str">
        <f>LEFT(dailyActivity_merged[[#This Row],[Date]],1)</f>
        <v>4</v>
      </c>
      <c r="E787">
        <v>12315</v>
      </c>
      <c r="F787">
        <v>9.6499996185302699</v>
      </c>
      <c r="G787">
        <v>9.6499996185302699</v>
      </c>
      <c r="H787">
        <v>6.1700000762939498</v>
      </c>
      <c r="I787">
        <v>0.31000000238418601</v>
      </c>
      <c r="J787">
        <v>3.1700000762939502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25">
      <c r="A788">
        <v>8053475328</v>
      </c>
      <c r="B788" s="6" t="s">
        <v>31</v>
      </c>
      <c r="C788" s="6" t="str">
        <f>SUBSTITUTE(dailyActivity_merged[[#This Row],[ActivityDate]], "/", "-")</f>
        <v>4-30-2016</v>
      </c>
      <c r="D788" s="6" t="str">
        <f>LEFT(dailyActivity_merged[[#This Row],[Date]],1)</f>
        <v>4</v>
      </c>
      <c r="E788">
        <v>7135</v>
      </c>
      <c r="F788">
        <v>5.5900001525878897</v>
      </c>
      <c r="G788">
        <v>5.5900001525878897</v>
      </c>
      <c r="H788">
        <v>2.9900000095367401</v>
      </c>
      <c r="I788">
        <v>5.9999998658895499E-2</v>
      </c>
      <c r="J788">
        <v>2.53999996185303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25">
      <c r="A789">
        <v>8053475328</v>
      </c>
      <c r="B789" s="6" t="s">
        <v>32</v>
      </c>
      <c r="C789" s="6" t="str">
        <f>SUBSTITUTE(dailyActivity_merged[[#This Row],[ActivityDate]], "/", "-")</f>
        <v>5-1-2016</v>
      </c>
      <c r="D789" s="6" t="str">
        <f>LEFT(dailyActivity_merged[[#This Row],[Date]],1)</f>
        <v>5</v>
      </c>
      <c r="E789">
        <v>1170</v>
      </c>
      <c r="F789">
        <v>0.85000002384185802</v>
      </c>
      <c r="G789">
        <v>0.85000002384185802</v>
      </c>
      <c r="H789">
        <v>0</v>
      </c>
      <c r="I789">
        <v>0</v>
      </c>
      <c r="J789">
        <v>0.85000002384185802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25">
      <c r="A790">
        <v>8053475328</v>
      </c>
      <c r="B790" s="6" t="s">
        <v>33</v>
      </c>
      <c r="C790" s="6" t="str">
        <f>SUBSTITUTE(dailyActivity_merged[[#This Row],[ActivityDate]], "/", "-")</f>
        <v>5-2-2016</v>
      </c>
      <c r="D790" s="6" t="str">
        <f>LEFT(dailyActivity_merged[[#This Row],[Date]],1)</f>
        <v>5</v>
      </c>
      <c r="E790">
        <v>1969</v>
      </c>
      <c r="F790">
        <v>1.4299999475479099</v>
      </c>
      <c r="G790">
        <v>1.4299999475479099</v>
      </c>
      <c r="H790">
        <v>0</v>
      </c>
      <c r="I790">
        <v>0</v>
      </c>
      <c r="J790">
        <v>1.4299999475479099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25">
      <c r="A791">
        <v>8053475328</v>
      </c>
      <c r="B791" s="6" t="s">
        <v>34</v>
      </c>
      <c r="C791" s="6" t="str">
        <f>SUBSTITUTE(dailyActivity_merged[[#This Row],[ActivityDate]], "/", "-")</f>
        <v>5-3-2016</v>
      </c>
      <c r="D791" s="6" t="str">
        <f>LEFT(dailyActivity_merged[[#This Row],[Date]],1)</f>
        <v>5</v>
      </c>
      <c r="E791">
        <v>15484</v>
      </c>
      <c r="F791">
        <v>11.8999996185303</v>
      </c>
      <c r="G791">
        <v>11.8999996185303</v>
      </c>
      <c r="H791">
        <v>8.3900003433227504</v>
      </c>
      <c r="I791">
        <v>0.93000000715255704</v>
      </c>
      <c r="J791">
        <v>2.5899999141693102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25">
      <c r="A792">
        <v>8053475328</v>
      </c>
      <c r="B792" s="6" t="s">
        <v>35</v>
      </c>
      <c r="C792" s="6" t="str">
        <f>SUBSTITUTE(dailyActivity_merged[[#This Row],[ActivityDate]], "/", "-")</f>
        <v>5-4-2016</v>
      </c>
      <c r="D792" s="6" t="str">
        <f>LEFT(dailyActivity_merged[[#This Row],[Date]],1)</f>
        <v>5</v>
      </c>
      <c r="E792">
        <v>14581</v>
      </c>
      <c r="F792">
        <v>11.1499996185303</v>
      </c>
      <c r="G792">
        <v>11.1499996185303</v>
      </c>
      <c r="H792">
        <v>8.8199996948242205</v>
      </c>
      <c r="I792">
        <v>0.40000000596046398</v>
      </c>
      <c r="J792">
        <v>1.9099999666214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25">
      <c r="A793">
        <v>8053475328</v>
      </c>
      <c r="B793" s="6" t="s">
        <v>36</v>
      </c>
      <c r="C793" s="6" t="str">
        <f>SUBSTITUTE(dailyActivity_merged[[#This Row],[ActivityDate]], "/", "-")</f>
        <v>5-5-2016</v>
      </c>
      <c r="D793" s="6" t="str">
        <f>LEFT(dailyActivity_merged[[#This Row],[Date]],1)</f>
        <v>5</v>
      </c>
      <c r="E793">
        <v>14990</v>
      </c>
      <c r="F793">
        <v>11.5100002288818</v>
      </c>
      <c r="G793">
        <v>11.5100002288818</v>
      </c>
      <c r="H793">
        <v>8.8500003814697301</v>
      </c>
      <c r="I793">
        <v>0.44999998807907099</v>
      </c>
      <c r="J793">
        <v>2.21000003814697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25">
      <c r="A794">
        <v>8053475328</v>
      </c>
      <c r="B794" s="6" t="s">
        <v>37</v>
      </c>
      <c r="C794" s="6" t="str">
        <f>SUBSTITUTE(dailyActivity_merged[[#This Row],[ActivityDate]], "/", "-")</f>
        <v>5-6-2016</v>
      </c>
      <c r="D794" s="6" t="str">
        <f>LEFT(dailyActivity_merged[[#This Row],[Date]],1)</f>
        <v>5</v>
      </c>
      <c r="E794">
        <v>13953</v>
      </c>
      <c r="F794">
        <v>11</v>
      </c>
      <c r="G794">
        <v>11</v>
      </c>
      <c r="H794">
        <v>9.1000003814697301</v>
      </c>
      <c r="I794">
        <v>0.68999999761581399</v>
      </c>
      <c r="J794">
        <v>1.21000003814697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25">
      <c r="A795">
        <v>8053475328</v>
      </c>
      <c r="B795" s="6" t="s">
        <v>38</v>
      </c>
      <c r="C795" s="6" t="str">
        <f>SUBSTITUTE(dailyActivity_merged[[#This Row],[ActivityDate]], "/", "-")</f>
        <v>5-7-2016</v>
      </c>
      <c r="D795" s="6" t="str">
        <f>LEFT(dailyActivity_merged[[#This Row],[Date]],1)</f>
        <v>5</v>
      </c>
      <c r="E795">
        <v>19769</v>
      </c>
      <c r="F795">
        <v>15.670000076293899</v>
      </c>
      <c r="G795">
        <v>15.670000076293899</v>
      </c>
      <c r="H795">
        <v>12.439999580383301</v>
      </c>
      <c r="I795">
        <v>0.87999999523162797</v>
      </c>
      <c r="J795">
        <v>2.3499999046325701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25">
      <c r="A796">
        <v>8053475328</v>
      </c>
      <c r="B796" s="6" t="s">
        <v>39</v>
      </c>
      <c r="C796" s="6" t="str">
        <f>SUBSTITUTE(dailyActivity_merged[[#This Row],[ActivityDate]], "/", "-")</f>
        <v>5-8-2016</v>
      </c>
      <c r="D796" s="6" t="str">
        <f>LEFT(dailyActivity_merged[[#This Row],[Date]],1)</f>
        <v>5</v>
      </c>
      <c r="E796">
        <v>22026</v>
      </c>
      <c r="F796">
        <v>17.649999618530298</v>
      </c>
      <c r="G796">
        <v>17.649999618530298</v>
      </c>
      <c r="H796">
        <v>13.3999996185303</v>
      </c>
      <c r="I796">
        <v>0.58999997377395597</v>
      </c>
      <c r="J796">
        <v>3.6600000858306898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25">
      <c r="A797">
        <v>8053475328</v>
      </c>
      <c r="B797" s="6" t="s">
        <v>40</v>
      </c>
      <c r="C797" s="6" t="str">
        <f>SUBSTITUTE(dailyActivity_merged[[#This Row],[ActivityDate]], "/", "-")</f>
        <v>5-9-2016</v>
      </c>
      <c r="D797" s="6" t="str">
        <f>LEFT(dailyActivity_merged[[#This Row],[Date]],1)</f>
        <v>5</v>
      </c>
      <c r="E797">
        <v>12465</v>
      </c>
      <c r="F797">
        <v>9.3800001144409197</v>
      </c>
      <c r="G797">
        <v>9.3800001144409197</v>
      </c>
      <c r="H797">
        <v>6.1199998855590803</v>
      </c>
      <c r="I797">
        <v>0.56999999284744296</v>
      </c>
      <c r="J797">
        <v>2.6900000572204599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25">
      <c r="A798">
        <v>8053475328</v>
      </c>
      <c r="B798" s="6" t="s">
        <v>41</v>
      </c>
      <c r="C798" s="6" t="str">
        <f>SUBSTITUTE(dailyActivity_merged[[#This Row],[ActivityDate]], "/", "-")</f>
        <v>5-10-2016</v>
      </c>
      <c r="D798" s="6" t="str">
        <f>LEFT(dailyActivity_merged[[#This Row],[Date]],1)</f>
        <v>5</v>
      </c>
      <c r="E798">
        <v>14810</v>
      </c>
      <c r="F798">
        <v>11.3599996566772</v>
      </c>
      <c r="G798">
        <v>11.3599996566772</v>
      </c>
      <c r="H798">
        <v>9.0900001525878906</v>
      </c>
      <c r="I798">
        <v>0.41999998688697798</v>
      </c>
      <c r="J798">
        <v>1.8500000238418599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25">
      <c r="A799">
        <v>8053475328</v>
      </c>
      <c r="B799" s="6" t="s">
        <v>42</v>
      </c>
      <c r="C799" s="6" t="str">
        <f>SUBSTITUTE(dailyActivity_merged[[#This Row],[ActivityDate]], "/", "-")</f>
        <v>5-11-2016</v>
      </c>
      <c r="D799" s="6" t="str">
        <f>LEFT(dailyActivity_merged[[#This Row],[Date]],1)</f>
        <v>5</v>
      </c>
      <c r="E799">
        <v>12209</v>
      </c>
      <c r="F799">
        <v>9.3999996185302699</v>
      </c>
      <c r="G799">
        <v>9.3999996185302699</v>
      </c>
      <c r="H799">
        <v>6.0799999237060502</v>
      </c>
      <c r="I799">
        <v>0.28000000119209301</v>
      </c>
      <c r="J799">
        <v>3.03999996185303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25">
      <c r="A800">
        <v>8053475328</v>
      </c>
      <c r="B800" s="6" t="s">
        <v>43</v>
      </c>
      <c r="C800" s="6" t="str">
        <f>SUBSTITUTE(dailyActivity_merged[[#This Row],[ActivityDate]], "/", "-")</f>
        <v>5-12-2016</v>
      </c>
      <c r="D800" s="6" t="str">
        <f>LEFT(dailyActivity_merged[[#This Row],[Date]],1)</f>
        <v>5</v>
      </c>
      <c r="E800">
        <v>4998</v>
      </c>
      <c r="F800">
        <v>3.9100000858306898</v>
      </c>
      <c r="G800">
        <v>3.9100000858306898</v>
      </c>
      <c r="H800">
        <v>2.9500000476837198</v>
      </c>
      <c r="I800">
        <v>0.20000000298023199</v>
      </c>
      <c r="J800">
        <v>0.75999999046325695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25">
      <c r="A801">
        <v>8253242879</v>
      </c>
      <c r="B801" s="6" t="s">
        <v>13</v>
      </c>
      <c r="C801" s="6" t="str">
        <f>SUBSTITUTE(dailyActivity_merged[[#This Row],[ActivityDate]], "/", "-")</f>
        <v>4-12-2016</v>
      </c>
      <c r="D801" s="6" t="str">
        <f>LEFT(dailyActivity_merged[[#This Row],[Date]],1)</f>
        <v>4</v>
      </c>
      <c r="E801">
        <v>9033</v>
      </c>
      <c r="F801">
        <v>7.1599998474121103</v>
      </c>
      <c r="G801">
        <v>7.1599998474121103</v>
      </c>
      <c r="H801">
        <v>5.4299998283386204</v>
      </c>
      <c r="I801">
        <v>0.140000000596046</v>
      </c>
      <c r="J801">
        <v>1.5900000333786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25">
      <c r="A802">
        <v>8253242879</v>
      </c>
      <c r="B802" s="6" t="s">
        <v>14</v>
      </c>
      <c r="C802" s="6" t="str">
        <f>SUBSTITUTE(dailyActivity_merged[[#This Row],[ActivityDate]], "/", "-")</f>
        <v>4-13-2016</v>
      </c>
      <c r="D802" s="6" t="str">
        <f>LEFT(dailyActivity_merged[[#This Row],[Date]],1)</f>
        <v>4</v>
      </c>
      <c r="E802">
        <v>8053</v>
      </c>
      <c r="F802">
        <v>6.0999999046325701</v>
      </c>
      <c r="G802">
        <v>6.0999999046325701</v>
      </c>
      <c r="H802">
        <v>4.1700000762939498</v>
      </c>
      <c r="I802">
        <v>0.62999999523162797</v>
      </c>
      <c r="J802">
        <v>1.3099999427795399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25">
      <c r="A803">
        <v>8253242879</v>
      </c>
      <c r="B803" s="6" t="s">
        <v>15</v>
      </c>
      <c r="C803" s="6" t="str">
        <f>SUBSTITUTE(dailyActivity_merged[[#This Row],[ActivityDate]], "/", "-")</f>
        <v>4-14-2016</v>
      </c>
      <c r="D803" s="6" t="str">
        <f>LEFT(dailyActivity_merged[[#This Row],[Date]],1)</f>
        <v>4</v>
      </c>
      <c r="E803">
        <v>5234</v>
      </c>
      <c r="F803">
        <v>3.46000003814697</v>
      </c>
      <c r="G803">
        <v>3.46000003814697</v>
      </c>
      <c r="H803">
        <v>1.9299999475479099</v>
      </c>
      <c r="I803">
        <v>0.99000000953674305</v>
      </c>
      <c r="J803">
        <v>0.54000002145767201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25">
      <c r="A804">
        <v>8253242879</v>
      </c>
      <c r="B804" s="6" t="s">
        <v>16</v>
      </c>
      <c r="C804" s="6" t="str">
        <f>SUBSTITUTE(dailyActivity_merged[[#This Row],[ActivityDate]], "/", "-")</f>
        <v>4-15-2016</v>
      </c>
      <c r="D804" s="6" t="str">
        <f>LEFT(dailyActivity_merged[[#This Row],[Date]],1)</f>
        <v>4</v>
      </c>
      <c r="E804">
        <v>2672</v>
      </c>
      <c r="F804">
        <v>1.7699999809265099</v>
      </c>
      <c r="G804">
        <v>1.7699999809265099</v>
      </c>
      <c r="H804">
        <v>0</v>
      </c>
      <c r="I804">
        <v>0</v>
      </c>
      <c r="J804">
        <v>1.7599999904632599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25">
      <c r="A805">
        <v>8253242879</v>
      </c>
      <c r="B805" s="6" t="s">
        <v>17</v>
      </c>
      <c r="C805" s="6" t="str">
        <f>SUBSTITUTE(dailyActivity_merged[[#This Row],[ActivityDate]], "/", "-")</f>
        <v>4-16-2016</v>
      </c>
      <c r="D805" s="6" t="str">
        <f>LEFT(dailyActivity_merged[[#This Row],[Date]],1)</f>
        <v>4</v>
      </c>
      <c r="E805">
        <v>9256</v>
      </c>
      <c r="F805">
        <v>6.1399998664856001</v>
      </c>
      <c r="G805">
        <v>6.1399998664856001</v>
      </c>
      <c r="H805">
        <v>0.43000000715255698</v>
      </c>
      <c r="I805">
        <v>3.2699999809265101</v>
      </c>
      <c r="J805">
        <v>2.4500000476837198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25">
      <c r="A806">
        <v>8253242879</v>
      </c>
      <c r="B806" s="6" t="s">
        <v>18</v>
      </c>
      <c r="C806" s="6" t="str">
        <f>SUBSTITUTE(dailyActivity_merged[[#This Row],[ActivityDate]], "/", "-")</f>
        <v>4-17-2016</v>
      </c>
      <c r="D806" s="6" t="str">
        <f>LEFT(dailyActivity_merged[[#This Row],[Date]],1)</f>
        <v>4</v>
      </c>
      <c r="E806">
        <v>10204</v>
      </c>
      <c r="F806">
        <v>7.9099998474121103</v>
      </c>
      <c r="G806">
        <v>7.9099998474121103</v>
      </c>
      <c r="H806">
        <v>5.4299998283386204</v>
      </c>
      <c r="I806">
        <v>0.15000000596046401</v>
      </c>
      <c r="J806">
        <v>2.3299999237060498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25">
      <c r="A807">
        <v>8253242879</v>
      </c>
      <c r="B807" s="6" t="s">
        <v>19</v>
      </c>
      <c r="C807" s="6" t="str">
        <f>SUBSTITUTE(dailyActivity_merged[[#This Row],[ActivityDate]], "/", "-")</f>
        <v>4-18-2016</v>
      </c>
      <c r="D807" s="6" t="str">
        <f>LEFT(dailyActivity_merged[[#This Row],[Date]],1)</f>
        <v>4</v>
      </c>
      <c r="E807">
        <v>5151</v>
      </c>
      <c r="F807">
        <v>3.4800000190734899</v>
      </c>
      <c r="G807">
        <v>3.4800000190734899</v>
      </c>
      <c r="H807">
        <v>1.03999996185303</v>
      </c>
      <c r="I807">
        <v>0.62999999523162797</v>
      </c>
      <c r="J807">
        <v>1.79999995231628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25">
      <c r="A808">
        <v>8253242879</v>
      </c>
      <c r="B808" s="6" t="s">
        <v>20</v>
      </c>
      <c r="C808" s="6" t="str">
        <f>SUBSTITUTE(dailyActivity_merged[[#This Row],[ActivityDate]], "/", "-")</f>
        <v>4-19-2016</v>
      </c>
      <c r="D808" s="6" t="str">
        <f>LEFT(dailyActivity_merged[[#This Row],[Date]],1)</f>
        <v>4</v>
      </c>
      <c r="E808">
        <v>4212</v>
      </c>
      <c r="F808">
        <v>2.7799999713897701</v>
      </c>
      <c r="G808">
        <v>2.7799999713897701</v>
      </c>
      <c r="H808">
        <v>0</v>
      </c>
      <c r="I808">
        <v>0</v>
      </c>
      <c r="J808">
        <v>2.7799999713897701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25">
      <c r="A809">
        <v>8253242879</v>
      </c>
      <c r="B809" s="6" t="s">
        <v>21</v>
      </c>
      <c r="C809" s="6" t="str">
        <f>SUBSTITUTE(dailyActivity_merged[[#This Row],[ActivityDate]], "/", "-")</f>
        <v>4-20-2016</v>
      </c>
      <c r="D809" s="6" t="str">
        <f>LEFT(dailyActivity_merged[[#This Row],[Date]],1)</f>
        <v>4</v>
      </c>
      <c r="E809">
        <v>6466</v>
      </c>
      <c r="F809">
        <v>4.2699999809265101</v>
      </c>
      <c r="G809">
        <v>4.2699999809265101</v>
      </c>
      <c r="H809">
        <v>0.33000001311302202</v>
      </c>
      <c r="I809">
        <v>0.81999999284744296</v>
      </c>
      <c r="J809">
        <v>3.1099998950958301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25">
      <c r="A810">
        <v>8253242879</v>
      </c>
      <c r="B810" s="6" t="s">
        <v>22</v>
      </c>
      <c r="C810" s="6" t="str">
        <f>SUBSTITUTE(dailyActivity_merged[[#This Row],[ActivityDate]], "/", "-")</f>
        <v>4-21-2016</v>
      </c>
      <c r="D810" s="6" t="str">
        <f>LEFT(dailyActivity_merged[[#This Row],[Date]],1)</f>
        <v>4</v>
      </c>
      <c r="E810">
        <v>11268</v>
      </c>
      <c r="F810">
        <v>8.5600004196166992</v>
      </c>
      <c r="G810">
        <v>8.5600004196166992</v>
      </c>
      <c r="H810">
        <v>5.8800001144409197</v>
      </c>
      <c r="I810">
        <v>0.93000000715255704</v>
      </c>
      <c r="J810">
        <v>1.75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25">
      <c r="A811">
        <v>8253242879</v>
      </c>
      <c r="B811" s="6" t="s">
        <v>23</v>
      </c>
      <c r="C811" s="6" t="str">
        <f>SUBSTITUTE(dailyActivity_merged[[#This Row],[ActivityDate]], "/", "-")</f>
        <v>4-22-2016</v>
      </c>
      <c r="D811" s="6" t="str">
        <f>LEFT(dailyActivity_merged[[#This Row],[Date]],1)</f>
        <v>4</v>
      </c>
      <c r="E811">
        <v>2824</v>
      </c>
      <c r="F811">
        <v>1.87000000476837</v>
      </c>
      <c r="G811">
        <v>1.87000000476837</v>
      </c>
      <c r="H811">
        <v>0</v>
      </c>
      <c r="I811">
        <v>0</v>
      </c>
      <c r="J811">
        <v>1.87000000476837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25">
      <c r="A812">
        <v>8253242879</v>
      </c>
      <c r="B812" s="6" t="s">
        <v>24</v>
      </c>
      <c r="C812" s="6" t="str">
        <f>SUBSTITUTE(dailyActivity_merged[[#This Row],[ActivityDate]], "/", "-")</f>
        <v>4-23-2016</v>
      </c>
      <c r="D812" s="6" t="str">
        <f>LEFT(dailyActivity_merged[[#This Row],[Date]],1)</f>
        <v>4</v>
      </c>
      <c r="E812">
        <v>9282</v>
      </c>
      <c r="F812">
        <v>6.2600002288818404</v>
      </c>
      <c r="G812">
        <v>6.2600002288818404</v>
      </c>
      <c r="H812">
        <v>2.0899999141693102</v>
      </c>
      <c r="I812">
        <v>1.03999996185303</v>
      </c>
      <c r="J812">
        <v>3.1300001144409202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25">
      <c r="A813">
        <v>8253242879</v>
      </c>
      <c r="B813" s="6" t="s">
        <v>25</v>
      </c>
      <c r="C813" s="6" t="str">
        <f>SUBSTITUTE(dailyActivity_merged[[#This Row],[ActivityDate]], "/", "-")</f>
        <v>4-24-2016</v>
      </c>
      <c r="D813" s="6" t="str">
        <f>LEFT(dailyActivity_merged[[#This Row],[Date]],1)</f>
        <v>4</v>
      </c>
      <c r="E813">
        <v>8905</v>
      </c>
      <c r="F813">
        <v>7.1300001144409197</v>
      </c>
      <c r="G813">
        <v>7.1300001144409197</v>
      </c>
      <c r="H813">
        <v>5.5999999046325701</v>
      </c>
      <c r="I813">
        <v>0.18999999761581399</v>
      </c>
      <c r="J813">
        <v>1.3400000333786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25">
      <c r="A814">
        <v>8253242879</v>
      </c>
      <c r="B814" s="6" t="s">
        <v>26</v>
      </c>
      <c r="C814" s="6" t="str">
        <f>SUBSTITUTE(dailyActivity_merged[[#This Row],[ActivityDate]], "/", "-")</f>
        <v>4-25-2016</v>
      </c>
      <c r="D814" s="6" t="str">
        <f>LEFT(dailyActivity_merged[[#This Row],[Date]],1)</f>
        <v>4</v>
      </c>
      <c r="E814">
        <v>6829</v>
      </c>
      <c r="F814">
        <v>4.5100002288818404</v>
      </c>
      <c r="G814">
        <v>4.5100002288818404</v>
      </c>
      <c r="H814">
        <v>0.36000001430511502</v>
      </c>
      <c r="I814">
        <v>2.3900001049041699</v>
      </c>
      <c r="J814">
        <v>1.7699999809265099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25">
      <c r="A815">
        <v>8253242879</v>
      </c>
      <c r="B815" s="6" t="s">
        <v>27</v>
      </c>
      <c r="C815" s="6" t="str">
        <f>SUBSTITUTE(dailyActivity_merged[[#This Row],[ActivityDate]], "/", "-")</f>
        <v>4-26-2016</v>
      </c>
      <c r="D815" s="6" t="str">
        <f>LEFT(dailyActivity_merged[[#This Row],[Date]],1)</f>
        <v>4</v>
      </c>
      <c r="E815">
        <v>4562</v>
      </c>
      <c r="F815">
        <v>3.03999996185303</v>
      </c>
      <c r="G815">
        <v>3.03999996185303</v>
      </c>
      <c r="H815">
        <v>1.1799999475479099</v>
      </c>
      <c r="I815">
        <v>0.490000009536743</v>
      </c>
      <c r="J815">
        <v>1.37000000476837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25">
      <c r="A816">
        <v>8253242879</v>
      </c>
      <c r="B816" s="6" t="s">
        <v>28</v>
      </c>
      <c r="C816" s="6" t="str">
        <f>SUBSTITUTE(dailyActivity_merged[[#This Row],[ActivityDate]], "/", "-")</f>
        <v>4-27-2016</v>
      </c>
      <c r="D816" s="6" t="str">
        <f>LEFT(dailyActivity_merged[[#This Row],[Date]],1)</f>
        <v>4</v>
      </c>
      <c r="E816">
        <v>10232</v>
      </c>
      <c r="F816">
        <v>8.1800003051757795</v>
      </c>
      <c r="G816">
        <v>8.1800003051757795</v>
      </c>
      <c r="H816">
        <v>6.2399997711181596</v>
      </c>
      <c r="I816">
        <v>0.230000004172325</v>
      </c>
      <c r="J816">
        <v>1.70000004768372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25">
      <c r="A817">
        <v>8253242879</v>
      </c>
      <c r="B817" s="6" t="s">
        <v>29</v>
      </c>
      <c r="C817" s="6" t="str">
        <f>SUBSTITUTE(dailyActivity_merged[[#This Row],[ActivityDate]], "/", "-")</f>
        <v>4-28-2016</v>
      </c>
      <c r="D817" s="6" t="str">
        <f>LEFT(dailyActivity_merged[[#This Row],[Date]],1)</f>
        <v>4</v>
      </c>
      <c r="E817">
        <v>2718</v>
      </c>
      <c r="F817">
        <v>1.79999995231628</v>
      </c>
      <c r="G817">
        <v>1.79999995231628</v>
      </c>
      <c r="H817">
        <v>0.67000001668930098</v>
      </c>
      <c r="I817">
        <v>0.77999997138977095</v>
      </c>
      <c r="J817">
        <v>0.34000000357627902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25">
      <c r="A818">
        <v>8253242879</v>
      </c>
      <c r="B818" s="6" t="s">
        <v>30</v>
      </c>
      <c r="C818" s="6" t="str">
        <f>SUBSTITUTE(dailyActivity_merged[[#This Row],[ActivityDate]], "/", "-")</f>
        <v>4-29-2016</v>
      </c>
      <c r="D818" s="6" t="str">
        <f>LEFT(dailyActivity_merged[[#This Row],[Date]],1)</f>
        <v>4</v>
      </c>
      <c r="E818">
        <v>6260</v>
      </c>
      <c r="F818">
        <v>4.2600002288818404</v>
      </c>
      <c r="G818">
        <v>4.2600002288818404</v>
      </c>
      <c r="H818">
        <v>1.28999996185303</v>
      </c>
      <c r="I818">
        <v>0.54000002145767201</v>
      </c>
      <c r="J818">
        <v>2.4000000953674299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25">
      <c r="A819">
        <v>8253242879</v>
      </c>
      <c r="B819" s="6" t="s">
        <v>31</v>
      </c>
      <c r="C819" s="6" t="str">
        <f>SUBSTITUTE(dailyActivity_merged[[#This Row],[ActivityDate]], "/", "-")</f>
        <v>4-30-2016</v>
      </c>
      <c r="D819" s="6" t="str">
        <f>LEFT(dailyActivity_merged[[#This Row],[Date]],1)</f>
        <v>4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25">
      <c r="A820">
        <v>8378563200</v>
      </c>
      <c r="B820" s="6" t="s">
        <v>13</v>
      </c>
      <c r="C820" s="6" t="str">
        <f>SUBSTITUTE(dailyActivity_merged[[#This Row],[ActivityDate]], "/", "-")</f>
        <v>4-12-2016</v>
      </c>
      <c r="D820" s="6" t="str">
        <f>LEFT(dailyActivity_merged[[#This Row],[Date]],1)</f>
        <v>4</v>
      </c>
      <c r="E820">
        <v>7626</v>
      </c>
      <c r="F820">
        <v>6.0500001907348597</v>
      </c>
      <c r="G820">
        <v>6.0500001907348597</v>
      </c>
      <c r="H820">
        <v>0.82999998331069902</v>
      </c>
      <c r="I820">
        <v>0.70999997854232799</v>
      </c>
      <c r="J820">
        <v>4.5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25">
      <c r="A821">
        <v>8378563200</v>
      </c>
      <c r="B821" s="6" t="s">
        <v>14</v>
      </c>
      <c r="C821" s="6" t="str">
        <f>SUBSTITUTE(dailyActivity_merged[[#This Row],[ActivityDate]], "/", "-")</f>
        <v>4-13-2016</v>
      </c>
      <c r="D821" s="6" t="str">
        <f>LEFT(dailyActivity_merged[[#This Row],[Date]],1)</f>
        <v>4</v>
      </c>
      <c r="E821">
        <v>12386</v>
      </c>
      <c r="F821">
        <v>9.8199996948242205</v>
      </c>
      <c r="G821">
        <v>9.8199996948242205</v>
      </c>
      <c r="H821">
        <v>4.96000003814697</v>
      </c>
      <c r="I821">
        <v>0.64999997615814198</v>
      </c>
      <c r="J821">
        <v>4.21000003814697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25">
      <c r="A822">
        <v>8378563200</v>
      </c>
      <c r="B822" s="6" t="s">
        <v>15</v>
      </c>
      <c r="C822" s="6" t="str">
        <f>SUBSTITUTE(dailyActivity_merged[[#This Row],[ActivityDate]], "/", "-")</f>
        <v>4-14-2016</v>
      </c>
      <c r="D822" s="6" t="str">
        <f>LEFT(dailyActivity_merged[[#This Row],[Date]],1)</f>
        <v>4</v>
      </c>
      <c r="E822">
        <v>13318</v>
      </c>
      <c r="F822">
        <v>10.560000419616699</v>
      </c>
      <c r="G822">
        <v>10.560000419616699</v>
      </c>
      <c r="H822">
        <v>5.6199998855590803</v>
      </c>
      <c r="I822">
        <v>1.0299999713897701</v>
      </c>
      <c r="J822">
        <v>3.9100000858306898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25">
      <c r="A823">
        <v>8378563200</v>
      </c>
      <c r="B823" s="6" t="s">
        <v>16</v>
      </c>
      <c r="C823" s="6" t="str">
        <f>SUBSTITUTE(dailyActivity_merged[[#This Row],[ActivityDate]], "/", "-")</f>
        <v>4-15-2016</v>
      </c>
      <c r="D823" s="6" t="str">
        <f>LEFT(dailyActivity_merged[[#This Row],[Date]],1)</f>
        <v>4</v>
      </c>
      <c r="E823">
        <v>14461</v>
      </c>
      <c r="F823">
        <v>11.4700002670288</v>
      </c>
      <c r="G823">
        <v>11.4700002670288</v>
      </c>
      <c r="H823">
        <v>4.9099998474121103</v>
      </c>
      <c r="I823">
        <v>1.1499999761581401</v>
      </c>
      <c r="J823">
        <v>5.4099998474121103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25">
      <c r="A824">
        <v>8378563200</v>
      </c>
      <c r="B824" s="6" t="s">
        <v>17</v>
      </c>
      <c r="C824" s="6" t="str">
        <f>SUBSTITUTE(dailyActivity_merged[[#This Row],[ActivityDate]], "/", "-")</f>
        <v>4-16-2016</v>
      </c>
      <c r="D824" s="6" t="str">
        <f>LEFT(dailyActivity_merged[[#This Row],[Date]],1)</f>
        <v>4</v>
      </c>
      <c r="E824">
        <v>11207</v>
      </c>
      <c r="F824">
        <v>8.8900003433227504</v>
      </c>
      <c r="G824">
        <v>8.8900003433227504</v>
      </c>
      <c r="H824">
        <v>5.3699998855590803</v>
      </c>
      <c r="I824">
        <v>1.0700000524520901</v>
      </c>
      <c r="J824">
        <v>2.4400000572204599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25">
      <c r="A825">
        <v>8378563200</v>
      </c>
      <c r="B825" s="6" t="s">
        <v>18</v>
      </c>
      <c r="C825" s="6" t="str">
        <f>SUBSTITUTE(dailyActivity_merged[[#This Row],[ActivityDate]], "/", "-")</f>
        <v>4-17-2016</v>
      </c>
      <c r="D825" s="6" t="str">
        <f>LEFT(dailyActivity_merged[[#This Row],[Date]],1)</f>
        <v>4</v>
      </c>
      <c r="E825">
        <v>2132</v>
      </c>
      <c r="F825">
        <v>1.6900000572204601</v>
      </c>
      <c r="G825">
        <v>1.6900000572204601</v>
      </c>
      <c r="H825">
        <v>0</v>
      </c>
      <c r="I825">
        <v>0</v>
      </c>
      <c r="J825">
        <v>1.6900000572204601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25">
      <c r="A826">
        <v>8378563200</v>
      </c>
      <c r="B826" s="6" t="s">
        <v>19</v>
      </c>
      <c r="C826" s="6" t="str">
        <f>SUBSTITUTE(dailyActivity_merged[[#This Row],[ActivityDate]], "/", "-")</f>
        <v>4-18-2016</v>
      </c>
      <c r="D826" s="6" t="str">
        <f>LEFT(dailyActivity_merged[[#This Row],[Date]],1)</f>
        <v>4</v>
      </c>
      <c r="E826">
        <v>13630</v>
      </c>
      <c r="F826">
        <v>10.810000419616699</v>
      </c>
      <c r="G826">
        <v>10.810000419616699</v>
      </c>
      <c r="H826">
        <v>5.0500001907348597</v>
      </c>
      <c r="I826">
        <v>0.56000000238418601</v>
      </c>
      <c r="J826">
        <v>5.1999998092651403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25">
      <c r="A827">
        <v>8378563200</v>
      </c>
      <c r="B827" s="6" t="s">
        <v>20</v>
      </c>
      <c r="C827" s="6" t="str">
        <f>SUBSTITUTE(dailyActivity_merged[[#This Row],[ActivityDate]], "/", "-")</f>
        <v>4-19-2016</v>
      </c>
      <c r="D827" s="6" t="str">
        <f>LEFT(dailyActivity_merged[[#This Row],[Date]],1)</f>
        <v>4</v>
      </c>
      <c r="E827">
        <v>13070</v>
      </c>
      <c r="F827">
        <v>10.3599996566772</v>
      </c>
      <c r="G827">
        <v>10.3599996566772</v>
      </c>
      <c r="H827">
        <v>5.3000001907348597</v>
      </c>
      <c r="I827">
        <v>0.87999999523162797</v>
      </c>
      <c r="J827">
        <v>4.1799998283386204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25">
      <c r="A828">
        <v>8378563200</v>
      </c>
      <c r="B828" s="6" t="s">
        <v>21</v>
      </c>
      <c r="C828" s="6" t="str">
        <f>SUBSTITUTE(dailyActivity_merged[[#This Row],[ActivityDate]], "/", "-")</f>
        <v>4-20-2016</v>
      </c>
      <c r="D828" s="6" t="str">
        <f>LEFT(dailyActivity_merged[[#This Row],[Date]],1)</f>
        <v>4</v>
      </c>
      <c r="E828">
        <v>9388</v>
      </c>
      <c r="F828">
        <v>7.4400000572204599</v>
      </c>
      <c r="G828">
        <v>7.4400000572204599</v>
      </c>
      <c r="H828">
        <v>2.2300000190734899</v>
      </c>
      <c r="I828">
        <v>0.43999999761581399</v>
      </c>
      <c r="J828">
        <v>4.7800002098083496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25">
      <c r="A829">
        <v>8378563200</v>
      </c>
      <c r="B829" s="6" t="s">
        <v>22</v>
      </c>
      <c r="C829" s="6" t="str">
        <f>SUBSTITUTE(dailyActivity_merged[[#This Row],[ActivityDate]], "/", "-")</f>
        <v>4-21-2016</v>
      </c>
      <c r="D829" s="6" t="str">
        <f>LEFT(dailyActivity_merged[[#This Row],[Date]],1)</f>
        <v>4</v>
      </c>
      <c r="E829">
        <v>15148</v>
      </c>
      <c r="F829">
        <v>12.0100002288818</v>
      </c>
      <c r="G829">
        <v>12.0100002288818</v>
      </c>
      <c r="H829">
        <v>6.9000000953674299</v>
      </c>
      <c r="I829">
        <v>0.81999999284744296</v>
      </c>
      <c r="J829">
        <v>4.28999996185303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25">
      <c r="A830">
        <v>8378563200</v>
      </c>
      <c r="B830" s="6" t="s">
        <v>23</v>
      </c>
      <c r="C830" s="6" t="str">
        <f>SUBSTITUTE(dailyActivity_merged[[#This Row],[ActivityDate]], "/", "-")</f>
        <v>4-22-2016</v>
      </c>
      <c r="D830" s="6" t="str">
        <f>LEFT(dailyActivity_merged[[#This Row],[Date]],1)</f>
        <v>4</v>
      </c>
      <c r="E830">
        <v>12200</v>
      </c>
      <c r="F830">
        <v>9.6700000762939506</v>
      </c>
      <c r="G830">
        <v>9.6700000762939506</v>
      </c>
      <c r="H830">
        <v>4.9099998474121103</v>
      </c>
      <c r="I830">
        <v>0.58999997377395597</v>
      </c>
      <c r="J830">
        <v>4.1799998283386204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25">
      <c r="A831">
        <v>8378563200</v>
      </c>
      <c r="B831" s="6" t="s">
        <v>24</v>
      </c>
      <c r="C831" s="6" t="str">
        <f>SUBSTITUTE(dailyActivity_merged[[#This Row],[ActivityDate]], "/", "-")</f>
        <v>4-23-2016</v>
      </c>
      <c r="D831" s="6" t="str">
        <f>LEFT(dailyActivity_merged[[#This Row],[Date]],1)</f>
        <v>4</v>
      </c>
      <c r="E831">
        <v>5709</v>
      </c>
      <c r="F831">
        <v>4.5300002098083496</v>
      </c>
      <c r="G831">
        <v>4.5300002098083496</v>
      </c>
      <c r="H831">
        <v>1.5199999809265099</v>
      </c>
      <c r="I831">
        <v>0.519999980926514</v>
      </c>
      <c r="J831">
        <v>2.4800000190734899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25">
      <c r="A832">
        <v>8378563200</v>
      </c>
      <c r="B832" s="6" t="s">
        <v>25</v>
      </c>
      <c r="C832" s="6" t="str">
        <f>SUBSTITUTE(dailyActivity_merged[[#This Row],[ActivityDate]], "/", "-")</f>
        <v>4-24-2016</v>
      </c>
      <c r="D832" s="6" t="str">
        <f>LEFT(dailyActivity_merged[[#This Row],[Date]],1)</f>
        <v>4</v>
      </c>
      <c r="E832">
        <v>3703</v>
      </c>
      <c r="F832">
        <v>2.9400000572204599</v>
      </c>
      <c r="G832">
        <v>2.9400000572204599</v>
      </c>
      <c r="H832">
        <v>0</v>
      </c>
      <c r="I832">
        <v>0</v>
      </c>
      <c r="J832">
        <v>2.9400000572204599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25">
      <c r="A833">
        <v>8378563200</v>
      </c>
      <c r="B833" s="6" t="s">
        <v>26</v>
      </c>
      <c r="C833" s="6" t="str">
        <f>SUBSTITUTE(dailyActivity_merged[[#This Row],[ActivityDate]], "/", "-")</f>
        <v>4-25-2016</v>
      </c>
      <c r="D833" s="6" t="str">
        <f>LEFT(dailyActivity_merged[[#This Row],[Date]],1)</f>
        <v>4</v>
      </c>
      <c r="E833">
        <v>12405</v>
      </c>
      <c r="F833">
        <v>9.8400001525878906</v>
      </c>
      <c r="G833">
        <v>9.8400001525878906</v>
      </c>
      <c r="H833">
        <v>5.0500001907348597</v>
      </c>
      <c r="I833">
        <v>0.87000000476837203</v>
      </c>
      <c r="J833">
        <v>3.9200000762939502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25">
      <c r="A834">
        <v>8378563200</v>
      </c>
      <c r="B834" s="6" t="s">
        <v>27</v>
      </c>
      <c r="C834" s="6" t="str">
        <f>SUBSTITUTE(dailyActivity_merged[[#This Row],[ActivityDate]], "/", "-")</f>
        <v>4-26-2016</v>
      </c>
      <c r="D834" s="6" t="str">
        <f>LEFT(dailyActivity_merged[[#This Row],[Date]],1)</f>
        <v>4</v>
      </c>
      <c r="E834">
        <v>16208</v>
      </c>
      <c r="F834">
        <v>12.8500003814697</v>
      </c>
      <c r="G834">
        <v>12.8500003814697</v>
      </c>
      <c r="H834">
        <v>7.5100002288818404</v>
      </c>
      <c r="I834">
        <v>0.92000001668930098</v>
      </c>
      <c r="J834">
        <v>4.4200000762939498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25">
      <c r="A835">
        <v>8378563200</v>
      </c>
      <c r="B835" s="6" t="s">
        <v>28</v>
      </c>
      <c r="C835" s="6" t="str">
        <f>SUBSTITUTE(dailyActivity_merged[[#This Row],[ActivityDate]], "/", "-")</f>
        <v>4-27-2016</v>
      </c>
      <c r="D835" s="6" t="str">
        <f>LEFT(dailyActivity_merged[[#This Row],[Date]],1)</f>
        <v>4</v>
      </c>
      <c r="E835">
        <v>7359</v>
      </c>
      <c r="F835">
        <v>5.8400001525878897</v>
      </c>
      <c r="G835">
        <v>5.8400001525878897</v>
      </c>
      <c r="H835">
        <v>0.33000001311302202</v>
      </c>
      <c r="I835">
        <v>0.18000000715255701</v>
      </c>
      <c r="J835">
        <v>5.3299999237060502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25">
      <c r="A836">
        <v>8378563200</v>
      </c>
      <c r="B836" s="6" t="s">
        <v>29</v>
      </c>
      <c r="C836" s="6" t="str">
        <f>SUBSTITUTE(dailyActivity_merged[[#This Row],[ActivityDate]], "/", "-")</f>
        <v>4-28-2016</v>
      </c>
      <c r="D836" s="6" t="str">
        <f>LEFT(dailyActivity_merged[[#This Row],[Date]],1)</f>
        <v>4</v>
      </c>
      <c r="E836">
        <v>5417</v>
      </c>
      <c r="F836">
        <v>4.3000001907348597</v>
      </c>
      <c r="G836">
        <v>4.3000001907348597</v>
      </c>
      <c r="H836">
        <v>0.89999997615814198</v>
      </c>
      <c r="I836">
        <v>0.490000009536743</v>
      </c>
      <c r="J836">
        <v>2.9100000858306898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25">
      <c r="A837">
        <v>8378563200</v>
      </c>
      <c r="B837" s="6" t="s">
        <v>30</v>
      </c>
      <c r="C837" s="6" t="str">
        <f>SUBSTITUTE(dailyActivity_merged[[#This Row],[ActivityDate]], "/", "-")</f>
        <v>4-29-2016</v>
      </c>
      <c r="D837" s="6" t="str">
        <f>LEFT(dailyActivity_merged[[#This Row],[Date]],1)</f>
        <v>4</v>
      </c>
      <c r="E837">
        <v>6175</v>
      </c>
      <c r="F837">
        <v>4.9000000953674299</v>
      </c>
      <c r="G837">
        <v>4.9000000953674299</v>
      </c>
      <c r="H837">
        <v>0.25</v>
      </c>
      <c r="I837">
        <v>0.36000001430511502</v>
      </c>
      <c r="J837">
        <v>4.2699999809265101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25">
      <c r="A838">
        <v>8378563200</v>
      </c>
      <c r="B838" s="6" t="s">
        <v>31</v>
      </c>
      <c r="C838" s="6" t="str">
        <f>SUBSTITUTE(dailyActivity_merged[[#This Row],[ActivityDate]], "/", "-")</f>
        <v>4-30-2016</v>
      </c>
      <c r="D838" s="6" t="str">
        <f>LEFT(dailyActivity_merged[[#This Row],[Date]],1)</f>
        <v>4</v>
      </c>
      <c r="E838">
        <v>2946</v>
      </c>
      <c r="F838">
        <v>2.3399999141693102</v>
      </c>
      <c r="G838">
        <v>2.3399999141693102</v>
      </c>
      <c r="H838">
        <v>0</v>
      </c>
      <c r="I838">
        <v>0</v>
      </c>
      <c r="J838">
        <v>2.3399999141693102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25">
      <c r="A839">
        <v>8378563200</v>
      </c>
      <c r="B839" s="6" t="s">
        <v>32</v>
      </c>
      <c r="C839" s="6" t="str">
        <f>SUBSTITUTE(dailyActivity_merged[[#This Row],[ActivityDate]], "/", "-")</f>
        <v>5-1-2016</v>
      </c>
      <c r="D839" s="6" t="str">
        <f>LEFT(dailyActivity_merged[[#This Row],[Date]],1)</f>
        <v>5</v>
      </c>
      <c r="E839">
        <v>11419</v>
      </c>
      <c r="F839">
        <v>9.0600004196166992</v>
      </c>
      <c r="G839">
        <v>9.0600004196166992</v>
      </c>
      <c r="H839">
        <v>6.0300002098083496</v>
      </c>
      <c r="I839">
        <v>0.56000000238418601</v>
      </c>
      <c r="J839">
        <v>2.4700000286102299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25">
      <c r="A840">
        <v>8378563200</v>
      </c>
      <c r="B840" s="6" t="s">
        <v>33</v>
      </c>
      <c r="C840" s="6" t="str">
        <f>SUBSTITUTE(dailyActivity_merged[[#This Row],[ActivityDate]], "/", "-")</f>
        <v>5-2-2016</v>
      </c>
      <c r="D840" s="6" t="str">
        <f>LEFT(dailyActivity_merged[[#This Row],[Date]],1)</f>
        <v>5</v>
      </c>
      <c r="E840">
        <v>6064</v>
      </c>
      <c r="F840">
        <v>4.8099999427795401</v>
      </c>
      <c r="G840">
        <v>4.8099999427795401</v>
      </c>
      <c r="H840">
        <v>0.62999999523162797</v>
      </c>
      <c r="I840">
        <v>0.17000000178813901</v>
      </c>
      <c r="J840">
        <v>4.0100002288818404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25">
      <c r="A841">
        <v>8378563200</v>
      </c>
      <c r="B841" s="6" t="s">
        <v>34</v>
      </c>
      <c r="C841" s="6" t="str">
        <f>SUBSTITUTE(dailyActivity_merged[[#This Row],[ActivityDate]], "/", "-")</f>
        <v>5-3-2016</v>
      </c>
      <c r="D841" s="6" t="str">
        <f>LEFT(dailyActivity_merged[[#This Row],[Date]],1)</f>
        <v>5</v>
      </c>
      <c r="E841">
        <v>8712</v>
      </c>
      <c r="F841">
        <v>6.9099998474121103</v>
      </c>
      <c r="G841">
        <v>6.9099998474121103</v>
      </c>
      <c r="H841">
        <v>1.3400000333786</v>
      </c>
      <c r="I841">
        <v>1.0599999427795399</v>
      </c>
      <c r="J841">
        <v>4.5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25">
      <c r="A842">
        <v>8378563200</v>
      </c>
      <c r="B842" s="6" t="s">
        <v>35</v>
      </c>
      <c r="C842" s="6" t="str">
        <f>SUBSTITUTE(dailyActivity_merged[[#This Row],[ActivityDate]], "/", "-")</f>
        <v>5-4-2016</v>
      </c>
      <c r="D842" s="6" t="str">
        <f>LEFT(dailyActivity_merged[[#This Row],[Date]],1)</f>
        <v>5</v>
      </c>
      <c r="E842">
        <v>7875</v>
      </c>
      <c r="F842">
        <v>6.2399997711181596</v>
      </c>
      <c r="G842">
        <v>6.2399997711181596</v>
      </c>
      <c r="H842">
        <v>1.5599999427795399</v>
      </c>
      <c r="I842">
        <v>0.490000009536743</v>
      </c>
      <c r="J842">
        <v>4.1999998092651403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25">
      <c r="A843">
        <v>8378563200</v>
      </c>
      <c r="B843" s="6" t="s">
        <v>36</v>
      </c>
      <c r="C843" s="6" t="str">
        <f>SUBSTITUTE(dailyActivity_merged[[#This Row],[ActivityDate]], "/", "-")</f>
        <v>5-5-2016</v>
      </c>
      <c r="D843" s="6" t="str">
        <f>LEFT(dailyActivity_merged[[#This Row],[Date]],1)</f>
        <v>5</v>
      </c>
      <c r="E843">
        <v>8567</v>
      </c>
      <c r="F843">
        <v>6.78999996185303</v>
      </c>
      <c r="G843">
        <v>6.78999996185303</v>
      </c>
      <c r="H843">
        <v>0.88999998569488503</v>
      </c>
      <c r="I843">
        <v>0.15999999642372101</v>
      </c>
      <c r="J843">
        <v>5.7399997711181596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25">
      <c r="A844">
        <v>8378563200</v>
      </c>
      <c r="B844" s="6" t="s">
        <v>37</v>
      </c>
      <c r="C844" s="6" t="str">
        <f>SUBSTITUTE(dailyActivity_merged[[#This Row],[ActivityDate]], "/", "-")</f>
        <v>5-6-2016</v>
      </c>
      <c r="D844" s="6" t="str">
        <f>LEFT(dailyActivity_merged[[#This Row],[Date]],1)</f>
        <v>5</v>
      </c>
      <c r="E844">
        <v>7045</v>
      </c>
      <c r="F844">
        <v>5.5900001525878897</v>
      </c>
      <c r="G844">
        <v>5.5900001525878897</v>
      </c>
      <c r="H844">
        <v>1.54999995231628</v>
      </c>
      <c r="I844">
        <v>0.25</v>
      </c>
      <c r="J844">
        <v>3.7799999713897701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25">
      <c r="A845">
        <v>8378563200</v>
      </c>
      <c r="B845" s="6" t="s">
        <v>38</v>
      </c>
      <c r="C845" s="6" t="str">
        <f>SUBSTITUTE(dailyActivity_merged[[#This Row],[ActivityDate]], "/", "-")</f>
        <v>5-7-2016</v>
      </c>
      <c r="D845" s="6" t="str">
        <f>LEFT(dailyActivity_merged[[#This Row],[Date]],1)</f>
        <v>5</v>
      </c>
      <c r="E845">
        <v>4468</v>
      </c>
      <c r="F845">
        <v>3.53999996185303</v>
      </c>
      <c r="G845">
        <v>3.53999996185303</v>
      </c>
      <c r="H845">
        <v>0</v>
      </c>
      <c r="I845">
        <v>0</v>
      </c>
      <c r="J845">
        <v>3.53999996185303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25">
      <c r="A846">
        <v>8378563200</v>
      </c>
      <c r="B846" s="6" t="s">
        <v>39</v>
      </c>
      <c r="C846" s="6" t="str">
        <f>SUBSTITUTE(dailyActivity_merged[[#This Row],[ActivityDate]], "/", "-")</f>
        <v>5-8-2016</v>
      </c>
      <c r="D846" s="6" t="str">
        <f>LEFT(dailyActivity_merged[[#This Row],[Date]],1)</f>
        <v>5</v>
      </c>
      <c r="E846">
        <v>2943</v>
      </c>
      <c r="F846">
        <v>2.3299999237060498</v>
      </c>
      <c r="G846">
        <v>2.3299999237060498</v>
      </c>
      <c r="H846">
        <v>0</v>
      </c>
      <c r="I846">
        <v>0</v>
      </c>
      <c r="J846">
        <v>2.3299999237060498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25">
      <c r="A847">
        <v>8378563200</v>
      </c>
      <c r="B847" s="6" t="s">
        <v>40</v>
      </c>
      <c r="C847" s="6" t="str">
        <f>SUBSTITUTE(dailyActivity_merged[[#This Row],[ActivityDate]], "/", "-")</f>
        <v>5-9-2016</v>
      </c>
      <c r="D847" s="6" t="str">
        <f>LEFT(dailyActivity_merged[[#This Row],[Date]],1)</f>
        <v>5</v>
      </c>
      <c r="E847">
        <v>8382</v>
      </c>
      <c r="F847">
        <v>6.6500000953674299</v>
      </c>
      <c r="G847">
        <v>6.6500000953674299</v>
      </c>
      <c r="H847">
        <v>1.2699999809265099</v>
      </c>
      <c r="I847">
        <v>0.66000002622604403</v>
      </c>
      <c r="J847">
        <v>4.7199997901916504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25">
      <c r="A848">
        <v>8378563200</v>
      </c>
      <c r="B848" s="6" t="s">
        <v>41</v>
      </c>
      <c r="C848" s="6" t="str">
        <f>SUBSTITUTE(dailyActivity_merged[[#This Row],[ActivityDate]], "/", "-")</f>
        <v>5-10-2016</v>
      </c>
      <c r="D848" s="6" t="str">
        <f>LEFT(dailyActivity_merged[[#This Row],[Date]],1)</f>
        <v>5</v>
      </c>
      <c r="E848">
        <v>6582</v>
      </c>
      <c r="F848">
        <v>5.2199997901916504</v>
      </c>
      <c r="G848">
        <v>5.2199997901916504</v>
      </c>
      <c r="H848">
        <v>0.66000002622604403</v>
      </c>
      <c r="I848">
        <v>0.63999998569488503</v>
      </c>
      <c r="J848">
        <v>3.9200000762939502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25">
      <c r="A849">
        <v>8378563200</v>
      </c>
      <c r="B849" s="6" t="s">
        <v>42</v>
      </c>
      <c r="C849" s="6" t="str">
        <f>SUBSTITUTE(dailyActivity_merged[[#This Row],[ActivityDate]], "/", "-")</f>
        <v>5-11-2016</v>
      </c>
      <c r="D849" s="6" t="str">
        <f>LEFT(dailyActivity_merged[[#This Row],[Date]],1)</f>
        <v>5</v>
      </c>
      <c r="E849">
        <v>9143</v>
      </c>
      <c r="F849">
        <v>7.25</v>
      </c>
      <c r="G849">
        <v>7.25</v>
      </c>
      <c r="H849">
        <v>1.3899999856948899</v>
      </c>
      <c r="I849">
        <v>0.58999997377395597</v>
      </c>
      <c r="J849">
        <v>5.2699999809265101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25">
      <c r="A850">
        <v>8378563200</v>
      </c>
      <c r="B850" s="6" t="s">
        <v>43</v>
      </c>
      <c r="C850" s="6" t="str">
        <f>SUBSTITUTE(dailyActivity_merged[[#This Row],[ActivityDate]], "/", "-")</f>
        <v>5-12-2016</v>
      </c>
      <c r="D850" s="6" t="str">
        <f>LEFT(dailyActivity_merged[[#This Row],[Date]],1)</f>
        <v>5</v>
      </c>
      <c r="E850">
        <v>4561</v>
      </c>
      <c r="F850">
        <v>3.6199998855590798</v>
      </c>
      <c r="G850">
        <v>3.6199998855590798</v>
      </c>
      <c r="H850">
        <v>0.64999997615814198</v>
      </c>
      <c r="I850">
        <v>0.270000010728836</v>
      </c>
      <c r="J850">
        <v>2.6900000572204599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25">
      <c r="A851">
        <v>8583815059</v>
      </c>
      <c r="B851" s="6" t="s">
        <v>13</v>
      </c>
      <c r="C851" s="6" t="str">
        <f>SUBSTITUTE(dailyActivity_merged[[#This Row],[ActivityDate]], "/", "-")</f>
        <v>4-12-2016</v>
      </c>
      <c r="D851" s="6" t="str">
        <f>LEFT(dailyActivity_merged[[#This Row],[Date]],1)</f>
        <v>4</v>
      </c>
      <c r="E851">
        <v>5014</v>
      </c>
      <c r="F851">
        <v>3.9100000858306898</v>
      </c>
      <c r="G851">
        <v>3.9100000858306898</v>
      </c>
      <c r="H851">
        <v>0</v>
      </c>
      <c r="I851">
        <v>0.33000001311302202</v>
      </c>
      <c r="J851">
        <v>3.5799999237060498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25">
      <c r="A852">
        <v>8583815059</v>
      </c>
      <c r="B852" s="6" t="s">
        <v>14</v>
      </c>
      <c r="C852" s="6" t="str">
        <f>SUBSTITUTE(dailyActivity_merged[[#This Row],[ActivityDate]], "/", "-")</f>
        <v>4-13-2016</v>
      </c>
      <c r="D852" s="6" t="str">
        <f>LEFT(dailyActivity_merged[[#This Row],[Date]],1)</f>
        <v>4</v>
      </c>
      <c r="E852">
        <v>5571</v>
      </c>
      <c r="F852">
        <v>4.3499999046325701</v>
      </c>
      <c r="G852">
        <v>4.3499999046325701</v>
      </c>
      <c r="H852">
        <v>0.15000000596046401</v>
      </c>
      <c r="I852">
        <v>0.97000002861022905</v>
      </c>
      <c r="J852">
        <v>3.2300000190734899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25">
      <c r="A853">
        <v>8583815059</v>
      </c>
      <c r="B853" s="6" t="s">
        <v>15</v>
      </c>
      <c r="C853" s="6" t="str">
        <f>SUBSTITUTE(dailyActivity_merged[[#This Row],[ActivityDate]], "/", "-")</f>
        <v>4-14-2016</v>
      </c>
      <c r="D853" s="6" t="str">
        <f>LEFT(dailyActivity_merged[[#This Row],[Date]],1)</f>
        <v>4</v>
      </c>
      <c r="E853">
        <v>3135</v>
      </c>
      <c r="F853">
        <v>2.4500000476837198</v>
      </c>
      <c r="G853">
        <v>2.4500000476837198</v>
      </c>
      <c r="H853">
        <v>0</v>
      </c>
      <c r="I853">
        <v>0</v>
      </c>
      <c r="J853">
        <v>2.4300000667571999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25">
      <c r="A854">
        <v>8583815059</v>
      </c>
      <c r="B854" s="6" t="s">
        <v>16</v>
      </c>
      <c r="C854" s="6" t="str">
        <f>SUBSTITUTE(dailyActivity_merged[[#This Row],[ActivityDate]], "/", "-")</f>
        <v>4-15-2016</v>
      </c>
      <c r="D854" s="6" t="str">
        <f>LEFT(dailyActivity_merged[[#This Row],[Date]],1)</f>
        <v>4</v>
      </c>
      <c r="E854">
        <v>3430</v>
      </c>
      <c r="F854">
        <v>2.6800000667571999</v>
      </c>
      <c r="G854">
        <v>2.6800000667571999</v>
      </c>
      <c r="H854">
        <v>0</v>
      </c>
      <c r="I854">
        <v>0</v>
      </c>
      <c r="J854">
        <v>0.89999997615814198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25">
      <c r="A855">
        <v>8583815059</v>
      </c>
      <c r="B855" s="6" t="s">
        <v>17</v>
      </c>
      <c r="C855" s="6" t="str">
        <f>SUBSTITUTE(dailyActivity_merged[[#This Row],[ActivityDate]], "/", "-")</f>
        <v>4-16-2016</v>
      </c>
      <c r="D855" s="6" t="str">
        <f>LEFT(dailyActivity_merged[[#This Row],[Date]],1)</f>
        <v>4</v>
      </c>
      <c r="E855">
        <v>5319</v>
      </c>
      <c r="F855">
        <v>4.1500000953674299</v>
      </c>
      <c r="G855">
        <v>4.1500000953674299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25">
      <c r="A856">
        <v>8583815059</v>
      </c>
      <c r="B856" s="6" t="s">
        <v>18</v>
      </c>
      <c r="C856" s="6" t="str">
        <f>SUBSTITUTE(dailyActivity_merged[[#This Row],[ActivityDate]], "/", "-")</f>
        <v>4-17-2016</v>
      </c>
      <c r="D856" s="6" t="str">
        <f>LEFT(dailyActivity_merged[[#This Row],[Date]],1)</f>
        <v>4</v>
      </c>
      <c r="E856">
        <v>3008</v>
      </c>
      <c r="F856">
        <v>2.3499999046325701</v>
      </c>
      <c r="G856">
        <v>2.3499999046325701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25">
      <c r="A857">
        <v>8583815059</v>
      </c>
      <c r="B857" s="6" t="s">
        <v>19</v>
      </c>
      <c r="C857" s="6" t="str">
        <f>SUBSTITUTE(dailyActivity_merged[[#This Row],[ActivityDate]], "/", "-")</f>
        <v>4-18-2016</v>
      </c>
      <c r="D857" s="6" t="str">
        <f>LEFT(dailyActivity_merged[[#This Row],[Date]],1)</f>
        <v>4</v>
      </c>
      <c r="E857">
        <v>3864</v>
      </c>
      <c r="F857">
        <v>3.0099999904632599</v>
      </c>
      <c r="G857">
        <v>3.0099999904632599</v>
      </c>
      <c r="H857">
        <v>0.31000000238418601</v>
      </c>
      <c r="I857">
        <v>1.0599999427795399</v>
      </c>
      <c r="J857">
        <v>1.3500000238418599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25">
      <c r="A858">
        <v>8583815059</v>
      </c>
      <c r="B858" s="6" t="s">
        <v>20</v>
      </c>
      <c r="C858" s="6" t="str">
        <f>SUBSTITUTE(dailyActivity_merged[[#This Row],[ActivityDate]], "/", "-")</f>
        <v>4-19-2016</v>
      </c>
      <c r="D858" s="6" t="str">
        <f>LEFT(dailyActivity_merged[[#This Row],[Date]],1)</f>
        <v>4</v>
      </c>
      <c r="E858">
        <v>5697</v>
      </c>
      <c r="F858">
        <v>4.4400000572204599</v>
      </c>
      <c r="G858">
        <v>4.4400000572204599</v>
      </c>
      <c r="H858">
        <v>0.52999997138977095</v>
      </c>
      <c r="I858">
        <v>0.479999989271164</v>
      </c>
      <c r="J858">
        <v>3.4400000572204599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25">
      <c r="A859">
        <v>8583815059</v>
      </c>
      <c r="B859" s="6" t="s">
        <v>21</v>
      </c>
      <c r="C859" s="6" t="str">
        <f>SUBSTITUTE(dailyActivity_merged[[#This Row],[ActivityDate]], "/", "-")</f>
        <v>4-20-2016</v>
      </c>
      <c r="D859" s="6" t="str">
        <f>LEFT(dailyActivity_merged[[#This Row],[Date]],1)</f>
        <v>4</v>
      </c>
      <c r="E859">
        <v>5273</v>
      </c>
      <c r="F859">
        <v>4.1100001335143999</v>
      </c>
      <c r="G859">
        <v>4.1100001335143999</v>
      </c>
      <c r="H859">
        <v>0</v>
      </c>
      <c r="I859">
        <v>1.03999996185303</v>
      </c>
      <c r="J859">
        <v>3.0699999332428001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25">
      <c r="A860">
        <v>8583815059</v>
      </c>
      <c r="B860" s="6" t="s">
        <v>22</v>
      </c>
      <c r="C860" s="6" t="str">
        <f>SUBSTITUTE(dailyActivity_merged[[#This Row],[ActivityDate]], "/", "-")</f>
        <v>4-21-2016</v>
      </c>
      <c r="D860" s="6" t="str">
        <f>LEFT(dailyActivity_merged[[#This Row],[Date]],1)</f>
        <v>4</v>
      </c>
      <c r="E860">
        <v>8538</v>
      </c>
      <c r="F860">
        <v>6.6599998474121103</v>
      </c>
      <c r="G860">
        <v>6.6599998474121103</v>
      </c>
      <c r="H860">
        <v>2.6300001144409202</v>
      </c>
      <c r="I860">
        <v>1.0199999809265099</v>
      </c>
      <c r="J860">
        <v>3.0099999904632599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25">
      <c r="A861">
        <v>8583815059</v>
      </c>
      <c r="B861" s="6" t="s">
        <v>23</v>
      </c>
      <c r="C861" s="6" t="str">
        <f>SUBSTITUTE(dailyActivity_merged[[#This Row],[ActivityDate]], "/", "-")</f>
        <v>4-22-2016</v>
      </c>
      <c r="D861" s="6" t="str">
        <f>LEFT(dailyActivity_merged[[#This Row],[Date]],1)</f>
        <v>4</v>
      </c>
      <c r="E861">
        <v>8687</v>
      </c>
      <c r="F861">
        <v>6.7800002098083496</v>
      </c>
      <c r="G861">
        <v>6.7800002098083496</v>
      </c>
      <c r="H861">
        <v>0.28999999165535001</v>
      </c>
      <c r="I861">
        <v>2.4100000858306898</v>
      </c>
      <c r="J861">
        <v>4.0799999237060502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25">
      <c r="A862">
        <v>8583815059</v>
      </c>
      <c r="B862" s="6" t="s">
        <v>24</v>
      </c>
      <c r="C862" s="6" t="str">
        <f>SUBSTITUTE(dailyActivity_merged[[#This Row],[ActivityDate]], "/", "-")</f>
        <v>4-23-2016</v>
      </c>
      <c r="D862" s="6" t="str">
        <f>LEFT(dailyActivity_merged[[#This Row],[Date]],1)</f>
        <v>4</v>
      </c>
      <c r="E862">
        <v>9423</v>
      </c>
      <c r="F862">
        <v>7.3499999046325701</v>
      </c>
      <c r="G862">
        <v>7.3499999046325701</v>
      </c>
      <c r="H862">
        <v>0.52999997138977095</v>
      </c>
      <c r="I862">
        <v>2.0299999713897701</v>
      </c>
      <c r="J862">
        <v>4.75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25">
      <c r="A863">
        <v>8583815059</v>
      </c>
      <c r="B863" s="6" t="s">
        <v>25</v>
      </c>
      <c r="C863" s="6" t="str">
        <f>SUBSTITUTE(dailyActivity_merged[[#This Row],[ActivityDate]], "/", "-")</f>
        <v>4-24-2016</v>
      </c>
      <c r="D863" s="6" t="str">
        <f>LEFT(dailyActivity_merged[[#This Row],[Date]],1)</f>
        <v>4</v>
      </c>
      <c r="E863">
        <v>8286</v>
      </c>
      <c r="F863">
        <v>6.46000003814697</v>
      </c>
      <c r="G863">
        <v>6.46000003814697</v>
      </c>
      <c r="H863">
        <v>0.15000000596046401</v>
      </c>
      <c r="I863">
        <v>2.0499999523162802</v>
      </c>
      <c r="J863">
        <v>4.2699999809265101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25">
      <c r="A864">
        <v>8583815059</v>
      </c>
      <c r="B864" s="6" t="s">
        <v>26</v>
      </c>
      <c r="C864" s="6" t="str">
        <f>SUBSTITUTE(dailyActivity_merged[[#This Row],[ActivityDate]], "/", "-")</f>
        <v>4-25-2016</v>
      </c>
      <c r="D864" s="6" t="str">
        <f>LEFT(dailyActivity_merged[[#This Row],[Date]],1)</f>
        <v>4</v>
      </c>
      <c r="E864">
        <v>4503</v>
      </c>
      <c r="F864">
        <v>3.5099999904632599</v>
      </c>
      <c r="G864">
        <v>3.5099999904632599</v>
      </c>
      <c r="H864">
        <v>1.4700000286102299</v>
      </c>
      <c r="I864">
        <v>0.239999994635582</v>
      </c>
      <c r="J864">
        <v>1.8099999427795399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25">
      <c r="A865">
        <v>8583815059</v>
      </c>
      <c r="B865" s="6" t="s">
        <v>27</v>
      </c>
      <c r="C865" s="6" t="str">
        <f>SUBSTITUTE(dailyActivity_merged[[#This Row],[ActivityDate]], "/", "-")</f>
        <v>4-26-2016</v>
      </c>
      <c r="D865" s="6" t="str">
        <f>LEFT(dailyActivity_merged[[#This Row],[Date]],1)</f>
        <v>4</v>
      </c>
      <c r="E865">
        <v>10499</v>
      </c>
      <c r="F865">
        <v>8.1899995803833008</v>
      </c>
      <c r="G865">
        <v>8.1899995803833008</v>
      </c>
      <c r="H865">
        <v>7.0000000298023196E-2</v>
      </c>
      <c r="I865">
        <v>4.2199997901916504</v>
      </c>
      <c r="J865">
        <v>3.8900001049041699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25">
      <c r="A866">
        <v>8583815059</v>
      </c>
      <c r="B866" s="6" t="s">
        <v>28</v>
      </c>
      <c r="C866" s="6" t="str">
        <f>SUBSTITUTE(dailyActivity_merged[[#This Row],[ActivityDate]], "/", "-")</f>
        <v>4-27-2016</v>
      </c>
      <c r="D866" s="6" t="str">
        <f>LEFT(dailyActivity_merged[[#This Row],[Date]],1)</f>
        <v>4</v>
      </c>
      <c r="E866">
        <v>12474</v>
      </c>
      <c r="F866">
        <v>9.7299995422363299</v>
      </c>
      <c r="G866">
        <v>9.7299995422363299</v>
      </c>
      <c r="H866">
        <v>6.5999999046325701</v>
      </c>
      <c r="I866">
        <v>0.270000010728836</v>
      </c>
      <c r="J866">
        <v>2.8699998855590798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25">
      <c r="A867">
        <v>8583815059</v>
      </c>
      <c r="B867" s="6" t="s">
        <v>29</v>
      </c>
      <c r="C867" s="6" t="str">
        <f>SUBSTITUTE(dailyActivity_merged[[#This Row],[ActivityDate]], "/", "-")</f>
        <v>4-28-2016</v>
      </c>
      <c r="D867" s="6" t="str">
        <f>LEFT(dailyActivity_merged[[#This Row],[Date]],1)</f>
        <v>4</v>
      </c>
      <c r="E867">
        <v>6174</v>
      </c>
      <c r="F867">
        <v>4.8200001716613796</v>
      </c>
      <c r="G867">
        <v>4.8200001716613796</v>
      </c>
      <c r="H867">
        <v>0</v>
      </c>
      <c r="I867">
        <v>1.20000004768372</v>
      </c>
      <c r="J867">
        <v>3.6099998950958301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25">
      <c r="A868">
        <v>8583815059</v>
      </c>
      <c r="B868" s="6" t="s">
        <v>30</v>
      </c>
      <c r="C868" s="6" t="str">
        <f>SUBSTITUTE(dailyActivity_merged[[#This Row],[ActivityDate]], "/", "-")</f>
        <v>4-29-2016</v>
      </c>
      <c r="D868" s="6" t="str">
        <f>LEFT(dailyActivity_merged[[#This Row],[Date]],1)</f>
        <v>4</v>
      </c>
      <c r="E868">
        <v>15168</v>
      </c>
      <c r="F868">
        <v>11.829999923706101</v>
      </c>
      <c r="G868">
        <v>11.829999923706101</v>
      </c>
      <c r="H868">
        <v>3.9000000953674299</v>
      </c>
      <c r="I868">
        <v>3</v>
      </c>
      <c r="J868">
        <v>4.9200000762939498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25">
      <c r="A869">
        <v>8583815059</v>
      </c>
      <c r="B869" s="6" t="s">
        <v>31</v>
      </c>
      <c r="C869" s="6" t="str">
        <f>SUBSTITUTE(dailyActivity_merged[[#This Row],[ActivityDate]], "/", "-")</f>
        <v>4-30-2016</v>
      </c>
      <c r="D869" s="6" t="str">
        <f>LEFT(dailyActivity_merged[[#This Row],[Date]],1)</f>
        <v>4</v>
      </c>
      <c r="E869">
        <v>10085</v>
      </c>
      <c r="F869">
        <v>7.8699998855590803</v>
      </c>
      <c r="G869">
        <v>7.8699998855590803</v>
      </c>
      <c r="H869">
        <v>0.15000000596046401</v>
      </c>
      <c r="I869">
        <v>1.2799999713897701</v>
      </c>
      <c r="J869">
        <v>6.4299998283386204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25">
      <c r="A870">
        <v>8583815059</v>
      </c>
      <c r="B870" s="6" t="s">
        <v>32</v>
      </c>
      <c r="C870" s="6" t="str">
        <f>SUBSTITUTE(dailyActivity_merged[[#This Row],[ActivityDate]], "/", "-")</f>
        <v>5-1-2016</v>
      </c>
      <c r="D870" s="6" t="str">
        <f>LEFT(dailyActivity_merged[[#This Row],[Date]],1)</f>
        <v>5</v>
      </c>
      <c r="E870">
        <v>4512</v>
      </c>
      <c r="F870">
        <v>3.5199999809265101</v>
      </c>
      <c r="G870">
        <v>3.5199999809265101</v>
      </c>
      <c r="H870">
        <v>0.77999997138977095</v>
      </c>
      <c r="I870">
        <v>0.119999997317791</v>
      </c>
      <c r="J870">
        <v>2.03999996185303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25">
      <c r="A871">
        <v>8583815059</v>
      </c>
      <c r="B871" s="6" t="s">
        <v>33</v>
      </c>
      <c r="C871" s="6" t="str">
        <f>SUBSTITUTE(dailyActivity_merged[[#This Row],[ActivityDate]], "/", "-")</f>
        <v>5-2-2016</v>
      </c>
      <c r="D871" s="6" t="str">
        <f>LEFT(dailyActivity_merged[[#This Row],[Date]],1)</f>
        <v>5</v>
      </c>
      <c r="E871">
        <v>8469</v>
      </c>
      <c r="F871">
        <v>6.6100001335143999</v>
      </c>
      <c r="G871">
        <v>6.6100001335143999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25">
      <c r="A872">
        <v>8583815059</v>
      </c>
      <c r="B872" s="6" t="s">
        <v>34</v>
      </c>
      <c r="C872" s="6" t="str">
        <f>SUBSTITUTE(dailyActivity_merged[[#This Row],[ActivityDate]], "/", "-")</f>
        <v>5-3-2016</v>
      </c>
      <c r="D872" s="6" t="str">
        <f>LEFT(dailyActivity_merged[[#This Row],[Date]],1)</f>
        <v>5</v>
      </c>
      <c r="E872">
        <v>12015</v>
      </c>
      <c r="F872">
        <v>9.3699998855590803</v>
      </c>
      <c r="G872">
        <v>9.3699998855590803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25">
      <c r="A873">
        <v>8583815059</v>
      </c>
      <c r="B873" s="6" t="s">
        <v>35</v>
      </c>
      <c r="C873" s="6" t="str">
        <f>SUBSTITUTE(dailyActivity_merged[[#This Row],[ActivityDate]], "/", "-")</f>
        <v>5-4-2016</v>
      </c>
      <c r="D873" s="6" t="str">
        <f>LEFT(dailyActivity_merged[[#This Row],[Date]],1)</f>
        <v>5</v>
      </c>
      <c r="E873">
        <v>3588</v>
      </c>
      <c r="F873">
        <v>2.7999999523162802</v>
      </c>
      <c r="G873">
        <v>2.7999999523162802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25">
      <c r="A874">
        <v>8583815059</v>
      </c>
      <c r="B874" s="6" t="s">
        <v>36</v>
      </c>
      <c r="C874" s="6" t="str">
        <f>SUBSTITUTE(dailyActivity_merged[[#This Row],[ActivityDate]], "/", "-")</f>
        <v>5-5-2016</v>
      </c>
      <c r="D874" s="6" t="str">
        <f>LEFT(dailyActivity_merged[[#This Row],[Date]],1)</f>
        <v>5</v>
      </c>
      <c r="E874">
        <v>12427</v>
      </c>
      <c r="F874">
        <v>9.6899995803833008</v>
      </c>
      <c r="G874">
        <v>9.6899995803833008</v>
      </c>
      <c r="H874">
        <v>0</v>
      </c>
      <c r="I874">
        <v>0</v>
      </c>
      <c r="J874">
        <v>1.1799999475479099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25">
      <c r="A875">
        <v>8583815059</v>
      </c>
      <c r="B875" s="6" t="s">
        <v>37</v>
      </c>
      <c r="C875" s="6" t="str">
        <f>SUBSTITUTE(dailyActivity_merged[[#This Row],[ActivityDate]], "/", "-")</f>
        <v>5-6-2016</v>
      </c>
      <c r="D875" s="6" t="str">
        <f>LEFT(dailyActivity_merged[[#This Row],[Date]],1)</f>
        <v>5</v>
      </c>
      <c r="E875">
        <v>5843</v>
      </c>
      <c r="F875">
        <v>4.5599999427795401</v>
      </c>
      <c r="G875">
        <v>4.5599999427795401</v>
      </c>
      <c r="H875">
        <v>0.140000000596046</v>
      </c>
      <c r="I875">
        <v>1.1900000572204601</v>
      </c>
      <c r="J875">
        <v>3.2300000190734899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25">
      <c r="A876">
        <v>8583815059</v>
      </c>
      <c r="B876" s="6" t="s">
        <v>38</v>
      </c>
      <c r="C876" s="6" t="str">
        <f>SUBSTITUTE(dailyActivity_merged[[#This Row],[ActivityDate]], "/", "-")</f>
        <v>5-7-2016</v>
      </c>
      <c r="D876" s="6" t="str">
        <f>LEFT(dailyActivity_merged[[#This Row],[Date]],1)</f>
        <v>5</v>
      </c>
      <c r="E876">
        <v>6117</v>
      </c>
      <c r="F876">
        <v>4.7699999809265101</v>
      </c>
      <c r="G876">
        <v>4.7699999809265101</v>
      </c>
      <c r="H876">
        <v>0</v>
      </c>
      <c r="I876">
        <v>0</v>
      </c>
      <c r="J876">
        <v>4.7699999809265101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25">
      <c r="A877">
        <v>8583815059</v>
      </c>
      <c r="B877" s="6" t="s">
        <v>39</v>
      </c>
      <c r="C877" s="6" t="str">
        <f>SUBSTITUTE(dailyActivity_merged[[#This Row],[ActivityDate]], "/", "-")</f>
        <v>5-8-2016</v>
      </c>
      <c r="D877" s="6" t="str">
        <f>LEFT(dailyActivity_merged[[#This Row],[Date]],1)</f>
        <v>5</v>
      </c>
      <c r="E877">
        <v>9217</v>
      </c>
      <c r="F877">
        <v>7.1900000572204599</v>
      </c>
      <c r="G877">
        <v>7.1900000572204599</v>
      </c>
      <c r="H877">
        <v>0.21999999880790699</v>
      </c>
      <c r="I877">
        <v>3.3099999427795401</v>
      </c>
      <c r="J877">
        <v>3.6600000858306898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25">
      <c r="A878">
        <v>8583815059</v>
      </c>
      <c r="B878" s="6" t="s">
        <v>40</v>
      </c>
      <c r="C878" s="6" t="str">
        <f>SUBSTITUTE(dailyActivity_merged[[#This Row],[ActivityDate]], "/", "-")</f>
        <v>5-9-2016</v>
      </c>
      <c r="D878" s="6" t="str">
        <f>LEFT(dailyActivity_merged[[#This Row],[Date]],1)</f>
        <v>5</v>
      </c>
      <c r="E878">
        <v>9877</v>
      </c>
      <c r="F878">
        <v>7.6999998092651403</v>
      </c>
      <c r="G878">
        <v>7.6999998092651403</v>
      </c>
      <c r="H878">
        <v>5.7600002288818404</v>
      </c>
      <c r="I878">
        <v>0.17000000178813901</v>
      </c>
      <c r="J878">
        <v>1.7300000190734901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25">
      <c r="A879">
        <v>8583815059</v>
      </c>
      <c r="B879" s="6" t="s">
        <v>41</v>
      </c>
      <c r="C879" s="6" t="str">
        <f>SUBSTITUTE(dailyActivity_merged[[#This Row],[ActivityDate]], "/", "-")</f>
        <v>5-10-2016</v>
      </c>
      <c r="D879" s="6" t="str">
        <f>LEFT(dailyActivity_merged[[#This Row],[Date]],1)</f>
        <v>5</v>
      </c>
      <c r="E879">
        <v>8240</v>
      </c>
      <c r="F879">
        <v>6.4299998283386204</v>
      </c>
      <c r="G879">
        <v>6.4299998283386204</v>
      </c>
      <c r="H879">
        <v>0.68999999761581399</v>
      </c>
      <c r="I879">
        <v>2.0099999904632599</v>
      </c>
      <c r="J879">
        <v>3.7200000286102299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25">
      <c r="A880">
        <v>8583815059</v>
      </c>
      <c r="B880" s="6" t="s">
        <v>42</v>
      </c>
      <c r="C880" s="6" t="str">
        <f>SUBSTITUTE(dailyActivity_merged[[#This Row],[ActivityDate]], "/", "-")</f>
        <v>5-11-2016</v>
      </c>
      <c r="D880" s="6" t="str">
        <f>LEFT(dailyActivity_merged[[#This Row],[Date]],1)</f>
        <v>5</v>
      </c>
      <c r="E880">
        <v>8701</v>
      </c>
      <c r="F880">
        <v>6.78999996185303</v>
      </c>
      <c r="G880">
        <v>6.78999996185303</v>
      </c>
      <c r="H880">
        <v>0.37000000476837203</v>
      </c>
      <c r="I880">
        <v>3.2400000095367401</v>
      </c>
      <c r="J880">
        <v>3.1700000762939502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25">
      <c r="A881">
        <v>8583815059</v>
      </c>
      <c r="B881" s="6" t="s">
        <v>43</v>
      </c>
      <c r="C881" s="6" t="str">
        <f>SUBSTITUTE(dailyActivity_merged[[#This Row],[ActivityDate]], "/", "-")</f>
        <v>5-12-2016</v>
      </c>
      <c r="D881" s="6" t="str">
        <f>LEFT(dailyActivity_merged[[#This Row],[Date]],1)</f>
        <v>5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25">
      <c r="A882">
        <v>8792009665</v>
      </c>
      <c r="B882" s="6" t="s">
        <v>13</v>
      </c>
      <c r="C882" s="6" t="str">
        <f>SUBSTITUTE(dailyActivity_merged[[#This Row],[ActivityDate]], "/", "-")</f>
        <v>4-12-2016</v>
      </c>
      <c r="D882" s="6" t="str">
        <f>LEFT(dailyActivity_merged[[#This Row],[Date]],1)</f>
        <v>4</v>
      </c>
      <c r="E882">
        <v>2564</v>
      </c>
      <c r="F882">
        <v>1.6399999856948899</v>
      </c>
      <c r="G882">
        <v>1.6399999856948899</v>
      </c>
      <c r="H882">
        <v>0</v>
      </c>
      <c r="I882">
        <v>0</v>
      </c>
      <c r="J882">
        <v>1.6399999856948899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25">
      <c r="A883">
        <v>8792009665</v>
      </c>
      <c r="B883" s="6" t="s">
        <v>14</v>
      </c>
      <c r="C883" s="6" t="str">
        <f>SUBSTITUTE(dailyActivity_merged[[#This Row],[ActivityDate]], "/", "-")</f>
        <v>4-13-2016</v>
      </c>
      <c r="D883" s="6" t="str">
        <f>LEFT(dailyActivity_merged[[#This Row],[Date]],1)</f>
        <v>4</v>
      </c>
      <c r="E883">
        <v>1320</v>
      </c>
      <c r="F883">
        <v>0.83999997377395597</v>
      </c>
      <c r="G883">
        <v>0.83999997377395597</v>
      </c>
      <c r="H883">
        <v>0</v>
      </c>
      <c r="I883">
        <v>0</v>
      </c>
      <c r="J883">
        <v>0.83999997377395597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25">
      <c r="A884">
        <v>8792009665</v>
      </c>
      <c r="B884" s="6" t="s">
        <v>15</v>
      </c>
      <c r="C884" s="6" t="str">
        <f>SUBSTITUTE(dailyActivity_merged[[#This Row],[ActivityDate]], "/", "-")</f>
        <v>4-14-2016</v>
      </c>
      <c r="D884" s="6" t="str">
        <f>LEFT(dailyActivity_merged[[#This Row],[Date]],1)</f>
        <v>4</v>
      </c>
      <c r="E884">
        <v>1219</v>
      </c>
      <c r="F884">
        <v>0.77999997138977095</v>
      </c>
      <c r="G884">
        <v>0.77999997138977095</v>
      </c>
      <c r="H884">
        <v>0</v>
      </c>
      <c r="I884">
        <v>0</v>
      </c>
      <c r="J884">
        <v>0.77999997138977095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25">
      <c r="A885">
        <v>8792009665</v>
      </c>
      <c r="B885" s="6" t="s">
        <v>16</v>
      </c>
      <c r="C885" s="6" t="str">
        <f>SUBSTITUTE(dailyActivity_merged[[#This Row],[ActivityDate]], "/", "-")</f>
        <v>4-15-2016</v>
      </c>
      <c r="D885" s="6" t="str">
        <f>LEFT(dailyActivity_merged[[#This Row],[Date]],1)</f>
        <v>4</v>
      </c>
      <c r="E885">
        <v>2483</v>
      </c>
      <c r="F885">
        <v>1.5900000333786</v>
      </c>
      <c r="G885">
        <v>1.5900000333786</v>
      </c>
      <c r="H885">
        <v>0</v>
      </c>
      <c r="I885">
        <v>0</v>
      </c>
      <c r="J885">
        <v>1.5900000333786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25">
      <c r="A886">
        <v>8792009665</v>
      </c>
      <c r="B886" s="6" t="s">
        <v>17</v>
      </c>
      <c r="C886" s="6" t="str">
        <f>SUBSTITUTE(dailyActivity_merged[[#This Row],[ActivityDate]], "/", "-")</f>
        <v>4-16-2016</v>
      </c>
      <c r="D886" s="6" t="str">
        <f>LEFT(dailyActivity_merged[[#This Row],[Date]],1)</f>
        <v>4</v>
      </c>
      <c r="E886">
        <v>244</v>
      </c>
      <c r="F886">
        <v>0.15999999642372101</v>
      </c>
      <c r="G886">
        <v>0.15999999642372101</v>
      </c>
      <c r="H886">
        <v>0</v>
      </c>
      <c r="I886">
        <v>0</v>
      </c>
      <c r="J886">
        <v>0.15999999642372101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25">
      <c r="A887">
        <v>8792009665</v>
      </c>
      <c r="B887" s="6" t="s">
        <v>18</v>
      </c>
      <c r="C887" s="6" t="str">
        <f>SUBSTITUTE(dailyActivity_merged[[#This Row],[ActivityDate]], "/", "-")</f>
        <v>4-17-2016</v>
      </c>
      <c r="D887" s="6" t="str">
        <f>LEFT(dailyActivity_merged[[#This Row],[Date]],1)</f>
        <v>4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25">
      <c r="A888">
        <v>8792009665</v>
      </c>
      <c r="B888" s="6" t="s">
        <v>19</v>
      </c>
      <c r="C888" s="6" t="str">
        <f>SUBSTITUTE(dailyActivity_merged[[#This Row],[ActivityDate]], "/", "-")</f>
        <v>4-18-2016</v>
      </c>
      <c r="D888" s="6" t="str">
        <f>LEFT(dailyActivity_merged[[#This Row],[Date]],1)</f>
        <v>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25">
      <c r="A889">
        <v>8792009665</v>
      </c>
      <c r="B889" s="6" t="s">
        <v>20</v>
      </c>
      <c r="C889" s="6" t="str">
        <f>SUBSTITUTE(dailyActivity_merged[[#This Row],[ActivityDate]], "/", "-")</f>
        <v>4-19-2016</v>
      </c>
      <c r="D889" s="6" t="str">
        <f>LEFT(dailyActivity_merged[[#This Row],[Date]],1)</f>
        <v>4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25">
      <c r="A890">
        <v>8792009665</v>
      </c>
      <c r="B890" s="6" t="s">
        <v>21</v>
      </c>
      <c r="C890" s="6" t="str">
        <f>SUBSTITUTE(dailyActivity_merged[[#This Row],[ActivityDate]], "/", "-")</f>
        <v>4-20-2016</v>
      </c>
      <c r="D890" s="6" t="str">
        <f>LEFT(dailyActivity_merged[[#This Row],[Date]],1)</f>
        <v>4</v>
      </c>
      <c r="E890">
        <v>3147</v>
      </c>
      <c r="F890">
        <v>2.0099999904632599</v>
      </c>
      <c r="G890">
        <v>2.0099999904632599</v>
      </c>
      <c r="H890">
        <v>0</v>
      </c>
      <c r="I890">
        <v>0.28000000119209301</v>
      </c>
      <c r="J890">
        <v>1.7400000095367401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25">
      <c r="A891">
        <v>8792009665</v>
      </c>
      <c r="B891" s="6" t="s">
        <v>22</v>
      </c>
      <c r="C891" s="6" t="str">
        <f>SUBSTITUTE(dailyActivity_merged[[#This Row],[ActivityDate]], "/", "-")</f>
        <v>4-21-2016</v>
      </c>
      <c r="D891" s="6" t="str">
        <f>LEFT(dailyActivity_merged[[#This Row],[Date]],1)</f>
        <v>4</v>
      </c>
      <c r="E891">
        <v>144</v>
      </c>
      <c r="F891">
        <v>9.00000035762787E-2</v>
      </c>
      <c r="G891">
        <v>9.00000035762787E-2</v>
      </c>
      <c r="H891">
        <v>0</v>
      </c>
      <c r="I891">
        <v>0</v>
      </c>
      <c r="J891">
        <v>9.00000035762787E-2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25">
      <c r="A892">
        <v>8792009665</v>
      </c>
      <c r="B892" s="6" t="s">
        <v>23</v>
      </c>
      <c r="C892" s="6" t="str">
        <f>SUBSTITUTE(dailyActivity_merged[[#This Row],[ActivityDate]], "/", "-")</f>
        <v>4-22-2016</v>
      </c>
      <c r="D892" s="6" t="str">
        <f>LEFT(dailyActivity_merged[[#This Row],[Date]],1)</f>
        <v>4</v>
      </c>
      <c r="E892">
        <v>4068</v>
      </c>
      <c r="F892">
        <v>2.5999999046325701</v>
      </c>
      <c r="G892">
        <v>2.5999999046325701</v>
      </c>
      <c r="H892">
        <v>5.0000000745058101E-2</v>
      </c>
      <c r="I892">
        <v>0.28000000119209301</v>
      </c>
      <c r="J892">
        <v>2.2699999809265101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25">
      <c r="A893">
        <v>8792009665</v>
      </c>
      <c r="B893" s="6" t="s">
        <v>24</v>
      </c>
      <c r="C893" s="6" t="str">
        <f>SUBSTITUTE(dailyActivity_merged[[#This Row],[ActivityDate]], "/", "-")</f>
        <v>4-23-2016</v>
      </c>
      <c r="D893" s="6" t="str">
        <f>LEFT(dailyActivity_merged[[#This Row],[Date]],1)</f>
        <v>4</v>
      </c>
      <c r="E893">
        <v>5245</v>
      </c>
      <c r="F893">
        <v>3.3599998950958301</v>
      </c>
      <c r="G893">
        <v>3.3599998950958301</v>
      </c>
      <c r="H893">
        <v>0.15999999642372101</v>
      </c>
      <c r="I893">
        <v>0.43999999761581399</v>
      </c>
      <c r="J893">
        <v>2.75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25">
      <c r="A894">
        <v>8792009665</v>
      </c>
      <c r="B894" s="6" t="s">
        <v>25</v>
      </c>
      <c r="C894" s="6" t="str">
        <f>SUBSTITUTE(dailyActivity_merged[[#This Row],[ActivityDate]], "/", "-")</f>
        <v>4-24-2016</v>
      </c>
      <c r="D894" s="6" t="str">
        <f>LEFT(dailyActivity_merged[[#This Row],[Date]],1)</f>
        <v>4</v>
      </c>
      <c r="E894">
        <v>400</v>
      </c>
      <c r="F894">
        <v>0.259999990463257</v>
      </c>
      <c r="G894">
        <v>0.259999990463257</v>
      </c>
      <c r="H894">
        <v>3.9999999105930301E-2</v>
      </c>
      <c r="I894">
        <v>5.0000000745058101E-2</v>
      </c>
      <c r="J894">
        <v>0.15999999642372101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25">
      <c r="A895">
        <v>8792009665</v>
      </c>
      <c r="B895" s="6" t="s">
        <v>26</v>
      </c>
      <c r="C895" s="6" t="str">
        <f>SUBSTITUTE(dailyActivity_merged[[#This Row],[ActivityDate]], "/", "-")</f>
        <v>4-25-2016</v>
      </c>
      <c r="D895" s="6" t="str">
        <f>LEFT(dailyActivity_merged[[#This Row],[Date]],1)</f>
        <v>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25">
      <c r="A896">
        <v>8792009665</v>
      </c>
      <c r="B896" s="6" t="s">
        <v>27</v>
      </c>
      <c r="C896" s="6" t="str">
        <f>SUBSTITUTE(dailyActivity_merged[[#This Row],[ActivityDate]], "/", "-")</f>
        <v>4-26-2016</v>
      </c>
      <c r="D896" s="6" t="str">
        <f>LEFT(dailyActivity_merged[[#This Row],[Date]],1)</f>
        <v>4</v>
      </c>
      <c r="E896">
        <v>1321</v>
      </c>
      <c r="F896">
        <v>0.85000002384185802</v>
      </c>
      <c r="G896">
        <v>0.85000002384185802</v>
      </c>
      <c r="H896">
        <v>0</v>
      </c>
      <c r="I896">
        <v>0</v>
      </c>
      <c r="J896">
        <v>0.85000002384185802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25">
      <c r="A897">
        <v>8792009665</v>
      </c>
      <c r="B897" s="6" t="s">
        <v>28</v>
      </c>
      <c r="C897" s="6" t="str">
        <f>SUBSTITUTE(dailyActivity_merged[[#This Row],[ActivityDate]], "/", "-")</f>
        <v>4-27-2016</v>
      </c>
      <c r="D897" s="6" t="str">
        <f>LEFT(dailyActivity_merged[[#This Row],[Date]],1)</f>
        <v>4</v>
      </c>
      <c r="E897">
        <v>1758</v>
      </c>
      <c r="F897">
        <v>1.12999999523163</v>
      </c>
      <c r="G897">
        <v>1.12999999523163</v>
      </c>
      <c r="H897">
        <v>0</v>
      </c>
      <c r="I897">
        <v>0</v>
      </c>
      <c r="J897">
        <v>1.12999999523163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25">
      <c r="A898">
        <v>8792009665</v>
      </c>
      <c r="B898" s="6" t="s">
        <v>29</v>
      </c>
      <c r="C898" s="6" t="str">
        <f>SUBSTITUTE(dailyActivity_merged[[#This Row],[ActivityDate]], "/", "-")</f>
        <v>4-28-2016</v>
      </c>
      <c r="D898" s="6" t="str">
        <f>LEFT(dailyActivity_merged[[#This Row],[Date]],1)</f>
        <v>4</v>
      </c>
      <c r="E898">
        <v>6157</v>
      </c>
      <c r="F898">
        <v>3.9400000572204599</v>
      </c>
      <c r="G898">
        <v>3.9400000572204599</v>
      </c>
      <c r="H898">
        <v>0</v>
      </c>
      <c r="I898">
        <v>0</v>
      </c>
      <c r="J898">
        <v>3.9400000572204599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25">
      <c r="A899">
        <v>8792009665</v>
      </c>
      <c r="B899" s="6" t="s">
        <v>30</v>
      </c>
      <c r="C899" s="6" t="str">
        <f>SUBSTITUTE(dailyActivity_merged[[#This Row],[ActivityDate]], "/", "-")</f>
        <v>4-29-2016</v>
      </c>
      <c r="D899" s="6" t="str">
        <f>LEFT(dailyActivity_merged[[#This Row],[Date]],1)</f>
        <v>4</v>
      </c>
      <c r="E899">
        <v>8360</v>
      </c>
      <c r="F899">
        <v>5.3499999046325701</v>
      </c>
      <c r="G899">
        <v>5.3499999046325701</v>
      </c>
      <c r="H899">
        <v>0.140000000596046</v>
      </c>
      <c r="I899">
        <v>0.28000000119209301</v>
      </c>
      <c r="J899">
        <v>4.9299998283386204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25">
      <c r="A900">
        <v>8792009665</v>
      </c>
      <c r="B900" s="6" t="s">
        <v>31</v>
      </c>
      <c r="C900" s="6" t="str">
        <f>SUBSTITUTE(dailyActivity_merged[[#This Row],[ActivityDate]], "/", "-")</f>
        <v>4-30-2016</v>
      </c>
      <c r="D900" s="6" t="str">
        <f>LEFT(dailyActivity_merged[[#This Row],[Date]],1)</f>
        <v>4</v>
      </c>
      <c r="E900">
        <v>7174</v>
      </c>
      <c r="F900">
        <v>4.5900001525878897</v>
      </c>
      <c r="G900">
        <v>4.5900001525878897</v>
      </c>
      <c r="H900">
        <v>0.33000001311302202</v>
      </c>
      <c r="I900">
        <v>0.36000001430511502</v>
      </c>
      <c r="J900">
        <v>3.9100000858306898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25">
      <c r="A901">
        <v>8792009665</v>
      </c>
      <c r="B901" s="6" t="s">
        <v>32</v>
      </c>
      <c r="C901" s="6" t="str">
        <f>SUBSTITUTE(dailyActivity_merged[[#This Row],[ActivityDate]], "/", "-")</f>
        <v>5-1-2016</v>
      </c>
      <c r="D901" s="6" t="str">
        <f>LEFT(dailyActivity_merged[[#This Row],[Date]],1)</f>
        <v>5</v>
      </c>
      <c r="E901">
        <v>1619</v>
      </c>
      <c r="F901">
        <v>1.03999996185303</v>
      </c>
      <c r="G901">
        <v>1.03999996185303</v>
      </c>
      <c r="H901">
        <v>0</v>
      </c>
      <c r="I901">
        <v>0</v>
      </c>
      <c r="J901">
        <v>1.03999996185303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25">
      <c r="A902">
        <v>8792009665</v>
      </c>
      <c r="B902" s="6" t="s">
        <v>33</v>
      </c>
      <c r="C902" s="6" t="str">
        <f>SUBSTITUTE(dailyActivity_merged[[#This Row],[ActivityDate]], "/", "-")</f>
        <v>5-2-2016</v>
      </c>
      <c r="D902" s="6" t="str">
        <f>LEFT(dailyActivity_merged[[#This Row],[Date]],1)</f>
        <v>5</v>
      </c>
      <c r="E902">
        <v>1831</v>
      </c>
      <c r="F902">
        <v>1.16999995708466</v>
      </c>
      <c r="G902">
        <v>1.16999995708466</v>
      </c>
      <c r="H902">
        <v>0</v>
      </c>
      <c r="I902">
        <v>0</v>
      </c>
      <c r="J902">
        <v>1.16999995708466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25">
      <c r="A903">
        <v>8792009665</v>
      </c>
      <c r="B903" s="6" t="s">
        <v>34</v>
      </c>
      <c r="C903" s="6" t="str">
        <f>SUBSTITUTE(dailyActivity_merged[[#This Row],[ActivityDate]], "/", "-")</f>
        <v>5-3-2016</v>
      </c>
      <c r="D903" s="6" t="str">
        <f>LEFT(dailyActivity_merged[[#This Row],[Date]],1)</f>
        <v>5</v>
      </c>
      <c r="E903">
        <v>2421</v>
      </c>
      <c r="F903">
        <v>1.54999995231628</v>
      </c>
      <c r="G903">
        <v>1.54999995231628</v>
      </c>
      <c r="H903">
        <v>0</v>
      </c>
      <c r="I903">
        <v>0</v>
      </c>
      <c r="J903">
        <v>1.54999995231628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25">
      <c r="A904">
        <v>8792009665</v>
      </c>
      <c r="B904" s="6" t="s">
        <v>35</v>
      </c>
      <c r="C904" s="6" t="str">
        <f>SUBSTITUTE(dailyActivity_merged[[#This Row],[ActivityDate]], "/", "-")</f>
        <v>5-4-2016</v>
      </c>
      <c r="D904" s="6" t="str">
        <f>LEFT(dailyActivity_merged[[#This Row],[Date]],1)</f>
        <v>5</v>
      </c>
      <c r="E904">
        <v>2283</v>
      </c>
      <c r="F904">
        <v>1.46000003814697</v>
      </c>
      <c r="G904">
        <v>1.46000003814697</v>
      </c>
      <c r="H904">
        <v>0</v>
      </c>
      <c r="I904">
        <v>0</v>
      </c>
      <c r="J904">
        <v>1.46000003814697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25">
      <c r="A905">
        <v>8792009665</v>
      </c>
      <c r="B905" s="6" t="s">
        <v>36</v>
      </c>
      <c r="C905" s="6" t="str">
        <f>SUBSTITUTE(dailyActivity_merged[[#This Row],[ActivityDate]], "/", "-")</f>
        <v>5-5-2016</v>
      </c>
      <c r="D905" s="6" t="str">
        <f>LEFT(dailyActivity_merged[[#This Row],[Date]],1)</f>
        <v>5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25">
      <c r="A906">
        <v>8792009665</v>
      </c>
      <c r="B906" s="6" t="s">
        <v>37</v>
      </c>
      <c r="C906" s="6" t="str">
        <f>SUBSTITUTE(dailyActivity_merged[[#This Row],[ActivityDate]], "/", "-")</f>
        <v>5-6-2016</v>
      </c>
      <c r="D906" s="6" t="str">
        <f>LEFT(dailyActivity_merged[[#This Row],[Date]],1)</f>
        <v>5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25">
      <c r="A907">
        <v>8792009665</v>
      </c>
      <c r="B907" s="6" t="s">
        <v>38</v>
      </c>
      <c r="C907" s="6" t="str">
        <f>SUBSTITUTE(dailyActivity_merged[[#This Row],[ActivityDate]], "/", "-")</f>
        <v>5-7-2016</v>
      </c>
      <c r="D907" s="6" t="str">
        <f>LEFT(dailyActivity_merged[[#This Row],[Date]],1)</f>
        <v>5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25">
      <c r="A908">
        <v>8792009665</v>
      </c>
      <c r="B908" s="6" t="s">
        <v>39</v>
      </c>
      <c r="C908" s="6" t="str">
        <f>SUBSTITUTE(dailyActivity_merged[[#This Row],[ActivityDate]], "/", "-")</f>
        <v>5-8-2016</v>
      </c>
      <c r="D908" s="6" t="str">
        <f>LEFT(dailyActivity_merged[[#This Row],[Date]],1)</f>
        <v>5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25">
      <c r="A909">
        <v>8792009665</v>
      </c>
      <c r="B909" s="6" t="s">
        <v>40</v>
      </c>
      <c r="C909" s="6" t="str">
        <f>SUBSTITUTE(dailyActivity_merged[[#This Row],[ActivityDate]], "/", "-")</f>
        <v>5-9-2016</v>
      </c>
      <c r="D909" s="6" t="str">
        <f>LEFT(dailyActivity_merged[[#This Row],[Date]],1)</f>
        <v>5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25">
      <c r="A910">
        <v>8792009665</v>
      </c>
      <c r="B910" s="6" t="s">
        <v>41</v>
      </c>
      <c r="C910" s="6" t="str">
        <f>SUBSTITUTE(dailyActivity_merged[[#This Row],[ActivityDate]], "/", "-")</f>
        <v>5-10-2016</v>
      </c>
      <c r="D910" s="6" t="str">
        <f>LEFT(dailyActivity_merged[[#This Row],[Date]],1)</f>
        <v>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25">
      <c r="A911">
        <v>8877689391</v>
      </c>
      <c r="B911" s="6" t="s">
        <v>13</v>
      </c>
      <c r="C911" s="6" t="str">
        <f>SUBSTITUTE(dailyActivity_merged[[#This Row],[ActivityDate]], "/", "-")</f>
        <v>4-12-2016</v>
      </c>
      <c r="D911" s="6" t="str">
        <f>LEFT(dailyActivity_merged[[#This Row],[Date]],1)</f>
        <v>4</v>
      </c>
      <c r="E911">
        <v>23186</v>
      </c>
      <c r="F911">
        <v>20.399999618530298</v>
      </c>
      <c r="G911">
        <v>20.399999618530298</v>
      </c>
      <c r="H911">
        <v>12.2200002670288</v>
      </c>
      <c r="I911">
        <v>0.34000000357627902</v>
      </c>
      <c r="J911">
        <v>7.8200001716613796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25">
      <c r="A912">
        <v>8877689391</v>
      </c>
      <c r="B912" s="6" t="s">
        <v>14</v>
      </c>
      <c r="C912" s="6" t="str">
        <f>SUBSTITUTE(dailyActivity_merged[[#This Row],[ActivityDate]], "/", "-")</f>
        <v>4-13-2016</v>
      </c>
      <c r="D912" s="6" t="str">
        <f>LEFT(dailyActivity_merged[[#This Row],[Date]],1)</f>
        <v>4</v>
      </c>
      <c r="E912">
        <v>15337</v>
      </c>
      <c r="F912">
        <v>9.5799999237060494</v>
      </c>
      <c r="G912">
        <v>9.5799999237060494</v>
      </c>
      <c r="H912">
        <v>3.5499999523162802</v>
      </c>
      <c r="I912">
        <v>0.37999999523162797</v>
      </c>
      <c r="J912">
        <v>5.6399998664856001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25">
      <c r="A913">
        <v>8877689391</v>
      </c>
      <c r="B913" s="6" t="s">
        <v>15</v>
      </c>
      <c r="C913" s="6" t="str">
        <f>SUBSTITUTE(dailyActivity_merged[[#This Row],[ActivityDate]], "/", "-")</f>
        <v>4-14-2016</v>
      </c>
      <c r="D913" s="6" t="str">
        <f>LEFT(dailyActivity_merged[[#This Row],[Date]],1)</f>
        <v>4</v>
      </c>
      <c r="E913">
        <v>21129</v>
      </c>
      <c r="F913">
        <v>18.9799995422363</v>
      </c>
      <c r="G913">
        <v>18.9799995422363</v>
      </c>
      <c r="H913">
        <v>10.550000190734901</v>
      </c>
      <c r="I913">
        <v>0.58999997377395597</v>
      </c>
      <c r="J913">
        <v>7.75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25">
      <c r="A914">
        <v>8877689391</v>
      </c>
      <c r="B914" s="6" t="s">
        <v>16</v>
      </c>
      <c r="C914" s="6" t="str">
        <f>SUBSTITUTE(dailyActivity_merged[[#This Row],[ActivityDate]], "/", "-")</f>
        <v>4-15-2016</v>
      </c>
      <c r="D914" s="6" t="str">
        <f>LEFT(dailyActivity_merged[[#This Row],[Date]],1)</f>
        <v>4</v>
      </c>
      <c r="E914">
        <v>13422</v>
      </c>
      <c r="F914">
        <v>7.1700000762939498</v>
      </c>
      <c r="G914">
        <v>7.1700000762939498</v>
      </c>
      <c r="H914">
        <v>5.0000000745058101E-2</v>
      </c>
      <c r="I914">
        <v>5.0000000745058101E-2</v>
      </c>
      <c r="J914">
        <v>7.0100002288818404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25">
      <c r="A915">
        <v>8877689391</v>
      </c>
      <c r="B915" s="6" t="s">
        <v>17</v>
      </c>
      <c r="C915" s="6" t="str">
        <f>SUBSTITUTE(dailyActivity_merged[[#This Row],[ActivityDate]], "/", "-")</f>
        <v>4-16-2016</v>
      </c>
      <c r="D915" s="6" t="str">
        <f>LEFT(dailyActivity_merged[[#This Row],[Date]],1)</f>
        <v>4</v>
      </c>
      <c r="E915">
        <v>29326</v>
      </c>
      <c r="F915">
        <v>25.290000915527301</v>
      </c>
      <c r="G915">
        <v>25.290000915527301</v>
      </c>
      <c r="H915">
        <v>13.2399997711182</v>
      </c>
      <c r="I915">
        <v>1.21000003814697</v>
      </c>
      <c r="J915">
        <v>10.710000038146999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25">
      <c r="A916">
        <v>8877689391</v>
      </c>
      <c r="B916" s="6" t="s">
        <v>18</v>
      </c>
      <c r="C916" s="6" t="str">
        <f>SUBSTITUTE(dailyActivity_merged[[#This Row],[ActivityDate]], "/", "-")</f>
        <v>4-17-2016</v>
      </c>
      <c r="D916" s="6" t="str">
        <f>LEFT(dailyActivity_merged[[#This Row],[Date]],1)</f>
        <v>4</v>
      </c>
      <c r="E916">
        <v>15118</v>
      </c>
      <c r="F916">
        <v>8.8699998855590803</v>
      </c>
      <c r="G916">
        <v>8.8699998855590803</v>
      </c>
      <c r="H916">
        <v>0</v>
      </c>
      <c r="I916">
        <v>7.0000000298023196E-2</v>
      </c>
      <c r="J916">
        <v>8.7899999618530291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25">
      <c r="A917">
        <v>8877689391</v>
      </c>
      <c r="B917" s="6" t="s">
        <v>19</v>
      </c>
      <c r="C917" s="6" t="str">
        <f>SUBSTITUTE(dailyActivity_merged[[#This Row],[ActivityDate]], "/", "-")</f>
        <v>4-18-2016</v>
      </c>
      <c r="D917" s="6" t="str">
        <f>LEFT(dailyActivity_merged[[#This Row],[Date]],1)</f>
        <v>4</v>
      </c>
      <c r="E917">
        <v>11423</v>
      </c>
      <c r="F917">
        <v>8.6700000762939506</v>
      </c>
      <c r="G917">
        <v>8.6700000762939506</v>
      </c>
      <c r="H917">
        <v>2.4400000572204599</v>
      </c>
      <c r="I917">
        <v>0.270000010728836</v>
      </c>
      <c r="J917">
        <v>5.9400000572204599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25">
      <c r="A918">
        <v>8877689391</v>
      </c>
      <c r="B918" s="6" t="s">
        <v>20</v>
      </c>
      <c r="C918" s="6" t="str">
        <f>SUBSTITUTE(dailyActivity_merged[[#This Row],[ActivityDate]], "/", "-")</f>
        <v>4-19-2016</v>
      </c>
      <c r="D918" s="6" t="str">
        <f>LEFT(dailyActivity_merged[[#This Row],[Date]],1)</f>
        <v>4</v>
      </c>
      <c r="E918">
        <v>18785</v>
      </c>
      <c r="F918">
        <v>17.399999618530298</v>
      </c>
      <c r="G918">
        <v>17.399999618530298</v>
      </c>
      <c r="H918">
        <v>12.1499996185303</v>
      </c>
      <c r="I918">
        <v>0.18000000715255701</v>
      </c>
      <c r="J918">
        <v>5.0300002098083496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25">
      <c r="A919">
        <v>8877689391</v>
      </c>
      <c r="B919" s="6" t="s">
        <v>21</v>
      </c>
      <c r="C919" s="6" t="str">
        <f>SUBSTITUTE(dailyActivity_merged[[#This Row],[ActivityDate]], "/", "-")</f>
        <v>4-20-2016</v>
      </c>
      <c r="D919" s="6" t="str">
        <f>LEFT(dailyActivity_merged[[#This Row],[Date]],1)</f>
        <v>4</v>
      </c>
      <c r="E919">
        <v>19948</v>
      </c>
      <c r="F919">
        <v>18.110000610351602</v>
      </c>
      <c r="G919">
        <v>18.110000610351602</v>
      </c>
      <c r="H919">
        <v>11.0200004577637</v>
      </c>
      <c r="I919">
        <v>0.68999999761581399</v>
      </c>
      <c r="J919">
        <v>6.3400001525878897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25">
      <c r="A920">
        <v>8877689391</v>
      </c>
      <c r="B920" s="6" t="s">
        <v>22</v>
      </c>
      <c r="C920" s="6" t="str">
        <f>SUBSTITUTE(dailyActivity_merged[[#This Row],[ActivityDate]], "/", "-")</f>
        <v>4-21-2016</v>
      </c>
      <c r="D920" s="6" t="str">
        <f>LEFT(dailyActivity_merged[[#This Row],[Date]],1)</f>
        <v>4</v>
      </c>
      <c r="E920">
        <v>19377</v>
      </c>
      <c r="F920">
        <v>17.620000839233398</v>
      </c>
      <c r="G920">
        <v>17.620000839233398</v>
      </c>
      <c r="H920">
        <v>12.289999961853001</v>
      </c>
      <c r="I920">
        <v>0.41999998688697798</v>
      </c>
      <c r="J920">
        <v>4.8899998664856001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25">
      <c r="A921">
        <v>8877689391</v>
      </c>
      <c r="B921" s="6" t="s">
        <v>23</v>
      </c>
      <c r="C921" s="6" t="str">
        <f>SUBSTITUTE(dailyActivity_merged[[#This Row],[ActivityDate]], "/", "-")</f>
        <v>4-22-2016</v>
      </c>
      <c r="D921" s="6" t="str">
        <f>LEFT(dailyActivity_merged[[#This Row],[Date]],1)</f>
        <v>4</v>
      </c>
      <c r="E921">
        <v>18258</v>
      </c>
      <c r="F921">
        <v>16.309999465942401</v>
      </c>
      <c r="G921">
        <v>16.309999465942401</v>
      </c>
      <c r="H921">
        <v>10.2299995422363</v>
      </c>
      <c r="I921">
        <v>2.9999999329447701E-2</v>
      </c>
      <c r="J921">
        <v>5.9699997901916504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25">
      <c r="A922">
        <v>8877689391</v>
      </c>
      <c r="B922" s="6" t="s">
        <v>24</v>
      </c>
      <c r="C922" s="6" t="str">
        <f>SUBSTITUTE(dailyActivity_merged[[#This Row],[ActivityDate]], "/", "-")</f>
        <v>4-23-2016</v>
      </c>
      <c r="D922" s="6" t="str">
        <f>LEFT(dailyActivity_merged[[#This Row],[Date]],1)</f>
        <v>4</v>
      </c>
      <c r="E922">
        <v>11200</v>
      </c>
      <c r="F922">
        <v>7.4299998283386204</v>
      </c>
      <c r="G922">
        <v>7.4299998283386204</v>
      </c>
      <c r="H922">
        <v>0</v>
      </c>
      <c r="I922">
        <v>0</v>
      </c>
      <c r="J922">
        <v>7.4000000953674299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25">
      <c r="A923">
        <v>8877689391</v>
      </c>
      <c r="B923" s="6" t="s">
        <v>25</v>
      </c>
      <c r="C923" s="6" t="str">
        <f>SUBSTITUTE(dailyActivity_merged[[#This Row],[ActivityDate]], "/", "-")</f>
        <v>4-24-2016</v>
      </c>
      <c r="D923" s="6" t="str">
        <f>LEFT(dailyActivity_merged[[#This Row],[Date]],1)</f>
        <v>4</v>
      </c>
      <c r="E923">
        <v>16674</v>
      </c>
      <c r="F923">
        <v>15.7399997711182</v>
      </c>
      <c r="G923">
        <v>15.7399997711182</v>
      </c>
      <c r="H923">
        <v>11.0100002288818</v>
      </c>
      <c r="I923">
        <v>9.9999997764825804E-3</v>
      </c>
      <c r="J923">
        <v>4.6900000572204599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25">
      <c r="A924">
        <v>8877689391</v>
      </c>
      <c r="B924" s="6" t="s">
        <v>26</v>
      </c>
      <c r="C924" s="6" t="str">
        <f>SUBSTITUTE(dailyActivity_merged[[#This Row],[ActivityDate]], "/", "-")</f>
        <v>4-25-2016</v>
      </c>
      <c r="D924" s="6" t="str">
        <f>LEFT(dailyActivity_merged[[#This Row],[Date]],1)</f>
        <v>4</v>
      </c>
      <c r="E924">
        <v>12986</v>
      </c>
      <c r="F924">
        <v>8.7399997711181605</v>
      </c>
      <c r="G924">
        <v>8.7399997711181605</v>
      </c>
      <c r="H924">
        <v>2.3699998855590798</v>
      </c>
      <c r="I924">
        <v>7.0000000298023196E-2</v>
      </c>
      <c r="J924">
        <v>6.2699999809265101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25">
      <c r="A925">
        <v>8877689391</v>
      </c>
      <c r="B925" s="6" t="s">
        <v>27</v>
      </c>
      <c r="C925" s="6" t="str">
        <f>SUBSTITUTE(dailyActivity_merged[[#This Row],[ActivityDate]], "/", "-")</f>
        <v>4-26-2016</v>
      </c>
      <c r="D925" s="6" t="str">
        <f>LEFT(dailyActivity_merged[[#This Row],[Date]],1)</f>
        <v>4</v>
      </c>
      <c r="E925">
        <v>11101</v>
      </c>
      <c r="F925">
        <v>8.4300003051757795</v>
      </c>
      <c r="G925">
        <v>8.4300003051757795</v>
      </c>
      <c r="H925">
        <v>1.7599999904632599</v>
      </c>
      <c r="I925">
        <v>0.129999995231628</v>
      </c>
      <c r="J925">
        <v>6.5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25">
      <c r="A926">
        <v>8877689391</v>
      </c>
      <c r="B926" s="6" t="s">
        <v>28</v>
      </c>
      <c r="C926" s="6" t="str">
        <f>SUBSTITUTE(dailyActivity_merged[[#This Row],[ActivityDate]], "/", "-")</f>
        <v>4-27-2016</v>
      </c>
      <c r="D926" s="6" t="str">
        <f>LEFT(dailyActivity_merged[[#This Row],[Date]],1)</f>
        <v>4</v>
      </c>
      <c r="E926">
        <v>23629</v>
      </c>
      <c r="F926">
        <v>20.649999618530298</v>
      </c>
      <c r="G926">
        <v>20.649999618530298</v>
      </c>
      <c r="H926">
        <v>13.069999694824199</v>
      </c>
      <c r="I926">
        <v>0.43999999761581399</v>
      </c>
      <c r="J926">
        <v>7.0999999046325701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25">
      <c r="A927">
        <v>8877689391</v>
      </c>
      <c r="B927" s="6" t="s">
        <v>29</v>
      </c>
      <c r="C927" s="6" t="str">
        <f>SUBSTITUTE(dailyActivity_merged[[#This Row],[ActivityDate]], "/", "-")</f>
        <v>4-28-2016</v>
      </c>
      <c r="D927" s="6" t="str">
        <f>LEFT(dailyActivity_merged[[#This Row],[Date]],1)</f>
        <v>4</v>
      </c>
      <c r="E927">
        <v>14890</v>
      </c>
      <c r="F927">
        <v>11.300000190734901</v>
      </c>
      <c r="G927">
        <v>11.300000190734901</v>
      </c>
      <c r="H927">
        <v>4.9299998283386204</v>
      </c>
      <c r="I927">
        <v>0.37999999523162797</v>
      </c>
      <c r="J927">
        <v>5.9699997901916504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25">
      <c r="A928">
        <v>8877689391</v>
      </c>
      <c r="B928" s="6" t="s">
        <v>30</v>
      </c>
      <c r="C928" s="6" t="str">
        <f>SUBSTITUTE(dailyActivity_merged[[#This Row],[ActivityDate]], "/", "-")</f>
        <v>4-29-2016</v>
      </c>
      <c r="D928" s="6" t="str">
        <f>LEFT(dailyActivity_merged[[#This Row],[Date]],1)</f>
        <v>4</v>
      </c>
      <c r="E928">
        <v>9733</v>
      </c>
      <c r="F928">
        <v>7.3899998664856001</v>
      </c>
      <c r="G928">
        <v>7.3899998664856001</v>
      </c>
      <c r="H928">
        <v>1.37999999523163</v>
      </c>
      <c r="I928">
        <v>0.17000000178813901</v>
      </c>
      <c r="J928">
        <v>5.78999996185303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25">
      <c r="A929">
        <v>8877689391</v>
      </c>
      <c r="B929" s="6" t="s">
        <v>31</v>
      </c>
      <c r="C929" s="6" t="str">
        <f>SUBSTITUTE(dailyActivity_merged[[#This Row],[ActivityDate]], "/", "-")</f>
        <v>4-30-2016</v>
      </c>
      <c r="D929" s="6" t="str">
        <f>LEFT(dailyActivity_merged[[#This Row],[Date]],1)</f>
        <v>4</v>
      </c>
      <c r="E929">
        <v>27745</v>
      </c>
      <c r="F929">
        <v>26.719999313354499</v>
      </c>
      <c r="G929">
        <v>26.719999313354499</v>
      </c>
      <c r="H929">
        <v>21.659999847412099</v>
      </c>
      <c r="I929">
        <v>7.9999998211860698E-2</v>
      </c>
      <c r="J929">
        <v>4.9299998283386204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25">
      <c r="A930">
        <v>8877689391</v>
      </c>
      <c r="B930" s="6" t="s">
        <v>32</v>
      </c>
      <c r="C930" s="6" t="str">
        <f>SUBSTITUTE(dailyActivity_merged[[#This Row],[ActivityDate]], "/", "-")</f>
        <v>5-1-2016</v>
      </c>
      <c r="D930" s="6" t="str">
        <f>LEFT(dailyActivity_merged[[#This Row],[Date]],1)</f>
        <v>5</v>
      </c>
      <c r="E930">
        <v>10930</v>
      </c>
      <c r="F930">
        <v>8.3199996948242205</v>
      </c>
      <c r="G930">
        <v>8.3199996948242205</v>
      </c>
      <c r="H930">
        <v>3.1300001144409202</v>
      </c>
      <c r="I930">
        <v>0.56999999284744296</v>
      </c>
      <c r="J930">
        <v>4.5700001716613796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25">
      <c r="A931">
        <v>8877689391</v>
      </c>
      <c r="B931" s="6" t="s">
        <v>33</v>
      </c>
      <c r="C931" s="6" t="str">
        <f>SUBSTITUTE(dailyActivity_merged[[#This Row],[ActivityDate]], "/", "-")</f>
        <v>5-2-2016</v>
      </c>
      <c r="D931" s="6" t="str">
        <f>LEFT(dailyActivity_merged[[#This Row],[Date]],1)</f>
        <v>5</v>
      </c>
      <c r="E931">
        <v>4790</v>
      </c>
      <c r="F931">
        <v>3.6400001049041699</v>
      </c>
      <c r="G931">
        <v>3.6400001049041699</v>
      </c>
      <c r="H931">
        <v>0</v>
      </c>
      <c r="I931">
        <v>0</v>
      </c>
      <c r="J931">
        <v>3.5599999427795401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25">
      <c r="A932">
        <v>8877689391</v>
      </c>
      <c r="B932" s="6" t="s">
        <v>34</v>
      </c>
      <c r="C932" s="6" t="str">
        <f>SUBSTITUTE(dailyActivity_merged[[#This Row],[ActivityDate]], "/", "-")</f>
        <v>5-3-2016</v>
      </c>
      <c r="D932" s="6" t="str">
        <f>LEFT(dailyActivity_merged[[#This Row],[Date]],1)</f>
        <v>5</v>
      </c>
      <c r="E932">
        <v>10818</v>
      </c>
      <c r="F932">
        <v>8.2100000381469709</v>
      </c>
      <c r="G932">
        <v>8.2100000381469709</v>
      </c>
      <c r="H932">
        <v>1.3899999856948899</v>
      </c>
      <c r="I932">
        <v>0.10000000149011599</v>
      </c>
      <c r="J932">
        <v>6.6700000762939498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25">
      <c r="A933">
        <v>8877689391</v>
      </c>
      <c r="B933" s="6" t="s">
        <v>35</v>
      </c>
      <c r="C933" s="6" t="str">
        <f>SUBSTITUTE(dailyActivity_merged[[#This Row],[ActivityDate]], "/", "-")</f>
        <v>5-4-2016</v>
      </c>
      <c r="D933" s="6" t="str">
        <f>LEFT(dailyActivity_merged[[#This Row],[Date]],1)</f>
        <v>5</v>
      </c>
      <c r="E933">
        <v>18193</v>
      </c>
      <c r="F933">
        <v>16.299999237060501</v>
      </c>
      <c r="G933">
        <v>16.299999237060501</v>
      </c>
      <c r="H933">
        <v>10.420000076293899</v>
      </c>
      <c r="I933">
        <v>0.31000000238418601</v>
      </c>
      <c r="J933">
        <v>5.5300002098083496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25">
      <c r="A934">
        <v>8877689391</v>
      </c>
      <c r="B934" s="6" t="s">
        <v>36</v>
      </c>
      <c r="C934" s="6" t="str">
        <f>SUBSTITUTE(dailyActivity_merged[[#This Row],[ActivityDate]], "/", "-")</f>
        <v>5-5-2016</v>
      </c>
      <c r="D934" s="6" t="str">
        <f>LEFT(dailyActivity_merged[[#This Row],[Date]],1)</f>
        <v>5</v>
      </c>
      <c r="E934">
        <v>14055</v>
      </c>
      <c r="F934">
        <v>10.670000076293899</v>
      </c>
      <c r="G934">
        <v>10.670000076293899</v>
      </c>
      <c r="H934">
        <v>5.46000003814697</v>
      </c>
      <c r="I934">
        <v>0.81999999284744296</v>
      </c>
      <c r="J934">
        <v>4.3699998855590803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25">
      <c r="A935">
        <v>8877689391</v>
      </c>
      <c r="B935" s="6" t="s">
        <v>37</v>
      </c>
      <c r="C935" s="6" t="str">
        <f>SUBSTITUTE(dailyActivity_merged[[#This Row],[ActivityDate]], "/", "-")</f>
        <v>5-6-2016</v>
      </c>
      <c r="D935" s="6" t="str">
        <f>LEFT(dailyActivity_merged[[#This Row],[Date]],1)</f>
        <v>5</v>
      </c>
      <c r="E935">
        <v>21727</v>
      </c>
      <c r="F935">
        <v>19.340000152587901</v>
      </c>
      <c r="G935">
        <v>19.340000152587901</v>
      </c>
      <c r="H935">
        <v>12.789999961853001</v>
      </c>
      <c r="I935">
        <v>0.28999999165535001</v>
      </c>
      <c r="J935">
        <v>6.1599998474121103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25">
      <c r="A936">
        <v>8877689391</v>
      </c>
      <c r="B936" s="6" t="s">
        <v>38</v>
      </c>
      <c r="C936" s="6" t="str">
        <f>SUBSTITUTE(dailyActivity_merged[[#This Row],[ActivityDate]], "/", "-")</f>
        <v>5-7-2016</v>
      </c>
      <c r="D936" s="6" t="str">
        <f>LEFT(dailyActivity_merged[[#This Row],[Date]],1)</f>
        <v>5</v>
      </c>
      <c r="E936">
        <v>12332</v>
      </c>
      <c r="F936">
        <v>8.1300001144409197</v>
      </c>
      <c r="G936">
        <v>8.1300001144409197</v>
      </c>
      <c r="H936">
        <v>7.9999998211860698E-2</v>
      </c>
      <c r="I936">
        <v>0.95999997854232799</v>
      </c>
      <c r="J936">
        <v>6.9899997711181596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25">
      <c r="A937">
        <v>8877689391</v>
      </c>
      <c r="B937" s="6" t="s">
        <v>39</v>
      </c>
      <c r="C937" s="6" t="str">
        <f>SUBSTITUTE(dailyActivity_merged[[#This Row],[ActivityDate]], "/", "-")</f>
        <v>5-8-2016</v>
      </c>
      <c r="D937" s="6" t="str">
        <f>LEFT(dailyActivity_merged[[#This Row],[Date]],1)</f>
        <v>5</v>
      </c>
      <c r="E937">
        <v>10686</v>
      </c>
      <c r="F937">
        <v>8.1099996566772496</v>
      </c>
      <c r="G937">
        <v>8.1099996566772496</v>
      </c>
      <c r="H937">
        <v>1.08000004291534</v>
      </c>
      <c r="I937">
        <v>0.20000000298023199</v>
      </c>
      <c r="J937">
        <v>6.8000001907348597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25">
      <c r="A938">
        <v>8877689391</v>
      </c>
      <c r="B938" s="6" t="s">
        <v>40</v>
      </c>
      <c r="C938" s="6" t="str">
        <f>SUBSTITUTE(dailyActivity_merged[[#This Row],[ActivityDate]], "/", "-")</f>
        <v>5-9-2016</v>
      </c>
      <c r="D938" s="6" t="str">
        <f>LEFT(dailyActivity_merged[[#This Row],[Date]],1)</f>
        <v>5</v>
      </c>
      <c r="E938">
        <v>20226</v>
      </c>
      <c r="F938">
        <v>18.25</v>
      </c>
      <c r="G938">
        <v>18.25</v>
      </c>
      <c r="H938">
        <v>11.1000003814697</v>
      </c>
      <c r="I938">
        <v>0.80000001192092896</v>
      </c>
      <c r="J938">
        <v>6.2399997711181596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25">
      <c r="A939">
        <v>8877689391</v>
      </c>
      <c r="B939" s="6" t="s">
        <v>41</v>
      </c>
      <c r="C939" s="6" t="str">
        <f>SUBSTITUTE(dailyActivity_merged[[#This Row],[ActivityDate]], "/", "-")</f>
        <v>5-10-2016</v>
      </c>
      <c r="D939" s="6" t="str">
        <f>LEFT(dailyActivity_merged[[#This Row],[Date]],1)</f>
        <v>5</v>
      </c>
      <c r="E939">
        <v>10733</v>
      </c>
      <c r="F939">
        <v>8.1499996185302699</v>
      </c>
      <c r="G939">
        <v>8.1499996185302699</v>
      </c>
      <c r="H939">
        <v>1.3500000238418599</v>
      </c>
      <c r="I939">
        <v>0.46000000834464999</v>
      </c>
      <c r="J939">
        <v>6.2800002098083496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25">
      <c r="A940">
        <v>8877689391</v>
      </c>
      <c r="B940" s="6" t="s">
        <v>42</v>
      </c>
      <c r="C940" s="6" t="str">
        <f>SUBSTITUTE(dailyActivity_merged[[#This Row],[ActivityDate]], "/", "-")</f>
        <v>5-11-2016</v>
      </c>
      <c r="D940" s="6" t="str">
        <f>LEFT(dailyActivity_merged[[#This Row],[Date]],1)</f>
        <v>5</v>
      </c>
      <c r="E940">
        <v>21420</v>
      </c>
      <c r="F940">
        <v>19.559999465942401</v>
      </c>
      <c r="G940">
        <v>19.559999465942401</v>
      </c>
      <c r="H940">
        <v>13.2200002670288</v>
      </c>
      <c r="I940">
        <v>0.40999999642372098</v>
      </c>
      <c r="J940">
        <v>5.8899998664856001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25">
      <c r="A941">
        <v>8877689391</v>
      </c>
      <c r="B941" s="6" t="s">
        <v>43</v>
      </c>
      <c r="C941" s="6" t="str">
        <f>SUBSTITUTE(dailyActivity_merged[[#This Row],[ActivityDate]], "/", "-")</f>
        <v>5-12-2016</v>
      </c>
      <c r="D941" s="6" t="str">
        <f>LEFT(dailyActivity_merged[[#This Row],[Date]],1)</f>
        <v>5</v>
      </c>
      <c r="E941">
        <v>8064</v>
      </c>
      <c r="F941">
        <v>6.1199998855590803</v>
      </c>
      <c r="G941">
        <v>6.1199998855590803</v>
      </c>
      <c r="H941">
        <v>1.8200000524520901</v>
      </c>
      <c r="I941">
        <v>3.9999999105930301E-2</v>
      </c>
      <c r="J941">
        <v>4.25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W F j q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Y W O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F j q W K w Z b 0 C 3 A Q A A f A Q A A B M A H A B G b 3 J t d W x h c y 9 T Z W N 0 a W 9 u M S 5 t I K I Y A C i g F A A A A A A A A A A A A A A A A A A A A A A A A A A A A I 1 S T W / a Q B C 9 I / E f V t u L k S y k S l U O j T i k J j Q o i V T V K D 1 g F C 3 2 B D a s d 6 P Z c Q R C / P e O P w o R M V B f b M 9 7 s / P e 2 / G Q k n Z W x P X 7 6 3 W 3 0 + 3 4 p U L I R K a 0 2 d x w / V 3 T 5 j k H X H B x I A x Q t y P 4 i V 2 B K X D l d p 2 C 6 f 9 x u J o 7 t w p G 2 k A / c p b A k g / k 8 H s y 5 m + 0 f K x R Y h i L 6 G d S t S S / 0 L 3 y 4 G S k 6 Y c m M V S k P H z 6 n a C y / s V h D l n S p q m / N n 4 t e 6 G w h T G h I C y g F 9 Y S 2 + j P 8 R K A W H a t f z s d E + Q D 2 U a V 4 b 2 2 2 U B W H X K 2 m 5 a S Z s 3 Z X y T L z x 1 x K H e g M k A v + d C J m r P 7 B m n q w W k Z o Z g 2 3 B t j 4 p Q D Q j 8 o H c x 6 + z H R U t k y + s n m D Q 4 j 9 q l E z h S 5 L U E f t G g K t 1 s 5 Z i e C L + H q W 7 / k 7 U K x l f / k s C V g l L g u C N Z U g R N H y s Q E b / 5 z Y 4 U N t S d l 0 3 2 n L f I 5 Y I 2 j S l e A Z x g P b s F + G g E a / A f q 0 a w n w D o 3 O H P c o 2 O j 7 M J c p j 7 o x Z I u s m L I e H X V f 4 w + 6 H v U t i B o i W u k N J p L p E r X R d Z e 1 0 l G p I x D f Y z s D r v 0 G 3 L 3 z t t R L 8 2 H j a 2 B p h w c L V 1 4 9 s 5 O 5 r X r d T v a n h p 9 / R d Q S w E C L Q A U A A I A C A B Y W O p Y v X 1 Q N K Y A A A D 3 A A A A E g A A A A A A A A A A A A A A A A A A A A A A Q 2 9 u Z m l n L 1 B h Y 2 t h Z 2 U u e G 1 s U E s B A i 0 A F A A C A A g A W F j q W A / K 6 a u k A A A A 6 Q A A A B M A A A A A A A A A A A A A A A A A 8 g A A A F t D b 2 5 0 Z W 5 0 X 1 R 5 c G V z X S 5 4 b W x Q S w E C L Q A U A A I A C A B Y W O p Y r B l v Q L c B A A B 8 B A A A E w A A A A A A A A A A A A A A A A D j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E g A A A A A A A K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l s e U F j d G l 2 a X R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W l s e U F j d G l 2 a X R 5 X 2 1 l c m d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D U 6 M z I 6 N D c u O D A 0 N j g 0 N 1 o i I C 8 + P E V u d H J 5 I F R 5 c G U 9 I k Z p b G x D b 2 x 1 b W 5 U e X B l c y I g V m F s d W U 9 I n N B d 1 l E Q l F V R k J R V U R B d 0 1 E Q X c 9 P S I g L z 4 8 R W 5 0 c n k g V H l w Z T 0 i R m l s b E N v b H V t b k 5 h b W V z I i B W Y W x 1 Z T 0 i c 1 s m c X V v d D t J Z C Z x d W 9 0 O y w m c X V v d D t B Y 3 R p d m l 0 e U R h d G U m c X V v d D s s J n F 1 b 3 Q 7 V G 9 0 Y W x T d G V w c y Z x d W 9 0 O y w m c X V v d D t U b 3 R h b E R p c 3 R h b m N l J n F 1 b 3 Q 7 L C Z x d W 9 0 O 1 R y Y W N r Z X J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L n t B Y 3 R p d m l 0 e U R h d G U s M X 0 m c X V v d D s s J n F 1 b 3 Q 7 U 2 V j d G l v b j E v Z G F p b H l B Y 3 R p d m l 0 e V 9 t Z X J n Z W Q v Q 2 h h b m d l Z C B U e X B l L n t U b 3 R h b F N 0 Z X B z L D J 9 J n F 1 b 3 Q 7 L C Z x d W 9 0 O 1 N l Y 3 R p b 2 4 x L 2 R h a W x 5 Q W N 0 a X Z p d H l f b W V y Z 2 V k L 0 N o Y W 5 n Z W Q g V H l w Z S 5 7 V G 9 0 Y W x E a X N 0 Y W 5 j Z S w z f S Z x d W 9 0 O y w m c X V v d D t T Z W N 0 a W 9 u M S 9 k Y W l s e U F j d G l 2 a X R 5 X 2 1 l c m d l Z C 9 D a G F u Z 2 V k I F R 5 c G U u e 1 R y Y W N r Z X J E a X N 0 Y W 5 j Z S w 0 f S Z x d W 9 0 O y w m c X V v d D t T Z W N 0 a W 9 u M S 9 k Y W l s e U F j d G l 2 a X R 5 X 2 1 l c m d l Z C 9 D a G F u Z 2 V k I F R 5 c G U u e 1 Z l c n l B Y 3 R p d m V E a X N 0 Y W 5 j Z S w 2 f S Z x d W 9 0 O y w m c X V v d D t T Z W N 0 a W 9 u M S 9 k Y W l s e U F j d G l 2 a X R 5 X 2 1 l c m d l Z C 9 D a G F u Z 2 V k I F R 5 c G U u e 0 1 v Z G V y Y X R l b H l B Y 3 R p d m V E a X N 0 Y W 5 j Z S w 3 f S Z x d W 9 0 O y w m c X V v d D t T Z W N 0 a W 9 u M S 9 k Y W l s e U F j d G l 2 a X R 5 X 2 1 l c m d l Z C 9 D a G F u Z 2 V k I F R 5 c G U u e 0 x p Z 2 h 0 Q W N 0 a X Z l R G l z d G F u Y 2 U s O H 0 m c X V v d D s s J n F 1 b 3 Q 7 U 2 V j d G l v b j E v Z G F p b H l B Y 3 R p d m l 0 e V 9 t Z X J n Z W Q v Q 2 h h b m d l Z C B U e X B l L n t W Z X J 5 Q W N 0 a X Z l T W l u d X R l c y w x M H 0 m c X V v d D s s J n F 1 b 3 Q 7 U 2 V j d G l v b j E v Z G F p b H l B Y 3 R p d m l 0 e V 9 t Z X J n Z W Q v Q 2 h h b m d l Z C B U e X B l L n t G Y W l y b H l B Y 3 R p d m V N a W 5 1 d G V z L D E x f S Z x d W 9 0 O y w m c X V v d D t T Z W N 0 a W 9 u M S 9 k Y W l s e U F j d G l 2 a X R 5 X 2 1 l c m d l Z C 9 D a G F u Z 2 V k I F R 5 c G U u e 0 x p Z 2 h 0 b H l B Y 3 R p d m V N a W 5 1 d G V z L D E y f S Z x d W 9 0 O y w m c X V v d D t T Z W N 0 a W 9 u M S 9 k Y W l s e U F j d G l 2 a X R 5 X 2 1 l c m d l Z C 9 D a G F u Z 2 V k I F R 5 c G U u e 1 N l Z G V u d G F y e U 1 p b n V 0 Z X M s M T N 9 J n F 1 b 3 Q 7 L C Z x d W 9 0 O 1 N l Y 3 R p b 2 4 x L 2 R h a W x 5 Q W N 0 a X Z p d H l f b W V y Z 2 V k L 0 N o Y W 5 n Z W Q g V H l w Z S 5 7 Q 2 F s b 3 J p Z X M s M T R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Y W l s e U F j d G l 2 a X R 5 X 2 1 l c m d l Z C 9 D a G F u Z 2 V k I F R 5 c G U u e 0 l k L D B 9 J n F 1 b 3 Q 7 L C Z x d W 9 0 O 1 N l Y 3 R p b 2 4 x L 2 R h a W x 5 Q W N 0 a X Z p d H l f b W V y Z 2 V k L 0 N o Y W 5 n Z W Q g V H l w Z S 5 7 Q W N 0 a X Z p d H l E Y X R l L D F 9 J n F 1 b 3 Q 7 L C Z x d W 9 0 O 1 N l Y 3 R p b 2 4 x L 2 R h a W x 5 Q W N 0 a X Z p d H l f b W V y Z 2 V k L 0 N o Y W 5 n Z W Q g V H l w Z S 5 7 V G 9 0 Y W x T d G V w c y w y f S Z x d W 9 0 O y w m c X V v d D t T Z W N 0 a W 9 u M S 9 k Y W l s e U F j d G l 2 a X R 5 X 2 1 l c m d l Z C 9 D a G F u Z 2 V k I F R 5 c G U u e 1 R v d G F s R G l z d G F u Y 2 U s M 3 0 m c X V v d D s s J n F 1 b 3 Q 7 U 2 V j d G l v b j E v Z G F p b H l B Y 3 R p d m l 0 e V 9 t Z X J n Z W Q v Q 2 h h b m d l Z C B U e X B l L n t U c m F j a 2 V y R G l z d G F u Y 2 U s N H 0 m c X V v d D s s J n F 1 b 3 Q 7 U 2 V j d G l v b j E v Z G F p b H l B Y 3 R p d m l 0 e V 9 t Z X J n Z W Q v Q 2 h h b m d l Z C B U e X B l L n t W Z X J 5 Q W N 0 a X Z l R G l z d G F u Y 2 U s N n 0 m c X V v d D s s J n F 1 b 3 Q 7 U 2 V j d G l v b j E v Z G F p b H l B Y 3 R p d m l 0 e V 9 t Z X J n Z W Q v Q 2 h h b m d l Z C B U e X B l L n t N b 2 R l c m F 0 Z W x 5 Q W N 0 a X Z l R G l z d G F u Y 2 U s N 3 0 m c X V v d D s s J n F 1 b 3 Q 7 U 2 V j d G l v b j E v Z G F p b H l B Y 3 R p d m l 0 e V 9 t Z X J n Z W Q v Q 2 h h b m d l Z C B U e X B l L n t M a W d o d E F j d G l 2 Z U R p c 3 R h b m N l L D h 9 J n F 1 b 3 Q 7 L C Z x d W 9 0 O 1 N l Y 3 R p b 2 4 x L 2 R h a W x 5 Q W N 0 a X Z p d H l f b W V y Z 2 V k L 0 N o Y W 5 n Z W Q g V H l w Z S 5 7 V m V y e U F j d G l 2 Z U 1 p b n V 0 Z X M s M T B 9 J n F 1 b 3 Q 7 L C Z x d W 9 0 O 1 N l Y 3 R p b 2 4 x L 2 R h a W x 5 Q W N 0 a X Z p d H l f b W V y Z 2 V k L 0 N o Y W 5 n Z W Q g V H l w Z S 5 7 R m F p c m x 5 Q W N 0 a X Z l T W l u d X R l c y w x M X 0 m c X V v d D s s J n F 1 b 3 Q 7 U 2 V j d G l v b j E v Z G F p b H l B Y 3 R p d m l 0 e V 9 t Z X J n Z W Q v Q 2 h h b m d l Z C B U e X B l L n t M a W d o d G x 5 Q W N 0 a X Z l T W l u d X R l c y w x M n 0 m c X V v d D s s J n F 1 b 3 Q 7 U 2 V j d G l v b j E v Z G F p b H l B Y 3 R p d m l 0 e V 9 t Z X J n Z W Q v Q 2 h h b m d l Z C B U e X B l L n t T Z W R l b n R h c n l N a W 5 1 d G V z L D E z f S Z x d W 9 0 O y w m c X V v d D t T Z W N 0 a W 9 u M S 9 k Y W l s e U F j d G l 2 a X R 5 X 2 1 l c m d l Z C 9 D a G F u Z 2 V k I F R 5 c G U u e 0 N h b G 9 y a W V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Z G F p b H l B Y 3 R p d m l 0 e V 9 t Z X J n Z W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g 5 B G 1 k S K p N l c b q w Z B h b t A A A A A A A g A A A A A A E G Y A A A A B A A A g A A A A G C G o 9 r g u M d U m c G y W m x J j Q K z k 3 D E U u a I U g k + 0 U 1 j A 6 G g A A A A A D o A A A A A C A A A g A A A A d m g 4 P R b U 9 w X 8 7 x S Q b 9 s 3 4 n 0 p O F q g c Y X d K s P / M B t O U 0 1 Q A A A A / Y Y I p U a V o Y 7 Q v d W Y D 0 W R g 6 G M H S 8 z G g t K Y e V F C H 2 s E B / l e P 6 R L z J U Y J j s z p J d h 7 d d 8 S t 8 X / K e J H J 8 T H a y s P l x o K I H M N N u L F 0 u t g e X a c Q z e G x A A A A A c K G t N 5 J z D g k z + 3 M D K h c C u b U 7 u k E x 6 q m 2 J g D m X t l 8 L I V n t b X 0 C 1 / 0 G Y M Q w b Q N + a D i i V Y V J d C c K 1 q u C K 2 y y 1 d B b A = = < / D a t a M a s h u p > 
</file>

<file path=customXml/itemProps1.xml><?xml version="1.0" encoding="utf-8"?>
<ds:datastoreItem xmlns:ds="http://schemas.openxmlformats.org/officeDocument/2006/customXml" ds:itemID="{8B527364-1CB3-4A27-B1A5-546282AD14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Date Analysis</vt:lpstr>
      <vt:lpstr>Customer Analysis</vt:lpstr>
      <vt:lpstr>dailyActivity_merged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Apyaa ...!</dc:creator>
  <cp:lastModifiedBy>Apyaa ...!</cp:lastModifiedBy>
  <dcterms:created xsi:type="dcterms:W3CDTF">2024-07-10T05:21:27Z</dcterms:created>
  <dcterms:modified xsi:type="dcterms:W3CDTF">2024-07-13T05:10:14Z</dcterms:modified>
</cp:coreProperties>
</file>