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2"/>
  <c r="K28"/>
  <c r="H28"/>
  <c r="E28"/>
  <c r="N27"/>
  <c r="K27"/>
  <c r="H27"/>
  <c r="E27"/>
  <c r="N26"/>
  <c r="K26"/>
  <c r="H26"/>
  <c r="E26"/>
  <c r="B28"/>
  <c r="B27"/>
  <c r="B26"/>
  <c r="P42"/>
  <c r="P54"/>
  <c r="P66"/>
  <c r="P78"/>
  <c r="P90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31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32"/>
  <c r="N33"/>
  <c r="N34"/>
  <c r="N35"/>
  <c r="N36"/>
  <c r="N37"/>
  <c r="N38"/>
  <c r="N39"/>
  <c r="N40"/>
  <c r="N41"/>
  <c r="N42"/>
  <c r="N43"/>
  <c r="N44"/>
  <c r="N45"/>
  <c r="N31"/>
  <c r="M90"/>
  <c r="M78"/>
  <c r="M66"/>
  <c r="M42"/>
  <c r="M54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31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32"/>
  <c r="I33"/>
  <c r="I34"/>
  <c r="I35"/>
  <c r="I36"/>
  <c r="I37"/>
  <c r="I38"/>
  <c r="I39"/>
  <c r="I40"/>
  <c r="I41"/>
  <c r="I42"/>
  <c r="I43"/>
  <c r="I44"/>
  <c r="I45"/>
  <c r="I46"/>
  <c r="I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31"/>
  <c r="N5"/>
  <c r="K5"/>
  <c r="H5"/>
  <c r="E5"/>
  <c r="B5"/>
</calcChain>
</file>

<file path=xl/sharedStrings.xml><?xml version="1.0" encoding="utf-8"?>
<sst xmlns="http://schemas.openxmlformats.org/spreadsheetml/2006/main" count="211" uniqueCount="50">
  <si>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</si>
  <si>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</si>
  <si>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</si>
  <si>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</si>
  <si>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</si>
  <si>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</si>
  <si>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</si>
  <si>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</si>
  <si>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</si>
  <si>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</si>
  <si>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</si>
  <si>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</si>
  <si>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</si>
  <si>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</si>
  <si>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</si>
  <si>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</si>
  <si>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</si>
  <si>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</si>
  <si>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</si>
  <si>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</si>
  <si>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</si>
  <si>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</si>
  <si>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</si>
  <si>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</si>
  <si>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</si>
  <si>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</si>
  <si>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</si>
  <si>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</si>
  <si>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</si>
  <si>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</si>
  <si>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</si>
  <si>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</si>
  <si>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</si>
  <si>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</si>
  <si>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</si>
  <si>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</si>
  <si>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</si>
  <si>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</si>
  <si>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</si>
  <si>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</si>
  <si>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</si>
  <si>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Risk-free rate</t>
  </si>
  <si>
    <t>Performance ratios</t>
  </si>
  <si>
    <t>Average monthly excess return</t>
  </si>
  <si>
    <t>Sharpe ratio</t>
  </si>
  <si>
    <t>Standard deviation of monthly (excess) returns</t>
  </si>
  <si>
    <t>[CLIENT NAME]'s TAA</t>
  </si>
  <si>
    <t>[CLIENT NAME]'s original allocation</t>
  </si>
  <si>
    <t>Monthly excess return</t>
  </si>
  <si>
    <t>Monthly excess returns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</si>
</sst>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65" fontId="0" fillId="0" borderId="0" xfId="2" applyNumberFormat="1" applyFont="1" applyFill="1"/>
    <xf numFmtId="166" fontId="0" fillId="0" borderId="0" xfId="1" applyNumberFormat="1" applyFont="1" applyFill="1"/>
    <xf numFmtId="10" fontId="0" fillId="0" borderId="1" xfId="1" applyNumberFormat="1" applyFont="1" applyFill="1" applyBorder="1"/>
    <xf numFmtId="165" fontId="0" fillId="0" borderId="1" xfId="2" applyNumberFormat="1" applyFont="1" applyFill="1" applyBorder="1"/>
    <xf numFmtId="0" fontId="0" fillId="0" borderId="1" xfId="0" applyFill="1" applyBorder="1"/>
    <xf numFmtId="0" fontId="2" fillId="0" borderId="0" xfId="0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1" fillId="0" borderId="0" xfId="2" applyNumberFormat="1" applyFont="1" applyFill="1"/>
    <xf numFmtId="165" fontId="3" fillId="0" borderId="1" xfId="2" applyNumberFormat="1" applyFont="1" applyFill="1" applyBorder="1" applyAlignment="1">
      <alignment vertical="center"/>
    </xf>
    <xf numFmtId="165" fontId="1" fillId="0" borderId="1" xfId="2" applyNumberFormat="1" applyFont="1" applyFill="1" applyBorder="1"/>
    <xf numFmtId="0" fontId="10" fillId="3" borderId="0" xfId="0" applyFont="1" applyFill="1" applyAlignment="1">
      <alignment horizontal="center"/>
    </xf>
    <xf numFmtId="9" fontId="8" fillId="0" borderId="0" xfId="1" applyNumberFormat="1" applyFont="1" applyFill="1" applyAlignment="1">
      <alignment vertical="center"/>
    </xf>
    <xf numFmtId="9" fontId="3" fillId="0" borderId="1" xfId="1" applyFont="1" applyBorder="1" applyAlignment="1">
      <alignment vertical="center"/>
    </xf>
    <xf numFmtId="10" fontId="0" fillId="3" borderId="0" xfId="1" applyNumberFormat="1" applyFont="1" applyFill="1"/>
    <xf numFmtId="10" fontId="2" fillId="3" borderId="0" xfId="1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0" fontId="3" fillId="0" borderId="0" xfId="1" applyNumberFormat="1" applyFont="1" applyAlignment="1">
      <alignment vertical="center"/>
    </xf>
    <xf numFmtId="10" fontId="0" fillId="6" borderId="0" xfId="1" applyNumberFormat="1" applyFont="1" applyFill="1"/>
    <xf numFmtId="10" fontId="0" fillId="0" borderId="0" xfId="1" applyNumberFormat="1" applyFont="1" applyBorder="1"/>
    <xf numFmtId="10" fontId="0" fillId="7" borderId="0" xfId="1" applyNumberFormat="1" applyFont="1" applyFill="1"/>
    <xf numFmtId="10" fontId="0" fillId="7" borderId="0" xfId="1" applyNumberFormat="1" applyFont="1" applyFill="1" applyBorder="1"/>
    <xf numFmtId="0" fontId="0" fillId="0" borderId="0" xfId="0" applyBorder="1"/>
    <xf numFmtId="10" fontId="0" fillId="0" borderId="0" xfId="1" applyNumberFormat="1" applyFont="1" applyFill="1" applyBorder="1"/>
    <xf numFmtId="165" fontId="0" fillId="0" borderId="0" xfId="2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1" xfId="0" applyFill="1" applyBorder="1" applyAlignment="1">
      <alignment horizontal="left" indent="1"/>
    </xf>
    <xf numFmtId="0" fontId="2" fillId="7" borderId="0" xfId="0" applyFont="1" applyFill="1"/>
    <xf numFmtId="167" fontId="0" fillId="0" borderId="1" xfId="1" applyNumberFormat="1" applyFont="1" applyFill="1" applyBorder="1"/>
    <xf numFmtId="167" fontId="0" fillId="0" borderId="1" xfId="2" applyNumberFormat="1" applyFont="1" applyFill="1" applyBorder="1"/>
    <xf numFmtId="167" fontId="0" fillId="0" borderId="1" xfId="0" applyNumberFormat="1" applyFill="1" applyBorder="1"/>
    <xf numFmtId="167" fontId="0" fillId="7" borderId="1" xfId="1" applyNumberFormat="1" applyFont="1" applyFill="1" applyBorder="1"/>
    <xf numFmtId="9" fontId="8" fillId="7" borderId="0" xfId="1" applyNumberFormat="1" applyFont="1" applyFill="1" applyAlignment="1">
      <alignment vertical="center"/>
    </xf>
    <xf numFmtId="9" fontId="7" fillId="0" borderId="0" xfId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"/>
  <sheetViews>
    <sheetView topLeftCell="C1" workbookViewId="0">
      <selection activeCell="J3" sqref="J3:J62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3" customWidth="1"/>
    <col min="6" max="7" width="22.140625" bestFit="1" customWidth="1"/>
    <col min="8" max="8" width="22.14062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 s="11">
        <v>134</v>
      </c>
      <c r="B3" s="12">
        <v>58838</v>
      </c>
      <c r="C3" s="11">
        <v>220.61633074935401</v>
      </c>
      <c r="D3" s="11">
        <v>4.6890999999999998</v>
      </c>
      <c r="E3" s="13">
        <v>-2.976859727653219E-2</v>
      </c>
      <c r="F3" s="11">
        <v>272.43660953411995</v>
      </c>
      <c r="G3" s="11">
        <v>25.039000000000001</v>
      </c>
      <c r="H3" s="13">
        <v>-5.1565021428295305E-2</v>
      </c>
      <c r="I3" s="11">
        <v>178.29872234575814</v>
      </c>
      <c r="J3" s="13">
        <v>4.2455633862615002E-3</v>
      </c>
    </row>
    <row r="4" spans="1:10">
      <c r="A4" s="11">
        <v>135</v>
      </c>
      <c r="B4" s="12">
        <v>58866</v>
      </c>
      <c r="C4" s="11">
        <v>221.41209302325581</v>
      </c>
      <c r="D4" s="11">
        <v>4.5106000000000002</v>
      </c>
      <c r="E4" s="13">
        <v>3.6069962327760761E-3</v>
      </c>
      <c r="F4" s="11">
        <v>274.49313884299522</v>
      </c>
      <c r="G4" s="11">
        <v>24.48</v>
      </c>
      <c r="H4" s="13">
        <v>7.5486525558809301E-3</v>
      </c>
      <c r="I4" s="11">
        <v>179.1391851656428</v>
      </c>
      <c r="J4" s="13">
        <v>4.7137904794114695E-3</v>
      </c>
    </row>
    <row r="5" spans="1:10">
      <c r="A5" s="11">
        <v>136</v>
      </c>
      <c r="B5" s="12">
        <v>58897</v>
      </c>
      <c r="C5" s="11">
        <v>225.07710594315245</v>
      </c>
      <c r="D5" s="11">
        <v>4.3483999999999998</v>
      </c>
      <c r="E5" s="13">
        <v>1.6552903095097379E-2</v>
      </c>
      <c r="F5" s="11">
        <v>288.20898959010799</v>
      </c>
      <c r="G5" s="11">
        <v>24.298999999999999</v>
      </c>
      <c r="H5" s="13">
        <v>4.9967918341878734E-2</v>
      </c>
      <c r="I5" s="11">
        <v>179.97964798552746</v>
      </c>
      <c r="J5" s="13">
        <v>4.6916749069028174E-3</v>
      </c>
    </row>
    <row r="6" spans="1:10">
      <c r="A6" s="11">
        <v>137</v>
      </c>
      <c r="B6" s="12">
        <v>58927</v>
      </c>
      <c r="C6" s="11">
        <v>218.16723514211887</v>
      </c>
      <c r="D6" s="11">
        <v>4.5494000000000003</v>
      </c>
      <c r="E6" s="13">
        <v>-3.0700016210350588E-2</v>
      </c>
      <c r="F6" s="11">
        <v>278.62982876394142</v>
      </c>
      <c r="G6" s="11">
        <v>23.908999999999999</v>
      </c>
      <c r="H6" s="13">
        <v>-3.3236856490111891E-2</v>
      </c>
      <c r="I6" s="11">
        <v>180.85779972110203</v>
      </c>
      <c r="J6" s="13">
        <v>4.8791724253465368E-3</v>
      </c>
    </row>
    <row r="7" spans="1:10">
      <c r="A7" s="11">
        <v>138</v>
      </c>
      <c r="B7" s="12">
        <v>58958</v>
      </c>
      <c r="C7" s="11">
        <v>220.95850129198968</v>
      </c>
      <c r="D7" s="11">
        <v>4.3414999999999999</v>
      </c>
      <c r="E7" s="13">
        <v>1.279415833478623E-2</v>
      </c>
      <c r="F7" s="11">
        <v>273.90558789430952</v>
      </c>
      <c r="G7" s="11">
        <v>24.187000000000001</v>
      </c>
      <c r="H7" s="13">
        <v>-1.6955258848593464E-2</v>
      </c>
      <c r="I7" s="11">
        <v>181.70580032412468</v>
      </c>
      <c r="J7" s="13">
        <v>4.6887698751745472E-3</v>
      </c>
    </row>
    <row r="8" spans="1:10">
      <c r="A8" s="11">
        <v>139</v>
      </c>
      <c r="B8" s="12">
        <v>58988</v>
      </c>
      <c r="C8" s="11">
        <v>225.24289405684755</v>
      </c>
      <c r="D8" s="11">
        <v>4.4279000000000002</v>
      </c>
      <c r="E8" s="13">
        <v>1.9390033602717915E-2</v>
      </c>
      <c r="F8" s="11">
        <v>280.5158895266872</v>
      </c>
      <c r="G8" s="11">
        <v>23.957999999999998</v>
      </c>
      <c r="H8" s="13">
        <v>2.413350411430221E-2</v>
      </c>
      <c r="I8" s="11">
        <v>182.58772095126824</v>
      </c>
      <c r="J8" s="13">
        <v>4.8535634281921536E-3</v>
      </c>
    </row>
    <row r="9" spans="1:10">
      <c r="A9" s="11">
        <v>140</v>
      </c>
      <c r="B9" s="12">
        <v>59019</v>
      </c>
      <c r="C9" s="11">
        <v>222.48253229974156</v>
      </c>
      <c r="D9" s="11">
        <v>4.3634000000000004</v>
      </c>
      <c r="E9" s="13">
        <v>-1.2255044798036175E-2</v>
      </c>
      <c r="F9" s="11">
        <v>271.34633795591247</v>
      </c>
      <c r="G9" s="11">
        <v>24.093</v>
      </c>
      <c r="H9" s="13">
        <v>-3.2688171733324833E-2</v>
      </c>
      <c r="I9" s="11">
        <v>183.49225492782574</v>
      </c>
      <c r="J9" s="13">
        <v>4.9539693679561169E-3</v>
      </c>
    </row>
    <row r="10" spans="1:10">
      <c r="A10" s="11">
        <v>141</v>
      </c>
      <c r="B10" s="12">
        <v>59050</v>
      </c>
      <c r="C10" s="11">
        <v>222.42878552971578</v>
      </c>
      <c r="D10" s="11">
        <v>4.3935000000000004</v>
      </c>
      <c r="E10" s="13">
        <v>-2.4157748237677953E-4</v>
      </c>
      <c r="F10" s="11">
        <v>281.78895024499803</v>
      </c>
      <c r="G10" s="11">
        <v>23.497</v>
      </c>
      <c r="H10" s="13">
        <v>3.8484441572903198E-2</v>
      </c>
      <c r="I10" s="11">
        <v>184.40432668752121</v>
      </c>
      <c r="J10" s="13">
        <v>4.970628106642519E-3</v>
      </c>
    </row>
    <row r="11" spans="1:10">
      <c r="A11" s="11">
        <v>142</v>
      </c>
      <c r="B11" s="12">
        <v>59080</v>
      </c>
      <c r="C11" s="11">
        <v>219.39550387596898</v>
      </c>
      <c r="D11" s="11">
        <v>4.2930000000000001</v>
      </c>
      <c r="E11" s="13">
        <v>-1.3637091289794238E-2</v>
      </c>
      <c r="F11" s="11">
        <v>264.03255060532496</v>
      </c>
      <c r="G11" s="11">
        <v>23.88</v>
      </c>
      <c r="H11" s="13">
        <v>-6.3013115398013256E-2</v>
      </c>
      <c r="I11" s="11">
        <v>185.36916292918255</v>
      </c>
      <c r="J11" s="13">
        <v>5.2321778940484943E-3</v>
      </c>
    </row>
    <row r="12" spans="1:10">
      <c r="A12" s="11">
        <v>143</v>
      </c>
      <c r="B12" s="12">
        <v>59111</v>
      </c>
      <c r="C12" s="11">
        <v>218.58661498708011</v>
      </c>
      <c r="D12" s="11">
        <v>4.2552000000000003</v>
      </c>
      <c r="E12" s="13">
        <v>-3.6868982025546108E-3</v>
      </c>
      <c r="F12" s="11">
        <v>260.18832330854406</v>
      </c>
      <c r="G12" s="11">
        <v>21.867999999999999</v>
      </c>
      <c r="H12" s="13">
        <v>-1.4559671858517321E-2</v>
      </c>
      <c r="I12" s="11">
        <v>186.31892360456791</v>
      </c>
      <c r="J12" s="13">
        <v>5.1236174365647032E-3</v>
      </c>
    </row>
    <row r="13" spans="1:10">
      <c r="A13" s="11">
        <v>144</v>
      </c>
      <c r="B13" s="12">
        <v>59141</v>
      </c>
      <c r="C13" s="11">
        <v>221.53245478036175</v>
      </c>
      <c r="D13" s="11">
        <v>3.9563000000000001</v>
      </c>
      <c r="E13" s="13">
        <v>1.3476762030720653E-2</v>
      </c>
      <c r="F13" s="11">
        <v>244.49915775611689</v>
      </c>
      <c r="G13" s="11">
        <v>22.498000000000001</v>
      </c>
      <c r="H13" s="13">
        <v>-6.0299268441121351E-2</v>
      </c>
      <c r="I13" s="11">
        <v>187.29883541250518</v>
      </c>
      <c r="J13" s="13">
        <v>5.2593251881219343E-3</v>
      </c>
    </row>
    <row r="14" spans="1:10">
      <c r="A14" s="11">
        <v>145</v>
      </c>
      <c r="B14" s="12">
        <v>59172</v>
      </c>
      <c r="C14" s="11">
        <v>229.47354005167958</v>
      </c>
      <c r="D14" s="11">
        <v>3.9241000000000001</v>
      </c>
      <c r="E14" s="13">
        <v>3.5846148498607198E-2</v>
      </c>
      <c r="F14" s="11">
        <v>246.66495659515334</v>
      </c>
      <c r="G14" s="11">
        <v>22.33</v>
      </c>
      <c r="H14" s="13">
        <v>8.8581034753371091E-3</v>
      </c>
      <c r="I14" s="11">
        <v>188.26367165416653</v>
      </c>
      <c r="J14" s="13">
        <v>5.1513200257566954E-3</v>
      </c>
    </row>
    <row r="15" spans="1:10">
      <c r="A15" s="11">
        <v>146</v>
      </c>
      <c r="B15" s="12">
        <v>59203</v>
      </c>
      <c r="C15" s="11">
        <v>231.21808785529714</v>
      </c>
      <c r="D15" s="11">
        <v>3.9245000000000001</v>
      </c>
      <c r="E15" s="13">
        <v>7.6023919935373635E-3</v>
      </c>
      <c r="F15" s="11">
        <v>252.30637479650821</v>
      </c>
      <c r="G15" s="11">
        <v>21.56</v>
      </c>
      <c r="H15" s="13">
        <v>2.2870772886535409E-2</v>
      </c>
      <c r="I15" s="11">
        <v>189.07775223306825</v>
      </c>
      <c r="J15" s="13">
        <v>4.3241511851376179E-3</v>
      </c>
    </row>
    <row r="16" spans="1:10">
      <c r="A16" s="11">
        <v>147</v>
      </c>
      <c r="B16" s="12">
        <v>59231</v>
      </c>
      <c r="C16" s="11">
        <v>230.77534883720929</v>
      </c>
      <c r="D16" s="11">
        <v>3.6600999999999999</v>
      </c>
      <c r="E16" s="13">
        <v>-1.9148113462685828E-3</v>
      </c>
      <c r="F16" s="11">
        <v>229.6869761222849</v>
      </c>
      <c r="G16" s="11">
        <v>21.332999999999998</v>
      </c>
      <c r="H16" s="13">
        <v>-8.9650523861977138E-2</v>
      </c>
      <c r="I16" s="11">
        <v>189.91067726981495</v>
      </c>
      <c r="J16" s="13">
        <v>4.4051985329294019E-3</v>
      </c>
    </row>
    <row r="17" spans="1:10">
      <c r="A17" s="11">
        <v>148</v>
      </c>
      <c r="B17" s="12">
        <v>59262</v>
      </c>
      <c r="C17" s="11">
        <v>221.41813953488369</v>
      </c>
      <c r="D17" s="11">
        <v>3.9034</v>
      </c>
      <c r="E17" s="13">
        <v>-4.0546832014221101E-2</v>
      </c>
      <c r="F17" s="11">
        <v>212.18122987804631</v>
      </c>
      <c r="G17" s="11">
        <v>19.448</v>
      </c>
      <c r="H17" s="13">
        <v>-7.6215667687307476E-2</v>
      </c>
      <c r="I17" s="11">
        <v>190.63807334262995</v>
      </c>
      <c r="J17" s="13">
        <v>3.8302010359404478E-3</v>
      </c>
    </row>
    <row r="18" spans="1:10">
      <c r="A18" s="11">
        <v>149</v>
      </c>
      <c r="B18" s="12">
        <v>59292</v>
      </c>
      <c r="C18" s="11">
        <v>223.0516795865633</v>
      </c>
      <c r="D18" s="11">
        <v>4.0420999999999996</v>
      </c>
      <c r="E18" s="13">
        <v>7.3776252257879895E-3</v>
      </c>
      <c r="F18" s="11">
        <v>232.89840963349263</v>
      </c>
      <c r="G18" s="11">
        <v>20.558</v>
      </c>
      <c r="H18" s="13">
        <v>9.7639078477176192E-2</v>
      </c>
      <c r="I18" s="11">
        <v>191.33531828289301</v>
      </c>
      <c r="J18" s="13">
        <v>3.6574275433948465E-3</v>
      </c>
    </row>
    <row r="19" spans="1:10">
      <c r="A19" s="11">
        <v>150</v>
      </c>
      <c r="B19" s="12">
        <v>59323</v>
      </c>
      <c r="C19" s="11">
        <v>221.44806201550389</v>
      </c>
      <c r="D19" s="11">
        <v>3.9226999999999999</v>
      </c>
      <c r="E19" s="13">
        <v>-7.1894440518528368E-3</v>
      </c>
      <c r="F19" s="11">
        <v>226.74699963240192</v>
      </c>
      <c r="G19" s="11">
        <v>21.359000000000002</v>
      </c>
      <c r="H19" s="13">
        <v>-2.6412417374472655E-2</v>
      </c>
      <c r="I19" s="11">
        <v>191.95341650020731</v>
      </c>
      <c r="J19" s="13">
        <v>3.2304449740973989E-3</v>
      </c>
    </row>
    <row r="20" spans="1:10">
      <c r="A20" s="11">
        <v>151</v>
      </c>
      <c r="B20" s="12">
        <v>59353</v>
      </c>
      <c r="C20" s="11">
        <v>219.27514211886304</v>
      </c>
      <c r="D20" s="11">
        <v>3.9645999999999999</v>
      </c>
      <c r="E20" s="13">
        <v>-9.8123229296480357E-3</v>
      </c>
      <c r="F20" s="11">
        <v>221.24716727327075</v>
      </c>
      <c r="G20" s="11">
        <v>20.815999999999999</v>
      </c>
      <c r="H20" s="13">
        <v>-2.4255369941156457E-2</v>
      </c>
      <c r="I20" s="11">
        <v>192.55267025967663</v>
      </c>
      <c r="J20" s="13">
        <v>3.1218707663308153E-3</v>
      </c>
    </row>
    <row r="21" spans="1:10">
      <c r="A21" s="11">
        <v>152</v>
      </c>
      <c r="B21" s="12">
        <v>59384</v>
      </c>
      <c r="C21" s="11">
        <v>224.80847545219635</v>
      </c>
      <c r="D21" s="11">
        <v>3.8357000000000001</v>
      </c>
      <c r="E21" s="13">
        <v>2.5234658520179341E-2</v>
      </c>
      <c r="F21" s="11">
        <v>217.26095018036543</v>
      </c>
      <c r="G21" s="11">
        <v>20.443999999999999</v>
      </c>
      <c r="H21" s="13">
        <v>-1.8017031097088774E-2</v>
      </c>
      <c r="I21" s="11">
        <v>193.14061734443902</v>
      </c>
      <c r="J21" s="13">
        <v>3.0534351145039169E-3</v>
      </c>
    </row>
    <row r="22" spans="1:10">
      <c r="A22" s="11">
        <v>153</v>
      </c>
      <c r="B22" s="12">
        <v>59415</v>
      </c>
      <c r="C22" s="11">
        <v>232.9102842377261</v>
      </c>
      <c r="D22" s="11">
        <v>3.6753999999999998</v>
      </c>
      <c r="E22" s="13">
        <v>3.603871593022985E-2</v>
      </c>
      <c r="F22" s="11">
        <v>203.98520720815341</v>
      </c>
      <c r="G22" s="11">
        <v>20.292999999999999</v>
      </c>
      <c r="H22" s="13">
        <v>-6.1105058047434546E-2</v>
      </c>
      <c r="I22" s="11">
        <v>193.69464440508045</v>
      </c>
      <c r="J22" s="13">
        <v>2.8685165671465261E-3</v>
      </c>
    </row>
    <row r="23" spans="1:10">
      <c r="A23" s="11">
        <v>154</v>
      </c>
      <c r="B23" s="12">
        <v>59445</v>
      </c>
      <c r="C23" s="11">
        <v>235.02454780361757</v>
      </c>
      <c r="D23" s="11">
        <v>3.6217999999999999</v>
      </c>
      <c r="E23" s="13">
        <v>9.0775878480895376E-3</v>
      </c>
      <c r="F23" s="11">
        <v>186.2185067440104</v>
      </c>
      <c r="G23" s="11">
        <v>17.443999999999999</v>
      </c>
      <c r="H23" s="13">
        <v>-8.7097984737752432E-2</v>
      </c>
      <c r="I23" s="11">
        <v>194.19967587532508</v>
      </c>
      <c r="J23" s="13">
        <v>2.6073589788494166E-3</v>
      </c>
    </row>
    <row r="24" spans="1:10">
      <c r="A24" s="11">
        <v>155</v>
      </c>
      <c r="B24" s="12">
        <v>59476</v>
      </c>
      <c r="C24" s="11">
        <v>238.29488372093022</v>
      </c>
      <c r="D24" s="11">
        <v>3.6015000000000001</v>
      </c>
      <c r="E24" s="13">
        <v>1.3914869522673377E-2</v>
      </c>
      <c r="F24" s="11">
        <v>193.76113397939028</v>
      </c>
      <c r="G24" s="11">
        <v>19.965</v>
      </c>
      <c r="H24" s="13">
        <v>4.0504176342411179E-2</v>
      </c>
      <c r="I24" s="11">
        <v>194.61425394791394</v>
      </c>
      <c r="J24" s="13">
        <v>2.1348031129310905E-3</v>
      </c>
    </row>
    <row r="25" spans="1:10">
      <c r="A25" s="11">
        <v>156</v>
      </c>
      <c r="B25" s="12">
        <v>59506</v>
      </c>
      <c r="C25" s="11">
        <v>232.63121447028425</v>
      </c>
      <c r="D25" s="11">
        <v>3.8414999999999999</v>
      </c>
      <c r="E25" s="13">
        <v>-2.3767481543073132E-2</v>
      </c>
      <c r="F25" s="11">
        <v>199.40739962755453</v>
      </c>
      <c r="G25" s="11">
        <v>21.449000000000002</v>
      </c>
      <c r="H25" s="13">
        <v>2.9140341678454564E-2</v>
      </c>
      <c r="I25" s="11">
        <v>194.95345418912299</v>
      </c>
      <c r="J25" s="13">
        <v>1.7429362666304953E-3</v>
      </c>
    </row>
    <row r="26" spans="1:10">
      <c r="A26" s="11">
        <v>157</v>
      </c>
      <c r="B26" s="12">
        <v>59537</v>
      </c>
      <c r="C26" s="11">
        <v>227.20180878552969</v>
      </c>
      <c r="D26" s="11">
        <v>3.7707999999999999</v>
      </c>
      <c r="E26" s="13">
        <v>-2.3339110777191491E-2</v>
      </c>
      <c r="F26" s="11">
        <v>202.68710134799414</v>
      </c>
      <c r="G26" s="11">
        <v>21.763999999999999</v>
      </c>
      <c r="H26" s="13">
        <v>1.6447241810310546E-2</v>
      </c>
      <c r="I26" s="11">
        <v>195.25873440621118</v>
      </c>
      <c r="J26" s="13">
        <v>1.5659133527946196E-3</v>
      </c>
    </row>
    <row r="27" spans="1:10">
      <c r="A27" s="11">
        <v>158</v>
      </c>
      <c r="B27" s="12">
        <v>59568</v>
      </c>
      <c r="C27" s="11">
        <v>223.21684754521962</v>
      </c>
      <c r="D27" s="11">
        <v>3.8344</v>
      </c>
      <c r="E27" s="13">
        <v>-1.753930244486623E-2</v>
      </c>
      <c r="F27" s="11">
        <v>195.40138879351088</v>
      </c>
      <c r="G27" s="11">
        <v>21.081</v>
      </c>
      <c r="H27" s="13">
        <v>-3.5945615216897327E-2</v>
      </c>
      <c r="I27" s="11">
        <v>195.51878792447141</v>
      </c>
      <c r="J27" s="13">
        <v>1.3318406423716092E-3</v>
      </c>
    </row>
    <row r="28" spans="1:10">
      <c r="A28" s="11">
        <v>159</v>
      </c>
      <c r="B28" s="12">
        <v>59596</v>
      </c>
      <c r="C28" s="11">
        <v>224.07958656330752</v>
      </c>
      <c r="D28" s="11">
        <v>4.0589000000000004</v>
      </c>
      <c r="E28" s="13">
        <v>3.8650264421152989E-3</v>
      </c>
      <c r="F28" s="11">
        <v>198.08485455639803</v>
      </c>
      <c r="G28" s="11">
        <v>20.815000000000001</v>
      </c>
      <c r="H28" s="13">
        <v>1.3733094628733102E-2</v>
      </c>
      <c r="I28" s="11">
        <v>195.80899257528361</v>
      </c>
      <c r="J28" s="13">
        <v>1.484280124139811E-3</v>
      </c>
    </row>
    <row r="29" spans="1:10">
      <c r="A29" s="11">
        <v>160</v>
      </c>
      <c r="B29" s="12">
        <v>59627</v>
      </c>
      <c r="C29" s="11">
        <v>223.92149870801032</v>
      </c>
      <c r="D29" s="11">
        <v>3.9628999999999999</v>
      </c>
      <c r="E29" s="13">
        <v>-7.0549869232525272E-4</v>
      </c>
      <c r="F29" s="11">
        <v>202.99673201294269</v>
      </c>
      <c r="G29" s="11">
        <v>21.457000000000001</v>
      </c>
      <c r="H29" s="13">
        <v>2.4796835010655324E-2</v>
      </c>
      <c r="I29" s="11">
        <v>196.09165944295785</v>
      </c>
      <c r="J29" s="13">
        <v>1.4435847095508596E-3</v>
      </c>
    </row>
    <row r="30" spans="1:10">
      <c r="A30" s="11">
        <v>161</v>
      </c>
      <c r="B30" s="12">
        <v>59657</v>
      </c>
      <c r="C30" s="11">
        <v>232.81416020671836</v>
      </c>
      <c r="D30" s="11">
        <v>4.0087999999999999</v>
      </c>
      <c r="E30" s="13">
        <v>3.9713299303627429E-2</v>
      </c>
      <c r="F30" s="11">
        <v>196.9677200437886</v>
      </c>
      <c r="G30" s="11">
        <v>20.853999999999999</v>
      </c>
      <c r="H30" s="13">
        <v>-2.9700044475443502E-2</v>
      </c>
      <c r="I30" s="11">
        <v>196.38563298533904</v>
      </c>
      <c r="J30" s="13">
        <v>1.4991639278095399E-3</v>
      </c>
    </row>
    <row r="31" spans="1:10">
      <c r="A31" s="11">
        <v>162</v>
      </c>
      <c r="B31" s="12">
        <v>59688</v>
      </c>
      <c r="C31" s="11">
        <v>238.71767441860467</v>
      </c>
      <c r="D31" s="11">
        <v>3.7963</v>
      </c>
      <c r="E31" s="13">
        <v>2.5357195656159917E-2</v>
      </c>
      <c r="F31" s="11">
        <v>192.65833983025857</v>
      </c>
      <c r="G31" s="11">
        <v>20.123999999999999</v>
      </c>
      <c r="H31" s="13">
        <v>-2.1878611442382536E-2</v>
      </c>
      <c r="I31" s="11">
        <v>196.66829985301328</v>
      </c>
      <c r="J31" s="13">
        <v>1.4393459611953354E-3</v>
      </c>
    </row>
    <row r="32" spans="1:10">
      <c r="A32" s="11">
        <v>163</v>
      </c>
      <c r="B32" s="12">
        <v>59718</v>
      </c>
      <c r="C32" s="11">
        <v>249.24677002583979</v>
      </c>
      <c r="D32" s="11">
        <v>3.6642000000000001</v>
      </c>
      <c r="E32" s="13">
        <v>4.410689586717307E-2</v>
      </c>
      <c r="F32" s="11">
        <v>181.13818051084013</v>
      </c>
      <c r="G32" s="11">
        <v>18.390999999999998</v>
      </c>
      <c r="H32" s="13">
        <v>-5.9795798767747425E-2</v>
      </c>
      <c r="I32" s="11">
        <v>196.95473561225648</v>
      </c>
      <c r="J32" s="13">
        <v>1.4564409183243144E-3</v>
      </c>
    </row>
    <row r="33" spans="1:10">
      <c r="A33" s="11">
        <v>164</v>
      </c>
      <c r="B33" s="12">
        <v>59749</v>
      </c>
      <c r="C33" s="11">
        <v>252.84816537467697</v>
      </c>
      <c r="D33" s="11">
        <v>3.4058000000000002</v>
      </c>
      <c r="E33" s="13">
        <v>1.4449115422694586E-2</v>
      </c>
      <c r="F33" s="11">
        <v>162.83098972745231</v>
      </c>
      <c r="G33" s="11">
        <v>16.408999999999999</v>
      </c>
      <c r="H33" s="13">
        <v>-0.10106754264483869</v>
      </c>
      <c r="I33" s="11">
        <v>197.24117137149966</v>
      </c>
      <c r="J33" s="13">
        <v>1.4543227831143909E-3</v>
      </c>
    </row>
    <row r="34" spans="1:10">
      <c r="A34" s="11">
        <v>165</v>
      </c>
      <c r="B34" s="12">
        <v>59780</v>
      </c>
      <c r="C34" s="11">
        <v>257.61741602067184</v>
      </c>
      <c r="D34" s="11">
        <v>3.194</v>
      </c>
      <c r="E34" s="13">
        <v>1.8862112916372853E-2</v>
      </c>
      <c r="F34" s="11">
        <v>166.96040847818446</v>
      </c>
      <c r="G34" s="11">
        <v>16.632000000000001</v>
      </c>
      <c r="H34" s="13">
        <v>2.5360152619866818E-2</v>
      </c>
      <c r="I34" s="11">
        <v>197.51253156446688</v>
      </c>
      <c r="J34" s="13">
        <v>1.3757786525011096E-3</v>
      </c>
    </row>
    <row r="35" spans="1:10">
      <c r="A35" s="11">
        <v>166</v>
      </c>
      <c r="B35" s="12">
        <v>59810</v>
      </c>
      <c r="C35" s="11">
        <v>257.94082687338505</v>
      </c>
      <c r="D35" s="11">
        <v>3.27</v>
      </c>
      <c r="E35" s="13">
        <v>1.2553920371876492E-3</v>
      </c>
      <c r="F35" s="11">
        <v>152.62065093131571</v>
      </c>
      <c r="G35" s="11">
        <v>15.816000000000001</v>
      </c>
      <c r="H35" s="13">
        <v>-8.588717335788279E-2</v>
      </c>
      <c r="I35" s="11">
        <v>197.78766064900313</v>
      </c>
      <c r="J35" s="13">
        <v>1.3929702705797466E-3</v>
      </c>
    </row>
    <row r="36" spans="1:10">
      <c r="A36" s="11">
        <v>167</v>
      </c>
      <c r="B36" s="12">
        <v>59841</v>
      </c>
      <c r="C36" s="11">
        <v>258.63136950904391</v>
      </c>
      <c r="D36" s="11">
        <v>3.2618999999999998</v>
      </c>
      <c r="E36" s="13">
        <v>2.6771358533243098E-3</v>
      </c>
      <c r="F36" s="11">
        <v>161.35029670414013</v>
      </c>
      <c r="G36" s="11">
        <v>15.913</v>
      </c>
      <c r="H36" s="13">
        <v>5.719832617378269E-2</v>
      </c>
      <c r="I36" s="11">
        <v>198.04017638412543</v>
      </c>
      <c r="J36" s="13">
        <v>1.2767011566531424E-3</v>
      </c>
    </row>
    <row r="37" spans="1:10">
      <c r="A37" s="11">
        <v>168</v>
      </c>
      <c r="B37" s="12">
        <v>59871</v>
      </c>
      <c r="C37" s="11">
        <v>257.08397932816536</v>
      </c>
      <c r="D37" s="11">
        <v>3.2012</v>
      </c>
      <c r="E37" s="13">
        <v>-5.9829949623510063E-3</v>
      </c>
      <c r="F37" s="11">
        <v>167.9971561645385</v>
      </c>
      <c r="G37" s="11">
        <v>16.039000000000001</v>
      </c>
      <c r="H37" s="13">
        <v>4.1195210645235875E-2</v>
      </c>
      <c r="I37" s="11">
        <v>198.27384766140281</v>
      </c>
      <c r="J37" s="13">
        <v>1.1799185475584715E-3</v>
      </c>
    </row>
    <row r="38" spans="1:10">
      <c r="A38" s="11">
        <v>169</v>
      </c>
      <c r="B38" s="12">
        <v>59902</v>
      </c>
      <c r="C38" s="11">
        <v>271.4941085271318</v>
      </c>
      <c r="D38" s="11">
        <v>3.1295999999999999</v>
      </c>
      <c r="E38" s="13">
        <v>5.6052225567008382E-2</v>
      </c>
      <c r="F38" s="11">
        <v>160.00916975354772</v>
      </c>
      <c r="G38" s="11">
        <v>16.145</v>
      </c>
      <c r="H38" s="13">
        <v>-4.7548343039612161E-2</v>
      </c>
      <c r="I38" s="11">
        <v>198.49244337240418</v>
      </c>
      <c r="J38" s="13">
        <v>1.102493917274817E-3</v>
      </c>
    </row>
    <row r="39" spans="1:10">
      <c r="A39" s="11">
        <v>170</v>
      </c>
      <c r="B39" s="12">
        <v>59933</v>
      </c>
      <c r="C39" s="11">
        <v>274.69844961240312</v>
      </c>
      <c r="D39" s="11">
        <v>2.9980000000000002</v>
      </c>
      <c r="E39" s="13">
        <v>1.1802617385161775E-2</v>
      </c>
      <c r="F39" s="11">
        <v>156.44084297100017</v>
      </c>
      <c r="G39" s="11">
        <v>16.34</v>
      </c>
      <c r="H39" s="13">
        <v>-2.2300764312718029E-2</v>
      </c>
      <c r="I39" s="11">
        <v>198.67335016771568</v>
      </c>
      <c r="J39" s="13">
        <v>9.1140394182205619E-4</v>
      </c>
    </row>
    <row r="40" spans="1:10">
      <c r="A40" s="11">
        <v>171</v>
      </c>
      <c r="B40" s="12">
        <v>59962</v>
      </c>
      <c r="C40" s="11">
        <v>280.44149870801033</v>
      </c>
      <c r="D40" s="11">
        <v>2.9241000000000001</v>
      </c>
      <c r="E40" s="13">
        <v>2.0906740113424711E-2</v>
      </c>
      <c r="F40" s="11">
        <v>152.03047428227489</v>
      </c>
      <c r="G40" s="11">
        <v>15.189</v>
      </c>
      <c r="H40" s="13">
        <v>-2.8191926129820407E-2</v>
      </c>
      <c r="I40" s="11">
        <v>198.8768703124411</v>
      </c>
      <c r="J40" s="13">
        <v>1.0243957961830787E-3</v>
      </c>
    </row>
    <row r="41" spans="1:10">
      <c r="A41" s="11">
        <v>172</v>
      </c>
      <c r="B41" s="12">
        <v>59993</v>
      </c>
      <c r="C41" s="11">
        <v>279.90201550387599</v>
      </c>
      <c r="D41" s="11">
        <v>3.0390000000000001</v>
      </c>
      <c r="E41" s="13">
        <v>-1.9236924870952867E-3</v>
      </c>
      <c r="F41" s="11">
        <v>152.8234357895077</v>
      </c>
      <c r="G41" s="11">
        <v>15.195</v>
      </c>
      <c r="H41" s="13">
        <v>5.2158063110459823E-3</v>
      </c>
      <c r="I41" s="11">
        <v>199.06531489089056</v>
      </c>
      <c r="J41" s="13">
        <v>9.4754396603994912E-4</v>
      </c>
    </row>
    <row r="42" spans="1:10">
      <c r="A42" s="11">
        <v>173</v>
      </c>
      <c r="B42" s="12">
        <v>60023</v>
      </c>
      <c r="C42" s="11">
        <v>285.35369509043932</v>
      </c>
      <c r="D42" s="11">
        <v>2.7618999999999998</v>
      </c>
      <c r="E42" s="13">
        <v>1.9477100144310453E-2</v>
      </c>
      <c r="F42" s="11">
        <v>164.60151967457475</v>
      </c>
      <c r="G42" s="11">
        <v>15.528</v>
      </c>
      <c r="H42" s="13">
        <v>7.7069880180482692E-2</v>
      </c>
      <c r="I42" s="11">
        <v>199.25752836090911</v>
      </c>
      <c r="J42" s="13">
        <v>9.655799159381317E-4</v>
      </c>
    </row>
    <row r="43" spans="1:10">
      <c r="A43" s="11">
        <v>174</v>
      </c>
      <c r="B43" s="12">
        <v>60054</v>
      </c>
      <c r="C43" s="11">
        <v>295.33974160206719</v>
      </c>
      <c r="D43" s="11">
        <v>2.5085999999999999</v>
      </c>
      <c r="E43" s="13">
        <v>3.4995329247315063E-2</v>
      </c>
      <c r="F43" s="11">
        <v>174.81327230936404</v>
      </c>
      <c r="G43" s="11">
        <v>16.222000000000001</v>
      </c>
      <c r="H43" s="13">
        <v>6.2039236666699228E-2</v>
      </c>
      <c r="I43" s="11">
        <v>199.43843515622055</v>
      </c>
      <c r="J43" s="13">
        <v>9.0790444305709054E-4</v>
      </c>
    </row>
    <row r="44" spans="1:10">
      <c r="A44" s="11">
        <v>175</v>
      </c>
      <c r="B44" s="12">
        <v>60084</v>
      </c>
      <c r="C44" s="11">
        <v>292.74666666666667</v>
      </c>
      <c r="D44" s="11">
        <v>3.0425</v>
      </c>
      <c r="E44" s="13">
        <v>-8.7799729265503387E-3</v>
      </c>
      <c r="F44" s="11">
        <v>176.61510868379699</v>
      </c>
      <c r="G44" s="11">
        <v>17.216000000000001</v>
      </c>
      <c r="H44" s="13">
        <v>1.0307205800966149E-2</v>
      </c>
      <c r="I44" s="11">
        <v>199.61180416839409</v>
      </c>
      <c r="J44" s="13">
        <v>8.6928586276630948E-4</v>
      </c>
    </row>
    <row r="45" spans="1:10">
      <c r="A45" s="11">
        <v>176</v>
      </c>
      <c r="B45" s="12">
        <v>60115</v>
      </c>
      <c r="C45" s="11">
        <v>282.3012403100775</v>
      </c>
      <c r="D45" s="11">
        <v>3.3008999999999999</v>
      </c>
      <c r="E45" s="13">
        <v>-3.568076957297265E-2</v>
      </c>
      <c r="F45" s="11">
        <v>177.89907615742891</v>
      </c>
      <c r="G45" s="11">
        <v>16.978000000000002</v>
      </c>
      <c r="H45" s="13">
        <v>7.2698620361560939E-3</v>
      </c>
      <c r="I45" s="11">
        <v>199.77763539742966</v>
      </c>
      <c r="J45" s="13">
        <v>8.3076864981230624E-4</v>
      </c>
    </row>
    <row r="46" spans="1:10">
      <c r="A46" s="11">
        <v>177</v>
      </c>
      <c r="B46" s="12">
        <v>60146</v>
      </c>
      <c r="C46" s="11">
        <v>280.09400516795864</v>
      </c>
      <c r="D46" s="11">
        <v>3.3416000000000001</v>
      </c>
      <c r="E46" s="13">
        <v>-7.8187227930506132E-3</v>
      </c>
      <c r="F46" s="11">
        <v>183.92829010353339</v>
      </c>
      <c r="G46" s="11">
        <v>16.68</v>
      </c>
      <c r="H46" s="13">
        <v>3.3891204363360614E-2</v>
      </c>
      <c r="I46" s="11">
        <v>199.9283910601892</v>
      </c>
      <c r="J46" s="13">
        <v>7.5461731469405485E-4</v>
      </c>
    </row>
    <row r="47" spans="1:10">
      <c r="A47" s="11">
        <v>178</v>
      </c>
      <c r="B47" s="12">
        <v>60176</v>
      </c>
      <c r="C47" s="11">
        <v>298.17545219638242</v>
      </c>
      <c r="D47" s="11">
        <v>3.4102999999999999</v>
      </c>
      <c r="E47" s="13">
        <v>6.4554923328620423E-2</v>
      </c>
      <c r="F47" s="11">
        <v>187.51439085771531</v>
      </c>
      <c r="G47" s="11">
        <v>17.292999999999999</v>
      </c>
      <c r="H47" s="13">
        <v>1.9497276640604383E-2</v>
      </c>
      <c r="I47" s="11">
        <v>200.09045339765575</v>
      </c>
      <c r="J47" s="13">
        <v>8.1060191905291644E-4</v>
      </c>
    </row>
    <row r="48" spans="1:10">
      <c r="A48" s="11">
        <v>179</v>
      </c>
      <c r="B48" s="12">
        <v>60207</v>
      </c>
      <c r="C48" s="11">
        <v>291.48801033591729</v>
      </c>
      <c r="D48" s="11">
        <v>3.3792</v>
      </c>
      <c r="E48" s="13">
        <v>-2.2427875303633941E-2</v>
      </c>
      <c r="F48" s="11">
        <v>195.27959669242549</v>
      </c>
      <c r="G48" s="11">
        <v>17.257999999999999</v>
      </c>
      <c r="H48" s="13">
        <v>4.1411252753407922E-2</v>
      </c>
      <c r="I48" s="11">
        <v>200.24497795198431</v>
      </c>
      <c r="J48" s="13">
        <v>7.7227349783380854E-4</v>
      </c>
    </row>
    <row r="49" spans="1:10">
      <c r="A49" s="11">
        <v>180</v>
      </c>
      <c r="B49" s="12">
        <v>60237</v>
      </c>
      <c r="C49" s="11">
        <v>299.04842377260979</v>
      </c>
      <c r="D49" s="11">
        <v>3.3677000000000001</v>
      </c>
      <c r="E49" s="13">
        <v>2.5937305030075544E-2</v>
      </c>
      <c r="F49" s="11">
        <v>199.60816471624261</v>
      </c>
      <c r="G49" s="11">
        <v>16.812999999999999</v>
      </c>
      <c r="H49" s="13">
        <v>2.2166002476105194E-2</v>
      </c>
      <c r="I49" s="11">
        <v>200.40704028945089</v>
      </c>
      <c r="J49" s="13">
        <v>8.0932035911252562E-4</v>
      </c>
    </row>
    <row r="50" spans="1:10">
      <c r="A50" s="11">
        <v>181</v>
      </c>
      <c r="B50" s="12">
        <v>60268</v>
      </c>
      <c r="C50" s="11">
        <v>311.97602067183459</v>
      </c>
      <c r="D50" s="11">
        <v>3.2119</v>
      </c>
      <c r="E50" s="13">
        <v>4.3229108972179943E-2</v>
      </c>
      <c r="F50" s="11">
        <v>209.31234927470078</v>
      </c>
      <c r="G50" s="11">
        <v>17.052</v>
      </c>
      <c r="H50" s="13">
        <v>4.8616170447002324E-2</v>
      </c>
      <c r="I50" s="11">
        <v>200.56533373534845</v>
      </c>
      <c r="J50" s="13">
        <v>7.8985970587126179E-4</v>
      </c>
    </row>
    <row r="51" spans="1:10">
      <c r="A51" s="11">
        <v>182</v>
      </c>
      <c r="B51" s="12">
        <v>60299</v>
      </c>
      <c r="C51" s="11">
        <v>313.32604651162791</v>
      </c>
      <c r="D51" s="11">
        <v>3.2012</v>
      </c>
      <c r="E51" s="13">
        <v>4.3273384822527785E-3</v>
      </c>
      <c r="F51" s="11">
        <v>213.21494791014453</v>
      </c>
      <c r="G51" s="11">
        <v>17.594999999999999</v>
      </c>
      <c r="H51" s="13">
        <v>1.8644856115594001E-2</v>
      </c>
      <c r="I51" s="11">
        <v>200.71232050653902</v>
      </c>
      <c r="J51" s="13">
        <v>7.3286229705340003E-4</v>
      </c>
    </row>
    <row r="52" spans="1:10">
      <c r="A52" s="11">
        <v>183</v>
      </c>
      <c r="B52" s="12">
        <v>60327</v>
      </c>
      <c r="C52" s="11">
        <v>313.63012919896636</v>
      </c>
      <c r="D52" s="11">
        <v>3.0623999999999998</v>
      </c>
      <c r="E52" s="13">
        <v>9.7049923146802757E-4</v>
      </c>
      <c r="F52" s="11">
        <v>218.35263559722563</v>
      </c>
      <c r="G52" s="11">
        <v>17.579999999999998</v>
      </c>
      <c r="H52" s="13">
        <v>2.4096282823689641E-2</v>
      </c>
      <c r="I52" s="11">
        <v>200.8706139524366</v>
      </c>
      <c r="J52" s="13">
        <v>7.8865834193983704E-4</v>
      </c>
    </row>
    <row r="53" spans="1:10">
      <c r="A53" s="11">
        <v>184</v>
      </c>
      <c r="B53" s="12">
        <v>60358</v>
      </c>
      <c r="C53" s="11">
        <v>318.64630490956068</v>
      </c>
      <c r="D53" s="11">
        <v>3.4138999999999999</v>
      </c>
      <c r="E53" s="13">
        <v>1.599392164077474E-2</v>
      </c>
      <c r="F53" s="11">
        <v>215.80530229890161</v>
      </c>
      <c r="G53" s="11">
        <v>16.969000000000001</v>
      </c>
      <c r="H53" s="13">
        <v>-1.1666144039693863E-2</v>
      </c>
      <c r="I53" s="11">
        <v>201.02136961519619</v>
      </c>
      <c r="J53" s="13">
        <v>7.5051128581351395E-4</v>
      </c>
    </row>
    <row r="54" spans="1:10">
      <c r="A54" s="11">
        <v>185</v>
      </c>
      <c r="B54" s="12">
        <v>60388</v>
      </c>
      <c r="C54" s="11">
        <v>303.91596899224805</v>
      </c>
      <c r="D54" s="11">
        <v>3.5924</v>
      </c>
      <c r="E54" s="13">
        <v>-4.6227857315004624E-2</v>
      </c>
      <c r="F54" s="11">
        <v>210.39938922170202</v>
      </c>
      <c r="G54" s="11">
        <v>17.009</v>
      </c>
      <c r="H54" s="13">
        <v>-2.504995484175877E-2</v>
      </c>
      <c r="I54" s="11">
        <v>201.18343195266272</v>
      </c>
      <c r="J54" s="13">
        <v>8.0619457412288865E-4</v>
      </c>
    </row>
    <row r="55" spans="1:10">
      <c r="A55" s="11">
        <v>186</v>
      </c>
      <c r="B55" s="12">
        <v>60419</v>
      </c>
      <c r="C55" s="11">
        <v>306.54976744186047</v>
      </c>
      <c r="D55" s="11">
        <v>3.6457999999999999</v>
      </c>
      <c r="E55" s="13">
        <v>8.6662061830636919E-3</v>
      </c>
      <c r="F55" s="11">
        <v>210.3844429273731</v>
      </c>
      <c r="G55" s="11">
        <v>15.755000000000001</v>
      </c>
      <c r="H55" s="13">
        <v>-7.1037726792890266E-5</v>
      </c>
      <c r="I55" s="11">
        <v>201.34926318169826</v>
      </c>
      <c r="J55" s="13">
        <v>8.2427875608845325E-4</v>
      </c>
    </row>
    <row r="56" spans="1:10">
      <c r="A56" s="11">
        <v>187</v>
      </c>
      <c r="B56" s="12">
        <v>60449</v>
      </c>
      <c r="C56" s="11">
        <v>307.87989664082687</v>
      </c>
      <c r="D56" s="11">
        <v>3.5455999999999999</v>
      </c>
      <c r="E56" s="13">
        <v>4.3390318318172368E-3</v>
      </c>
      <c r="F56" s="11">
        <v>213.37854923996073</v>
      </c>
      <c r="G56" s="11">
        <v>16.071999999999999</v>
      </c>
      <c r="H56" s="13">
        <v>1.4231595601492404E-2</v>
      </c>
      <c r="I56" s="11">
        <v>201.54147665171675</v>
      </c>
      <c r="J56" s="13">
        <v>9.5462713387251333E-4</v>
      </c>
    </row>
    <row r="57" spans="1:10">
      <c r="A57" s="11">
        <v>188</v>
      </c>
      <c r="B57" s="12">
        <v>60480</v>
      </c>
      <c r="C57" s="11">
        <v>306.31937984496119</v>
      </c>
      <c r="D57" s="11">
        <v>3.3458999999999999</v>
      </c>
      <c r="E57" s="13">
        <v>-5.0685894496261376E-3</v>
      </c>
      <c r="F57" s="11">
        <v>207.94779299786305</v>
      </c>
      <c r="G57" s="11">
        <v>15.682</v>
      </c>
      <c r="H57" s="13">
        <v>-2.5451275498130695E-2</v>
      </c>
      <c r="I57" s="11">
        <v>201.76007236271818</v>
      </c>
      <c r="J57" s="13">
        <v>1.0846189808323265E-3</v>
      </c>
    </row>
    <row r="58" spans="1:10">
      <c r="A58" s="11">
        <v>189</v>
      </c>
      <c r="B58" s="12">
        <v>60511</v>
      </c>
      <c r="C58" s="11">
        <v>313.31281653746771</v>
      </c>
      <c r="D58" s="11">
        <v>3.2898999999999998</v>
      </c>
      <c r="E58" s="13">
        <v>2.2830539471730912E-2</v>
      </c>
      <c r="F58" s="11">
        <v>208.91405072853087</v>
      </c>
      <c r="G58" s="11">
        <v>15.077</v>
      </c>
      <c r="H58" s="13">
        <v>4.6466361423597785E-3</v>
      </c>
      <c r="I58" s="11">
        <v>201.99751253156447</v>
      </c>
      <c r="J58" s="13">
        <v>1.1768441895650605E-3</v>
      </c>
    </row>
    <row r="59" spans="1:10">
      <c r="A59" s="11">
        <v>190</v>
      </c>
      <c r="B59" s="12">
        <v>60541</v>
      </c>
      <c r="C59" s="11">
        <v>316.24248062015505</v>
      </c>
      <c r="D59" s="11">
        <v>3.1917</v>
      </c>
      <c r="E59" s="13">
        <v>9.3506040227275319E-3</v>
      </c>
      <c r="F59" s="11">
        <v>214.67059579160826</v>
      </c>
      <c r="G59" s="11">
        <v>15.353999999999999</v>
      </c>
      <c r="H59" s="13">
        <v>2.7554609386027475E-2</v>
      </c>
      <c r="I59" s="11">
        <v>202.26887272453169</v>
      </c>
      <c r="J59" s="13">
        <v>1.3433838346143944E-3</v>
      </c>
    </row>
    <row r="60" spans="1:10">
      <c r="A60" s="11">
        <v>191</v>
      </c>
      <c r="B60" s="12">
        <v>60572</v>
      </c>
      <c r="C60" s="11">
        <v>326.64666666666665</v>
      </c>
      <c r="D60" s="11">
        <v>3.2046999999999999</v>
      </c>
      <c r="E60" s="13">
        <v>3.2899394243647698E-2</v>
      </c>
      <c r="F60" s="11">
        <v>217.24984144809395</v>
      </c>
      <c r="G60" s="11">
        <v>15.215999999999999</v>
      </c>
      <c r="H60" s="13">
        <v>1.2014899604552678E-2</v>
      </c>
      <c r="I60" s="11">
        <v>202.55530848377495</v>
      </c>
      <c r="J60" s="13">
        <v>1.4161138853695777E-3</v>
      </c>
    </row>
    <row r="61" spans="1:10">
      <c r="A61" s="11">
        <v>192</v>
      </c>
      <c r="B61" s="12">
        <v>60602</v>
      </c>
      <c r="C61" s="11">
        <v>338.70392764857883</v>
      </c>
      <c r="D61" s="11">
        <v>3.0668000000000002</v>
      </c>
      <c r="E61" s="13">
        <v>3.6912242530906525E-2</v>
      </c>
      <c r="F61" s="11">
        <v>230.14667566137354</v>
      </c>
      <c r="G61" s="11">
        <v>15.673</v>
      </c>
      <c r="H61" s="13">
        <v>5.9364067321360708E-2</v>
      </c>
      <c r="I61" s="11">
        <v>202.89073983341504</v>
      </c>
      <c r="J61" s="13">
        <v>1.6559988091694856E-3</v>
      </c>
    </row>
    <row r="62" spans="1:10">
      <c r="A62" s="11">
        <v>193</v>
      </c>
      <c r="B62" s="12">
        <v>60633</v>
      </c>
      <c r="C62" s="11">
        <v>342.26899224806198</v>
      </c>
      <c r="D62" s="11">
        <v>3.1065999999999998</v>
      </c>
      <c r="E62" s="13">
        <v>1.0525607495116125E-2</v>
      </c>
      <c r="F62" s="11">
        <v>234.60329707173821</v>
      </c>
      <c r="G62" s="11">
        <v>15.6</v>
      </c>
      <c r="H62" s="13">
        <v>1.9364265842891984E-2</v>
      </c>
      <c r="I62" s="11">
        <v>203.25255342403801</v>
      </c>
      <c r="J62" s="13">
        <v>1.7832927758065361E-3</v>
      </c>
    </row>
    <row r="63" spans="1:10">
      <c r="A63" s="11"/>
      <c r="B63" s="12"/>
      <c r="C63" s="11"/>
      <c r="D63" s="11"/>
      <c r="F63" s="11"/>
      <c r="G63" s="11"/>
      <c r="I63" s="11"/>
    </row>
    <row r="64" spans="1:10">
      <c r="A64" s="11"/>
      <c r="B64" s="12"/>
      <c r="C64" s="11"/>
      <c r="D64" s="11"/>
      <c r="F64" s="11"/>
      <c r="G64" s="11"/>
      <c r="I64" s="11"/>
    </row>
    <row r="65" spans="1:9">
      <c r="A65" s="11"/>
      <c r="B65" s="12"/>
      <c r="C65" s="11"/>
      <c r="D65" s="11"/>
      <c r="F65" s="11"/>
      <c r="G65" s="11"/>
      <c r="I65" s="11"/>
    </row>
    <row r="66" spans="1:9">
      <c r="A66" s="11"/>
      <c r="B66" s="12"/>
      <c r="C66" s="11"/>
      <c r="D66" s="11"/>
      <c r="F66" s="11"/>
      <c r="G66" s="11"/>
      <c r="I66" s="11"/>
    </row>
    <row r="67" spans="1:9">
      <c r="A67" s="11"/>
      <c r="B67" s="12"/>
      <c r="C67" s="11"/>
      <c r="D67" s="11"/>
      <c r="F67" s="11"/>
      <c r="G67" s="11"/>
      <c r="I67" s="11"/>
    </row>
    <row r="68" spans="1:9">
      <c r="A68" s="11"/>
      <c r="B68" s="12"/>
      <c r="C68" s="11"/>
      <c r="D68" s="11"/>
      <c r="F68" s="11"/>
      <c r="G68" s="11"/>
      <c r="I68" s="11"/>
    </row>
    <row r="69" spans="1:9">
      <c r="A69" s="11"/>
      <c r="B69" s="12"/>
      <c r="C69" s="11"/>
      <c r="D69" s="11"/>
      <c r="F69" s="11"/>
      <c r="G69" s="11"/>
      <c r="I69" s="11"/>
    </row>
    <row r="70" spans="1:9">
      <c r="A70" s="11"/>
      <c r="B70" s="12"/>
      <c r="C70" s="11"/>
      <c r="D70" s="11"/>
      <c r="F70" s="11"/>
      <c r="G70" s="11"/>
      <c r="I70" s="11"/>
    </row>
    <row r="71" spans="1:9">
      <c r="A71" s="11"/>
      <c r="B71" s="12"/>
      <c r="C71" s="11"/>
      <c r="D71" s="11"/>
      <c r="F71" s="11"/>
      <c r="G71" s="11"/>
      <c r="I71" s="11"/>
    </row>
    <row r="72" spans="1:9">
      <c r="A72" s="11"/>
      <c r="B72" s="12"/>
      <c r="C72" s="11"/>
      <c r="D72" s="11"/>
      <c r="F72" s="11"/>
      <c r="G72" s="11"/>
      <c r="I72" s="11"/>
    </row>
    <row r="73" spans="1:9">
      <c r="A73" s="11"/>
      <c r="B73" s="12"/>
      <c r="C73" s="11"/>
      <c r="D73" s="11"/>
      <c r="F73" s="11"/>
      <c r="G73" s="11"/>
      <c r="I73" s="11"/>
    </row>
    <row r="74" spans="1:9">
      <c r="A74" s="11"/>
      <c r="B74" s="12"/>
      <c r="C74" s="11"/>
      <c r="D74" s="11"/>
      <c r="F74" s="11"/>
      <c r="G74" s="11"/>
      <c r="I74" s="11"/>
    </row>
    <row r="75" spans="1:9">
      <c r="A75" s="11"/>
      <c r="B75" s="12"/>
      <c r="C75" s="11"/>
      <c r="D75" s="11"/>
      <c r="F75" s="11"/>
      <c r="G75" s="11"/>
      <c r="I75" s="11"/>
    </row>
    <row r="76" spans="1:9">
      <c r="A76" s="11"/>
      <c r="B76" s="12"/>
      <c r="C76" s="11"/>
      <c r="D76" s="11"/>
      <c r="F76" s="11"/>
      <c r="G76" s="11"/>
      <c r="I76" s="11"/>
    </row>
    <row r="77" spans="1:9">
      <c r="A77" s="11"/>
      <c r="B77" s="12"/>
      <c r="C77" s="11"/>
      <c r="D77" s="11"/>
      <c r="F77" s="11"/>
      <c r="G77" s="11"/>
      <c r="I77" s="11"/>
    </row>
    <row r="78" spans="1:9">
      <c r="A78" s="11"/>
      <c r="B78" s="12"/>
      <c r="C78" s="11"/>
      <c r="D78" s="11"/>
      <c r="F78" s="11"/>
      <c r="G78" s="11"/>
      <c r="I78" s="11"/>
    </row>
    <row r="79" spans="1:9">
      <c r="A79" s="11"/>
      <c r="B79" s="12"/>
      <c r="C79" s="11"/>
      <c r="D79" s="11"/>
      <c r="F79" s="11"/>
      <c r="G79" s="11"/>
      <c r="I79" s="11"/>
    </row>
    <row r="80" spans="1:9">
      <c r="A80" s="11"/>
      <c r="B80" s="12"/>
      <c r="C80" s="11"/>
      <c r="D80" s="11"/>
      <c r="F80" s="11"/>
      <c r="G80" s="11"/>
      <c r="I80" s="11"/>
    </row>
    <row r="81" spans="1:9">
      <c r="A81" s="11"/>
      <c r="B81" s="12"/>
      <c r="C81" s="11"/>
      <c r="D81" s="11"/>
      <c r="F81" s="11"/>
      <c r="G81" s="11"/>
      <c r="I81" s="11"/>
    </row>
    <row r="82" spans="1:9">
      <c r="A82" s="11"/>
      <c r="B82" s="12"/>
      <c r="C82" s="11"/>
      <c r="D82" s="11"/>
      <c r="F82" s="11"/>
      <c r="G82" s="11"/>
      <c r="I82" s="11"/>
    </row>
    <row r="83" spans="1:9">
      <c r="A83" s="11"/>
      <c r="B83" s="12"/>
      <c r="C83" s="11"/>
      <c r="D83" s="11"/>
      <c r="F83" s="11"/>
      <c r="G83" s="11"/>
      <c r="I83" s="11"/>
    </row>
    <row r="84" spans="1:9">
      <c r="A84" s="11"/>
      <c r="B84" s="12"/>
      <c r="C84" s="11"/>
      <c r="D84" s="11"/>
      <c r="F84" s="11"/>
      <c r="G84" s="11"/>
      <c r="I84" s="11"/>
    </row>
    <row r="85" spans="1:9">
      <c r="A85" s="11"/>
      <c r="B85" s="12"/>
      <c r="C85" s="11"/>
      <c r="D85" s="11"/>
      <c r="F85" s="11"/>
      <c r="G85" s="11"/>
      <c r="I85" s="11"/>
    </row>
    <row r="86" spans="1:9">
      <c r="A86" s="11"/>
      <c r="B86" s="12"/>
      <c r="C86" s="11"/>
      <c r="D86" s="11"/>
      <c r="F86" s="11"/>
      <c r="G86" s="11"/>
      <c r="I86" s="11"/>
    </row>
    <row r="87" spans="1:9">
      <c r="A87" s="11"/>
      <c r="B87" s="12"/>
      <c r="C87" s="11"/>
      <c r="D87" s="11"/>
      <c r="F87" s="11"/>
      <c r="G87" s="11"/>
      <c r="I87" s="11"/>
    </row>
    <row r="88" spans="1:9">
      <c r="A88" s="11"/>
      <c r="B88" s="12"/>
      <c r="C88" s="11"/>
      <c r="D88" s="11"/>
      <c r="F88" s="11"/>
      <c r="G88" s="11"/>
      <c r="I88" s="11"/>
    </row>
    <row r="89" spans="1:9">
      <c r="A89" s="11"/>
      <c r="B89" s="12"/>
      <c r="C89" s="11"/>
      <c r="D89" s="11"/>
      <c r="F89" s="11"/>
      <c r="G89" s="11"/>
      <c r="I89" s="11"/>
    </row>
    <row r="90" spans="1:9">
      <c r="A90" s="11"/>
      <c r="B90" s="12"/>
      <c r="C90" s="11"/>
      <c r="D90" s="11"/>
      <c r="F90" s="11"/>
      <c r="G90" s="11"/>
      <c r="I90" s="11"/>
    </row>
    <row r="91" spans="1:9">
      <c r="A91" s="11"/>
      <c r="B91" s="12"/>
      <c r="C91" s="11"/>
      <c r="D91" s="11"/>
      <c r="F91" s="11"/>
      <c r="G91" s="11"/>
      <c r="I91" s="11"/>
    </row>
    <row r="92" spans="1:9">
      <c r="A92" s="11"/>
      <c r="B92" s="12"/>
      <c r="C92" s="11"/>
      <c r="D92" s="11"/>
      <c r="F92" s="11"/>
      <c r="G92" s="11"/>
      <c r="I92" s="11"/>
    </row>
    <row r="93" spans="1:9">
      <c r="A93" s="11"/>
      <c r="B93" s="12"/>
      <c r="C93" s="11"/>
      <c r="D93" s="11"/>
      <c r="F93" s="11"/>
      <c r="G93" s="11"/>
      <c r="I93" s="11"/>
    </row>
    <row r="94" spans="1:9">
      <c r="A94" s="11"/>
      <c r="B94" s="12"/>
      <c r="C94" s="11"/>
      <c r="D94" s="11"/>
      <c r="F94" s="11"/>
      <c r="G94" s="11"/>
      <c r="I94" s="11"/>
    </row>
    <row r="95" spans="1:9">
      <c r="A95" s="11"/>
      <c r="B95" s="12"/>
      <c r="C95" s="11"/>
      <c r="D95" s="11"/>
      <c r="F95" s="11"/>
      <c r="G95" s="11"/>
      <c r="I95" s="11"/>
    </row>
    <row r="96" spans="1:9">
      <c r="A96" s="11"/>
      <c r="B96" s="12"/>
      <c r="C96" s="11"/>
      <c r="D96" s="11"/>
      <c r="F96" s="11"/>
      <c r="G96" s="11"/>
      <c r="I96" s="11"/>
    </row>
    <row r="97" spans="1:9">
      <c r="A97" s="11"/>
      <c r="B97" s="12"/>
      <c r="C97" s="11"/>
      <c r="D97" s="11"/>
      <c r="F97" s="11"/>
      <c r="G97" s="11"/>
      <c r="I97" s="11"/>
    </row>
    <row r="98" spans="1:9">
      <c r="A98" s="11"/>
      <c r="B98" s="12"/>
      <c r="C98" s="11"/>
      <c r="D98" s="11"/>
      <c r="F98" s="11"/>
      <c r="G98" s="11"/>
      <c r="I98" s="11"/>
    </row>
    <row r="99" spans="1:9">
      <c r="A99" s="11"/>
      <c r="B99" s="12"/>
      <c r="C99" s="11"/>
      <c r="D99" s="11"/>
      <c r="F99" s="11"/>
      <c r="G99" s="11"/>
      <c r="I99" s="11"/>
    </row>
    <row r="100" spans="1:9">
      <c r="A100" s="11"/>
      <c r="B100" s="12"/>
      <c r="C100" s="11"/>
      <c r="D100" s="11"/>
      <c r="F100" s="11"/>
      <c r="G100" s="11"/>
      <c r="I100" s="11"/>
    </row>
    <row r="101" spans="1:9">
      <c r="A101" s="11"/>
      <c r="B101" s="12"/>
      <c r="C101" s="11"/>
      <c r="D101" s="11"/>
      <c r="F101" s="11"/>
      <c r="G101" s="11"/>
      <c r="I101" s="11"/>
    </row>
    <row r="102" spans="1:9">
      <c r="A102" s="11"/>
      <c r="B102" s="12"/>
      <c r="C102" s="11"/>
      <c r="D102" s="11"/>
      <c r="F102" s="11"/>
      <c r="G102" s="11"/>
      <c r="I102" s="11"/>
    </row>
    <row r="103" spans="1:9">
      <c r="A103" s="11"/>
      <c r="B103" s="12"/>
      <c r="C103" s="11"/>
      <c r="D103" s="11"/>
      <c r="F103" s="11"/>
      <c r="G103" s="11"/>
      <c r="I103" s="11"/>
    </row>
    <row r="104" spans="1:9">
      <c r="A104" s="11"/>
      <c r="B104" s="12"/>
      <c r="C104" s="11"/>
      <c r="D104" s="11"/>
      <c r="F104" s="11"/>
      <c r="G104" s="11"/>
      <c r="I104" s="11"/>
    </row>
    <row r="105" spans="1:9">
      <c r="A105" s="11"/>
      <c r="B105" s="12"/>
      <c r="C105" s="11"/>
      <c r="D105" s="11"/>
      <c r="F105" s="11"/>
      <c r="G105" s="11"/>
      <c r="I105" s="11"/>
    </row>
    <row r="106" spans="1:9">
      <c r="A106" s="11"/>
      <c r="B106" s="12"/>
      <c r="C106" s="11"/>
      <c r="D106" s="11"/>
      <c r="F106" s="11"/>
      <c r="G106" s="11"/>
      <c r="I106" s="11"/>
    </row>
    <row r="107" spans="1:9">
      <c r="A107" s="11"/>
      <c r="B107" s="12"/>
      <c r="C107" s="11"/>
      <c r="D107" s="11"/>
      <c r="F107" s="11"/>
      <c r="G107" s="11"/>
      <c r="I107" s="11"/>
    </row>
    <row r="108" spans="1:9">
      <c r="A108" s="11"/>
      <c r="B108" s="12"/>
      <c r="C108" s="11"/>
      <c r="D108" s="11"/>
      <c r="F108" s="11"/>
      <c r="G108" s="11"/>
      <c r="I108" s="11"/>
    </row>
    <row r="109" spans="1:9">
      <c r="A109" s="11"/>
      <c r="B109" s="12"/>
      <c r="C109" s="11"/>
      <c r="D109" s="11"/>
      <c r="F109" s="11"/>
      <c r="G109" s="11"/>
      <c r="I109" s="11"/>
    </row>
    <row r="110" spans="1:9">
      <c r="A110" s="11"/>
      <c r="B110" s="12"/>
      <c r="C110" s="11"/>
      <c r="D110" s="11"/>
      <c r="F110" s="11"/>
      <c r="G110" s="11"/>
      <c r="I110" s="11"/>
    </row>
    <row r="111" spans="1:9">
      <c r="A111" s="11"/>
      <c r="B111" s="12"/>
      <c r="C111" s="11"/>
      <c r="D111" s="11"/>
      <c r="F111" s="11"/>
      <c r="G111" s="11"/>
      <c r="I111" s="11"/>
    </row>
    <row r="112" spans="1:9">
      <c r="A112" s="11"/>
      <c r="B112" s="12"/>
      <c r="C112" s="11"/>
      <c r="D112" s="11"/>
      <c r="F112" s="11"/>
      <c r="G112" s="11"/>
      <c r="I112" s="11"/>
    </row>
    <row r="113" spans="1:9">
      <c r="A113" s="11"/>
      <c r="B113" s="12"/>
      <c r="C113" s="11"/>
      <c r="D113" s="11"/>
      <c r="F113" s="11"/>
      <c r="G113" s="11"/>
      <c r="I113" s="11"/>
    </row>
    <row r="114" spans="1:9">
      <c r="A114" s="11"/>
      <c r="B114" s="12"/>
      <c r="C114" s="11"/>
      <c r="D114" s="11"/>
      <c r="F114" s="11"/>
      <c r="G114" s="11"/>
      <c r="I114" s="11"/>
    </row>
    <row r="115" spans="1:9">
      <c r="A115" s="11"/>
      <c r="B115" s="12"/>
      <c r="C115" s="11"/>
      <c r="D115" s="11"/>
      <c r="F115" s="11"/>
      <c r="G115" s="11"/>
      <c r="I115" s="11"/>
    </row>
    <row r="116" spans="1:9">
      <c r="A116" s="11"/>
      <c r="B116" s="12"/>
      <c r="C116" s="11"/>
      <c r="D116" s="11"/>
      <c r="F116" s="11"/>
      <c r="G116" s="11"/>
      <c r="I116" s="11"/>
    </row>
    <row r="117" spans="1:9">
      <c r="A117" s="11"/>
      <c r="B117" s="12"/>
      <c r="C117" s="11"/>
      <c r="D117" s="11"/>
      <c r="F117" s="11"/>
      <c r="G117" s="11"/>
      <c r="I117" s="11"/>
    </row>
    <row r="118" spans="1:9">
      <c r="A118" s="11"/>
      <c r="B118" s="12"/>
      <c r="C118" s="11"/>
      <c r="D118" s="11"/>
      <c r="F118" s="11"/>
      <c r="G118" s="11"/>
      <c r="I118" s="11"/>
    </row>
    <row r="119" spans="1:9">
      <c r="A119" s="11"/>
      <c r="B119" s="12"/>
      <c r="C119" s="11"/>
      <c r="D119" s="11"/>
      <c r="F119" s="11"/>
      <c r="G119" s="11"/>
      <c r="I119" s="11"/>
    </row>
    <row r="120" spans="1:9">
      <c r="A120" s="11"/>
      <c r="B120" s="12"/>
      <c r="C120" s="11"/>
      <c r="D120" s="11"/>
      <c r="F120" s="11"/>
      <c r="G120" s="11"/>
      <c r="I120" s="11"/>
    </row>
    <row r="121" spans="1:9">
      <c r="A121" s="11"/>
      <c r="B121" s="12"/>
      <c r="C121" s="11"/>
      <c r="D121" s="11"/>
      <c r="F121" s="11"/>
      <c r="G121" s="11"/>
      <c r="I121" s="11"/>
    </row>
    <row r="122" spans="1:9">
      <c r="A122" s="11"/>
      <c r="B122" s="12"/>
      <c r="C122" s="11"/>
      <c r="D122" s="11"/>
      <c r="F122" s="11"/>
      <c r="G122" s="11"/>
      <c r="I122" s="11"/>
    </row>
    <row r="123" spans="1:9">
      <c r="A123" s="11"/>
      <c r="B123" s="12"/>
      <c r="C123" s="11"/>
      <c r="D123" s="11"/>
      <c r="F123" s="11"/>
      <c r="G123" s="11"/>
      <c r="I123" s="11"/>
    </row>
    <row r="124" spans="1:9">
      <c r="A124" s="11"/>
      <c r="B124" s="12"/>
      <c r="C124" s="11"/>
      <c r="D124" s="11"/>
      <c r="F124" s="11"/>
      <c r="G124" s="11"/>
      <c r="I124" s="11"/>
    </row>
    <row r="125" spans="1:9">
      <c r="A125" s="11"/>
      <c r="B125" s="12"/>
      <c r="C125" s="11"/>
      <c r="D125" s="11"/>
      <c r="F125" s="11"/>
      <c r="G125" s="11"/>
      <c r="I125" s="11"/>
    </row>
    <row r="126" spans="1:9">
      <c r="A126" s="11"/>
      <c r="B126" s="12"/>
      <c r="C126" s="11"/>
      <c r="D126" s="11"/>
      <c r="F126" s="11"/>
      <c r="G126" s="11"/>
      <c r="I126" s="11"/>
    </row>
    <row r="127" spans="1:9">
      <c r="A127" s="11"/>
      <c r="B127" s="12"/>
      <c r="C127" s="11"/>
      <c r="D127" s="11"/>
      <c r="F127" s="11"/>
      <c r="G127" s="11"/>
      <c r="I127" s="11"/>
    </row>
    <row r="128" spans="1:9">
      <c r="A128" s="11"/>
      <c r="B128" s="12"/>
      <c r="C128" s="11"/>
      <c r="D128" s="11"/>
      <c r="F128" s="11"/>
      <c r="G128" s="11"/>
      <c r="I128" s="11"/>
    </row>
    <row r="129" spans="1:10">
      <c r="A129" s="11"/>
      <c r="B129" s="12"/>
      <c r="C129" s="11"/>
      <c r="D129" s="11"/>
      <c r="F129" s="11"/>
      <c r="G129" s="11"/>
      <c r="I129" s="11"/>
    </row>
    <row r="130" spans="1:10">
      <c r="A130" s="11"/>
      <c r="B130" s="12"/>
      <c r="C130" s="11"/>
      <c r="D130" s="11"/>
      <c r="F130" s="11"/>
      <c r="G130" s="11"/>
      <c r="I130" s="11"/>
    </row>
    <row r="131" spans="1:10">
      <c r="A131" s="11"/>
      <c r="B131" s="12"/>
      <c r="C131" s="11"/>
      <c r="D131" s="11"/>
      <c r="F131" s="11"/>
      <c r="G131" s="11"/>
      <c r="I131" s="11"/>
    </row>
    <row r="132" spans="1:10">
      <c r="A132" s="11"/>
      <c r="B132" s="12"/>
      <c r="C132" s="11"/>
      <c r="D132" s="11"/>
      <c r="F132" s="11"/>
      <c r="G132" s="11"/>
      <c r="I132" s="11"/>
    </row>
    <row r="133" spans="1:10">
      <c r="A133" s="11"/>
      <c r="B133" s="12"/>
      <c r="C133" s="11"/>
      <c r="D133" s="11"/>
      <c r="F133" s="11"/>
      <c r="G133" s="11"/>
      <c r="I133" s="11"/>
    </row>
    <row r="134" spans="1:10">
      <c r="A134" s="11"/>
      <c r="B134" s="12"/>
      <c r="C134" s="11"/>
      <c r="D134" s="11"/>
      <c r="F134" s="11"/>
      <c r="G134" s="11"/>
      <c r="I134" s="11"/>
    </row>
    <row r="135" spans="1:10" s="11" customFormat="1">
      <c r="B135" s="12"/>
      <c r="E135" s="13"/>
      <c r="H135" s="13"/>
      <c r="J135" s="13"/>
    </row>
    <row r="136" spans="1:10" s="11" customFormat="1">
      <c r="B136" s="12"/>
      <c r="E136" s="13"/>
      <c r="H136" s="13"/>
      <c r="J136" s="13"/>
    </row>
    <row r="137" spans="1:10" s="11" customFormat="1">
      <c r="B137" s="12"/>
      <c r="E137" s="13"/>
      <c r="H137" s="13"/>
      <c r="J137" s="13"/>
    </row>
    <row r="138" spans="1:10" s="11" customFormat="1">
      <c r="B138" s="12"/>
      <c r="E138" s="13"/>
      <c r="H138" s="13"/>
      <c r="J138" s="13"/>
    </row>
    <row r="139" spans="1:10" s="11" customFormat="1">
      <c r="B139" s="12"/>
      <c r="E139" s="13"/>
      <c r="H139" s="13"/>
      <c r="J139" s="13"/>
    </row>
    <row r="140" spans="1:10" s="11" customFormat="1">
      <c r="B140" s="12"/>
      <c r="E140" s="13"/>
      <c r="H140" s="13"/>
      <c r="J140" s="13"/>
    </row>
    <row r="141" spans="1:10" s="11" customFormat="1">
      <c r="B141" s="12"/>
      <c r="E141" s="13"/>
      <c r="H141" s="13"/>
      <c r="J141" s="13"/>
    </row>
    <row r="142" spans="1:10" s="11" customFormat="1">
      <c r="B142" s="12"/>
      <c r="E142" s="13"/>
      <c r="H142" s="13"/>
      <c r="J142" s="13"/>
    </row>
    <row r="143" spans="1:10" s="11" customFormat="1">
      <c r="B143" s="12"/>
      <c r="E143" s="13"/>
      <c r="H143" s="13"/>
      <c r="J143" s="13"/>
    </row>
    <row r="144" spans="1:10" s="11" customFormat="1">
      <c r="B144" s="12"/>
      <c r="E144" s="13"/>
      <c r="H144" s="13"/>
      <c r="J144" s="13"/>
    </row>
    <row r="145" spans="2:10" s="11" customFormat="1">
      <c r="B145" s="12"/>
      <c r="E145" s="13"/>
      <c r="H145" s="13"/>
      <c r="J145" s="13"/>
    </row>
    <row r="146" spans="2:10" s="11" customFormat="1">
      <c r="B146" s="12"/>
      <c r="E146" s="13"/>
      <c r="H146" s="13"/>
      <c r="J146" s="13"/>
    </row>
    <row r="147" spans="2:10" s="11" customFormat="1">
      <c r="B147" s="12"/>
      <c r="E147" s="13"/>
      <c r="H147" s="13"/>
      <c r="J147" s="13"/>
    </row>
    <row r="148" spans="2:10" s="11" customFormat="1">
      <c r="B148" s="12"/>
      <c r="E148" s="13"/>
      <c r="H148" s="13"/>
      <c r="J148" s="13"/>
    </row>
    <row r="149" spans="2:10" s="11" customFormat="1">
      <c r="B149" s="12"/>
      <c r="E149" s="13"/>
      <c r="H149" s="13"/>
      <c r="J149" s="13"/>
    </row>
    <row r="150" spans="2:10" s="11" customFormat="1">
      <c r="B150" s="12"/>
      <c r="E150" s="13"/>
      <c r="H150" s="13"/>
      <c r="J150" s="13"/>
    </row>
    <row r="151" spans="2:10" s="11" customFormat="1">
      <c r="B151" s="12"/>
      <c r="E151" s="13"/>
      <c r="H151" s="13"/>
      <c r="J151" s="13"/>
    </row>
    <row r="152" spans="2:10" s="11" customFormat="1">
      <c r="B152" s="12"/>
      <c r="E152" s="13"/>
      <c r="H152" s="13"/>
      <c r="J152" s="13"/>
    </row>
    <row r="153" spans="2:10" s="11" customFormat="1">
      <c r="B153" s="12"/>
      <c r="E153" s="13"/>
      <c r="H153" s="13"/>
      <c r="J153" s="13"/>
    </row>
    <row r="154" spans="2:10" s="11" customFormat="1">
      <c r="B154" s="12"/>
      <c r="E154" s="13"/>
      <c r="H154" s="13"/>
      <c r="J154" s="13"/>
    </row>
    <row r="155" spans="2:10" s="11" customFormat="1">
      <c r="B155" s="12"/>
      <c r="E155" s="13"/>
      <c r="H155" s="13"/>
      <c r="J155" s="13"/>
    </row>
    <row r="156" spans="2:10" s="11" customFormat="1">
      <c r="B156" s="12"/>
      <c r="E156" s="13"/>
      <c r="H156" s="13"/>
      <c r="J156" s="13"/>
    </row>
    <row r="157" spans="2:10" s="11" customFormat="1">
      <c r="B157" s="12"/>
      <c r="E157" s="13"/>
      <c r="H157" s="13"/>
      <c r="J157" s="13"/>
    </row>
    <row r="158" spans="2:10" s="11" customFormat="1">
      <c r="B158" s="12"/>
      <c r="E158" s="13"/>
      <c r="H158" s="13"/>
      <c r="J158" s="13"/>
    </row>
    <row r="159" spans="2:10" s="11" customFormat="1">
      <c r="B159" s="12"/>
      <c r="E159" s="13"/>
      <c r="H159" s="13"/>
      <c r="J159" s="13"/>
    </row>
    <row r="160" spans="2:10" s="11" customFormat="1">
      <c r="B160" s="12"/>
      <c r="E160" s="13"/>
      <c r="H160" s="13"/>
      <c r="J160" s="13"/>
    </row>
    <row r="161" spans="1:10" s="11" customFormat="1">
      <c r="B161" s="12"/>
      <c r="E161" s="13"/>
      <c r="H161" s="13"/>
      <c r="J161" s="13"/>
    </row>
    <row r="162" spans="1:10" s="11" customFormat="1">
      <c r="B162" s="12"/>
      <c r="E162" s="13"/>
      <c r="H162" s="13"/>
      <c r="J162" s="13"/>
    </row>
    <row r="163" spans="1:10" s="11" customFormat="1">
      <c r="B163" s="12"/>
      <c r="E163" s="13"/>
      <c r="H163" s="13"/>
      <c r="J163" s="13"/>
    </row>
    <row r="164" spans="1:10" s="11" customFormat="1">
      <c r="B164" s="12"/>
      <c r="E164" s="13"/>
      <c r="H164" s="13"/>
      <c r="J164" s="13"/>
    </row>
    <row r="165" spans="1:10" s="11" customFormat="1">
      <c r="B165" s="12"/>
      <c r="E165" s="13"/>
      <c r="H165" s="13"/>
      <c r="J165" s="13"/>
    </row>
    <row r="166" spans="1:10" s="11" customFormat="1">
      <c r="B166" s="12"/>
      <c r="E166" s="13"/>
      <c r="H166" s="13"/>
      <c r="J166" s="13"/>
    </row>
    <row r="167" spans="1:10" s="11" customFormat="1">
      <c r="B167" s="12"/>
      <c r="E167" s="13"/>
      <c r="H167" s="13"/>
      <c r="J167" s="13"/>
    </row>
    <row r="168" spans="1:10" s="11" customFormat="1">
      <c r="B168" s="12"/>
      <c r="E168" s="13"/>
      <c r="H168" s="13"/>
      <c r="J168" s="13"/>
    </row>
    <row r="169" spans="1:10" s="11" customFormat="1">
      <c r="B169" s="12"/>
      <c r="E169" s="13"/>
      <c r="H169" s="13"/>
      <c r="J169" s="13"/>
    </row>
    <row r="170" spans="1:10" s="11" customFormat="1">
      <c r="B170" s="12"/>
      <c r="E170" s="13"/>
      <c r="H170" s="13"/>
      <c r="J170" s="13"/>
    </row>
    <row r="171" spans="1:10" s="11" customFormat="1">
      <c r="B171" s="12"/>
      <c r="E171" s="13"/>
      <c r="H171" s="13"/>
      <c r="J171" s="13"/>
    </row>
    <row r="172" spans="1:10">
      <c r="A172" s="11"/>
      <c r="B172" s="12"/>
      <c r="C172" s="11"/>
      <c r="D172" s="11"/>
      <c r="F172" s="11"/>
      <c r="G172" s="11"/>
      <c r="I172" s="11"/>
    </row>
    <row r="173" spans="1:10">
      <c r="A173" s="11"/>
      <c r="B173" s="12"/>
      <c r="C173" s="11"/>
      <c r="D173" s="11"/>
      <c r="F173" s="11"/>
      <c r="G173" s="11"/>
      <c r="I173" s="11"/>
    </row>
    <row r="174" spans="1:10">
      <c r="A174" s="11"/>
      <c r="B174" s="12"/>
      <c r="C174" s="11"/>
      <c r="D174" s="11"/>
      <c r="F174" s="11"/>
      <c r="G174" s="11"/>
      <c r="I174" s="11"/>
    </row>
    <row r="175" spans="1:10">
      <c r="A175" s="11"/>
      <c r="B175" s="12"/>
      <c r="C175" s="11"/>
      <c r="D175" s="11"/>
      <c r="F175" s="11"/>
      <c r="G175" s="11"/>
      <c r="I175" s="11"/>
    </row>
    <row r="176" spans="1:10">
      <c r="A176" s="11"/>
      <c r="B176" s="12"/>
      <c r="C176" s="11"/>
      <c r="D176" s="11"/>
      <c r="F176" s="11"/>
      <c r="G176" s="11"/>
      <c r="I176" s="11"/>
    </row>
    <row r="177" spans="1:9">
      <c r="A177" s="11"/>
      <c r="B177" s="12"/>
      <c r="C177" s="11"/>
      <c r="D177" s="11"/>
      <c r="F177" s="11"/>
      <c r="G177" s="11"/>
      <c r="I177" s="11"/>
    </row>
    <row r="178" spans="1:9">
      <c r="A178" s="11"/>
      <c r="B178" s="12"/>
      <c r="C178" s="11"/>
      <c r="D178" s="11"/>
      <c r="F178" s="11"/>
      <c r="G178" s="11"/>
      <c r="I178" s="11"/>
    </row>
    <row r="179" spans="1:9">
      <c r="A179" s="11"/>
      <c r="B179" s="12"/>
      <c r="C179" s="11"/>
      <c r="D179" s="11"/>
      <c r="F179" s="11"/>
      <c r="G179" s="11"/>
      <c r="I179" s="11"/>
    </row>
    <row r="180" spans="1:9">
      <c r="A180" s="11"/>
      <c r="B180" s="12"/>
      <c r="C180" s="11"/>
      <c r="D180" s="11"/>
      <c r="F180" s="11"/>
      <c r="G180" s="11"/>
      <c r="I180" s="11"/>
    </row>
    <row r="181" spans="1:9">
      <c r="A181" s="11"/>
      <c r="B181" s="12"/>
      <c r="C181" s="11"/>
      <c r="D181" s="11"/>
      <c r="F181" s="11"/>
      <c r="G181" s="11"/>
      <c r="I181" s="11"/>
    </row>
    <row r="182" spans="1:9">
      <c r="A182" s="11"/>
      <c r="B182" s="12"/>
      <c r="C182" s="11"/>
      <c r="D182" s="11"/>
      <c r="F182" s="11"/>
      <c r="G182" s="11"/>
      <c r="I182" s="11"/>
    </row>
    <row r="183" spans="1:9">
      <c r="A183" s="11"/>
      <c r="B183" s="12"/>
      <c r="C183" s="11"/>
      <c r="D183" s="11"/>
      <c r="F183" s="11"/>
      <c r="G183" s="11"/>
      <c r="I183" s="11"/>
    </row>
    <row r="184" spans="1:9">
      <c r="A184" s="11"/>
      <c r="B184" s="12"/>
      <c r="C184" s="11"/>
      <c r="D184" s="11"/>
      <c r="F184" s="11"/>
      <c r="G184" s="11"/>
      <c r="I184" s="11"/>
    </row>
    <row r="185" spans="1:9">
      <c r="A185" s="11"/>
      <c r="B185" s="12"/>
      <c r="C185" s="11"/>
      <c r="D185" s="11"/>
      <c r="F185" s="11"/>
      <c r="G185" s="11"/>
      <c r="I185" s="11"/>
    </row>
    <row r="186" spans="1:9">
      <c r="A186" s="11"/>
      <c r="B186" s="12"/>
      <c r="C186" s="11"/>
      <c r="D186" s="11"/>
      <c r="F186" s="11"/>
      <c r="G186" s="11"/>
      <c r="I186" s="11"/>
    </row>
    <row r="187" spans="1:9">
      <c r="A187" s="11"/>
      <c r="B187" s="12"/>
      <c r="C187" s="11"/>
      <c r="D187" s="11"/>
      <c r="F187" s="11"/>
      <c r="G187" s="11"/>
      <c r="I187" s="11"/>
    </row>
    <row r="188" spans="1:9">
      <c r="A188" s="11"/>
      <c r="B188" s="12"/>
      <c r="C188" s="11"/>
      <c r="D188" s="11"/>
      <c r="F188" s="11"/>
      <c r="G188" s="11"/>
      <c r="I188" s="11"/>
    </row>
    <row r="189" spans="1:9">
      <c r="A189" s="11"/>
      <c r="B189" s="12"/>
      <c r="C189" s="11"/>
      <c r="D189" s="11"/>
      <c r="F189" s="11"/>
      <c r="G189" s="11"/>
      <c r="I189" s="11"/>
    </row>
    <row r="190" spans="1:9">
      <c r="A190" s="11"/>
      <c r="B190" s="12"/>
      <c r="C190" s="11"/>
      <c r="D190" s="11"/>
      <c r="F190" s="11"/>
      <c r="G190" s="11"/>
      <c r="I190" s="11"/>
    </row>
    <row r="191" spans="1:9">
      <c r="A191" s="11"/>
      <c r="B191" s="12"/>
      <c r="C191" s="11"/>
      <c r="D191" s="11"/>
      <c r="F191" s="11"/>
      <c r="G191" s="11"/>
      <c r="I191" s="11"/>
    </row>
    <row r="192" spans="1:9">
      <c r="A192" s="11"/>
      <c r="B192" s="12"/>
      <c r="C192" s="11"/>
      <c r="D192" s="11"/>
      <c r="F192" s="11"/>
      <c r="G192" s="11"/>
      <c r="I192" s="11"/>
    </row>
    <row r="193" spans="1:9">
      <c r="A193" s="11"/>
      <c r="B193" s="12"/>
      <c r="C193" s="11"/>
      <c r="D193" s="11"/>
      <c r="F193" s="11"/>
      <c r="G193" s="11"/>
      <c r="I193" s="11"/>
    </row>
    <row r="194" spans="1:9">
      <c r="A194" s="11"/>
      <c r="B194" s="12"/>
      <c r="C194" s="11"/>
      <c r="D194" s="11"/>
      <c r="F194" s="11"/>
      <c r="G194" s="11"/>
      <c r="I194" s="11"/>
    </row>
    <row r="195" spans="1:9">
      <c r="A195" s="11"/>
      <c r="B195" s="12"/>
      <c r="C195" s="11"/>
      <c r="D195" s="11"/>
      <c r="F195" s="11"/>
      <c r="G195" s="11"/>
      <c r="I195" s="11"/>
    </row>
    <row r="196" spans="1:9">
      <c r="B196" s="1"/>
    </row>
    <row r="197" spans="1:9">
      <c r="B197" s="1"/>
    </row>
    <row r="198" spans="1:9">
      <c r="B198" s="1"/>
    </row>
    <row r="199" spans="1:9">
      <c r="B199" s="1"/>
    </row>
    <row r="200" spans="1:9">
      <c r="B200" s="1"/>
    </row>
    <row r="201" spans="1:9">
      <c r="B201" s="1"/>
    </row>
    <row r="202" spans="1:9">
      <c r="B202" s="1"/>
    </row>
    <row r="203" spans="1:9">
      <c r="B203" s="1"/>
    </row>
    <row r="204" spans="1:9">
      <c r="B204" s="1"/>
    </row>
    <row r="205" spans="1:9">
      <c r="B205" s="1"/>
    </row>
    <row r="206" spans="1:9">
      <c r="B206" s="1"/>
    </row>
    <row r="207" spans="1:9">
      <c r="B207" s="1"/>
    </row>
    <row r="208" spans="1:9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90"/>
  <sheetViews>
    <sheetView tabSelected="1" workbookViewId="0">
      <selection activeCell="K2" sqref="K2:K4"/>
    </sheetView>
  </sheetViews>
  <sheetFormatPr defaultRowHeight="15"/>
  <cols>
    <col min="1" max="1" width="45.28515625" bestFit="1" customWidth="1"/>
    <col min="2" max="2" width="23.28515625" bestFit="1" customWidth="1"/>
    <col min="3" max="3" width="21.140625" bestFit="1" customWidth="1"/>
    <col min="4" max="4" width="12.5703125" bestFit="1" customWidth="1"/>
    <col min="5" max="5" width="23.28515625" bestFit="1" customWidth="1"/>
    <col min="6" max="6" width="22.140625" bestFit="1" customWidth="1"/>
    <col min="7" max="7" width="12.5703125" bestFit="1" customWidth="1"/>
    <col min="8" max="8" width="27.7109375" bestFit="1" customWidth="1"/>
    <col min="9" max="9" width="22.140625" bestFit="1" customWidth="1"/>
    <col min="10" max="10" width="12.5703125" bestFit="1" customWidth="1"/>
    <col min="11" max="11" width="23.28515625" bestFit="1" customWidth="1"/>
    <col min="12" max="12" width="26" bestFit="1" customWidth="1"/>
    <col min="13" max="13" width="27.85546875" bestFit="1" customWidth="1"/>
    <col min="14" max="14" width="32.85546875" bestFit="1" customWidth="1"/>
    <col min="15" max="15" width="22.140625" bestFit="1" customWidth="1"/>
    <col min="16" max="17" width="16.140625" customWidth="1"/>
    <col min="18" max="18" width="12.140625" bestFit="1" customWidth="1"/>
    <col min="19" max="19" width="16.85546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2" t="s">
        <v>46</v>
      </c>
      <c r="L1" s="22" t="s">
        <v>23</v>
      </c>
      <c r="M1" s="22" t="s">
        <v>24</v>
      </c>
      <c r="N1" s="43" t="s">
        <v>47</v>
      </c>
      <c r="O1" s="43"/>
      <c r="P1" s="43"/>
      <c r="Q1" s="48" t="s">
        <v>41</v>
      </c>
      <c r="R1" s="21"/>
      <c r="S1" s="21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66">
        <v>0.35</v>
      </c>
      <c r="L2" s="29" t="s">
        <v>25</v>
      </c>
      <c r="M2" s="30" t="s">
        <v>26</v>
      </c>
      <c r="N2" s="65">
        <v>0.05</v>
      </c>
      <c r="O2" s="44"/>
      <c r="P2" s="44"/>
      <c r="Q2" s="49"/>
      <c r="R2" s="7"/>
      <c r="S2" s="14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66">
        <v>0.57999999999999996</v>
      </c>
      <c r="L3" s="31" t="s">
        <v>27</v>
      </c>
      <c r="M3" s="30" t="s">
        <v>28</v>
      </c>
      <c r="N3" s="65">
        <v>0.9</v>
      </c>
      <c r="O3" s="44"/>
      <c r="P3" s="44"/>
      <c r="Q3" s="7"/>
      <c r="R3" s="7"/>
      <c r="S3" s="14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66">
        <v>7.0000000000000007E-2</v>
      </c>
      <c r="L4" s="31" t="s">
        <v>29</v>
      </c>
      <c r="M4" s="30" t="s">
        <v>30</v>
      </c>
      <c r="N4" s="65">
        <v>0.05</v>
      </c>
      <c r="O4" s="44"/>
      <c r="P4" s="44"/>
      <c r="Q4" s="7"/>
      <c r="R4" s="7"/>
      <c r="S4" s="14"/>
    </row>
    <row r="5" spans="1:19" ht="15.75" thickBot="1">
      <c r="A5" s="16" t="s">
        <v>17</v>
      </c>
      <c r="B5" s="17">
        <f>SUM(B2:B4)</f>
        <v>1</v>
      </c>
      <c r="C5" s="18"/>
      <c r="D5" s="18"/>
      <c r="E5" s="17">
        <f>SUM(E2:E4)</f>
        <v>0.99999999999999989</v>
      </c>
      <c r="F5" s="18"/>
      <c r="G5" s="18"/>
      <c r="H5" s="17">
        <f>SUM(H2:H4)</f>
        <v>1</v>
      </c>
      <c r="I5" s="18"/>
      <c r="J5" s="18"/>
      <c r="K5" s="23">
        <f>SUM(K2:K4)</f>
        <v>1</v>
      </c>
      <c r="L5" s="24"/>
      <c r="M5" s="19"/>
      <c r="N5" s="45">
        <f>SUM(N2:N4)</f>
        <v>1</v>
      </c>
      <c r="O5" s="45"/>
      <c r="P5" s="45"/>
      <c r="Q5" s="24"/>
      <c r="R5" s="7"/>
      <c r="S5" s="14"/>
    </row>
    <row r="6" spans="1:19" ht="15.7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40</v>
      </c>
      <c r="C7" s="4" t="s">
        <v>18</v>
      </c>
      <c r="D7" s="4"/>
      <c r="E7" s="5" t="s">
        <v>40</v>
      </c>
      <c r="F7" s="5" t="s">
        <v>18</v>
      </c>
      <c r="G7" s="5"/>
      <c r="H7" s="6" t="s">
        <v>40</v>
      </c>
      <c r="I7" s="6" t="s">
        <v>18</v>
      </c>
      <c r="J7" s="15"/>
      <c r="K7" s="22" t="s">
        <v>40</v>
      </c>
      <c r="L7" s="26" t="s">
        <v>18</v>
      </c>
      <c r="M7" s="25"/>
      <c r="N7" s="47" t="s">
        <v>40</v>
      </c>
      <c r="O7" s="47" t="s">
        <v>18</v>
      </c>
      <c r="P7" s="46"/>
      <c r="Q7" s="50"/>
      <c r="R7" s="7"/>
      <c r="S7" s="7"/>
    </row>
    <row r="8" spans="1:19">
      <c r="A8" s="3" t="s">
        <v>19</v>
      </c>
      <c r="B8" s="38">
        <v>4.3987367628026977E-2</v>
      </c>
      <c r="C8" s="39">
        <v>263924.20576816186</v>
      </c>
      <c r="D8" s="39"/>
      <c r="E8" s="38">
        <v>2.8249774555848872E-2</v>
      </c>
      <c r="F8" s="39">
        <v>225998.19644679097</v>
      </c>
      <c r="G8" s="39"/>
      <c r="H8" s="13">
        <v>4.7896695209084465E-3</v>
      </c>
      <c r="I8" s="32">
        <v>177217.77227361253</v>
      </c>
      <c r="J8" s="11"/>
      <c r="K8" s="13"/>
      <c r="L8" s="40"/>
      <c r="M8" s="27"/>
      <c r="N8" s="13"/>
      <c r="O8" s="40"/>
      <c r="P8" s="27"/>
      <c r="Q8" s="7"/>
      <c r="R8" s="7"/>
      <c r="S8" s="7"/>
    </row>
    <row r="9" spans="1:19">
      <c r="A9" s="3" t="s">
        <v>20</v>
      </c>
      <c r="B9" s="13">
        <v>9.2378810612197965E-2</v>
      </c>
      <c r="C9" s="39">
        <v>554272.86367318779</v>
      </c>
      <c r="D9" s="39"/>
      <c r="E9" s="13">
        <v>0.12303061754241443</v>
      </c>
      <c r="F9" s="39">
        <v>984244.94033931545</v>
      </c>
      <c r="G9" s="39"/>
      <c r="H9" s="13">
        <v>0.17090779484966764</v>
      </c>
      <c r="I9" s="32">
        <v>6323588.409437703</v>
      </c>
      <c r="J9" s="11"/>
      <c r="K9" s="13"/>
      <c r="L9" s="40"/>
      <c r="M9" s="27"/>
      <c r="N9" s="13"/>
      <c r="O9" s="40"/>
      <c r="P9" s="27"/>
      <c r="Q9" s="7"/>
      <c r="R9" s="7"/>
      <c r="S9" s="7"/>
    </row>
    <row r="10" spans="1:19">
      <c r="A10" s="3" t="s">
        <v>21</v>
      </c>
      <c r="B10" s="13">
        <v>-4.8391442984170988E-2</v>
      </c>
      <c r="C10" s="39">
        <v>-290348.65790502593</v>
      </c>
      <c r="D10" s="39"/>
      <c r="E10" s="13">
        <v>-9.4780842986565556E-2</v>
      </c>
      <c r="F10" s="39">
        <v>-758246.74389252439</v>
      </c>
      <c r="G10" s="39"/>
      <c r="H10" s="13">
        <v>-0.16611812532875919</v>
      </c>
      <c r="I10" s="32">
        <v>-6146370.6371640898</v>
      </c>
      <c r="J10" s="11"/>
      <c r="K10" s="13"/>
      <c r="L10" s="40"/>
      <c r="M10" s="27"/>
      <c r="N10" s="13"/>
      <c r="O10" s="40"/>
      <c r="P10" s="27"/>
      <c r="Q10" s="7"/>
      <c r="R10" s="7"/>
      <c r="S10" s="7"/>
    </row>
    <row r="11" spans="1:19" ht="15.75" thickBot="1">
      <c r="A11" s="16" t="s">
        <v>22</v>
      </c>
      <c r="B11" s="34">
        <v>0.13636617824022496</v>
      </c>
      <c r="C11" s="41">
        <v>818197.06944134971</v>
      </c>
      <c r="D11" s="41"/>
      <c r="E11" s="34">
        <v>0.1512803920982633</v>
      </c>
      <c r="F11" s="41">
        <v>1210243.1367861065</v>
      </c>
      <c r="G11" s="41"/>
      <c r="H11" s="34">
        <v>0.1756974643705761</v>
      </c>
      <c r="I11" s="35">
        <v>6500806.1817113152</v>
      </c>
      <c r="J11" s="36"/>
      <c r="K11" s="34"/>
      <c r="L11" s="42"/>
      <c r="M11" s="28"/>
      <c r="N11" s="34"/>
      <c r="O11" s="42"/>
      <c r="P11" s="28"/>
      <c r="Q11" s="24"/>
      <c r="R11" s="7"/>
      <c r="S11" s="7"/>
    </row>
    <row r="12" spans="1:19" ht="15.75" thickTop="1">
      <c r="K12" s="3"/>
      <c r="L12" s="7"/>
      <c r="M12" s="7"/>
      <c r="N12" s="3"/>
      <c r="O12" s="7"/>
      <c r="P12" s="7"/>
      <c r="Q12" s="7"/>
      <c r="R12" s="7"/>
      <c r="S12" s="7"/>
    </row>
    <row r="13" spans="1:19">
      <c r="A13" s="3" t="s">
        <v>37</v>
      </c>
      <c r="K13" s="3"/>
      <c r="L13" s="7"/>
      <c r="M13" s="7"/>
      <c r="N13" s="3"/>
      <c r="O13" s="7"/>
      <c r="P13" s="7"/>
      <c r="Q13" s="7"/>
      <c r="R13" s="7"/>
      <c r="S13" s="7"/>
    </row>
    <row r="14" spans="1:19">
      <c r="A14" t="s">
        <v>31</v>
      </c>
      <c r="B14" s="13">
        <v>3.5214904325774139E-3</v>
      </c>
      <c r="C14" s="32">
        <v>21128.942595464483</v>
      </c>
      <c r="D14" s="11"/>
      <c r="E14" s="13">
        <v>2.1477196304635058E-3</v>
      </c>
      <c r="F14" s="32">
        <v>17181.757043708047</v>
      </c>
      <c r="G14" s="11"/>
      <c r="H14" s="13">
        <v>1.3546237712655738E-5</v>
      </c>
      <c r="I14" s="32">
        <v>501.21079536826232</v>
      </c>
      <c r="J14" s="11"/>
      <c r="K14" s="13"/>
      <c r="L14" s="32"/>
      <c r="M14" s="13"/>
      <c r="N14" s="13"/>
      <c r="O14" s="32"/>
      <c r="P14" s="7"/>
      <c r="Q14" s="7"/>
      <c r="R14" s="7"/>
      <c r="S14" s="7"/>
    </row>
    <row r="15" spans="1:19">
      <c r="A15" t="s">
        <v>32</v>
      </c>
      <c r="B15" s="13">
        <v>1.9454747321282353E-2</v>
      </c>
      <c r="C15" s="32">
        <v>116728.48392769412</v>
      </c>
      <c r="D15" s="11"/>
      <c r="E15" s="13">
        <v>2.4077013762976104E-2</v>
      </c>
      <c r="F15" s="32">
        <v>192616.11010380884</v>
      </c>
      <c r="G15" s="11"/>
      <c r="H15" s="13">
        <v>3.2793074620552393E-2</v>
      </c>
      <c r="I15" s="32">
        <v>1213343.7609604385</v>
      </c>
      <c r="J15" s="11"/>
      <c r="K15" s="13"/>
      <c r="L15" s="32"/>
      <c r="M15" s="13"/>
      <c r="N15" s="13"/>
      <c r="O15" s="32"/>
      <c r="P15" s="7"/>
      <c r="Q15" s="7"/>
      <c r="R15" s="7"/>
      <c r="S15" s="7"/>
    </row>
    <row r="16" spans="1:19">
      <c r="A16" t="s">
        <v>33</v>
      </c>
      <c r="B16" s="13">
        <v>-2.8578842647538467E-2</v>
      </c>
      <c r="C16" s="32">
        <v>-171473.0558852308</v>
      </c>
      <c r="D16" s="11"/>
      <c r="E16" s="13">
        <v>-3.7579353078447064E-2</v>
      </c>
      <c r="F16" s="32">
        <v>-300634.82462757651</v>
      </c>
      <c r="G16" s="11"/>
      <c r="H16" s="13">
        <v>-5.4095026886198785E-2</v>
      </c>
      <c r="I16" s="32">
        <v>-2001515.994789355</v>
      </c>
      <c r="J16" s="11"/>
      <c r="K16" s="13"/>
      <c r="L16" s="32"/>
      <c r="M16" s="13"/>
      <c r="N16" s="13"/>
      <c r="O16" s="32"/>
      <c r="P16" s="7"/>
      <c r="Q16" s="7"/>
      <c r="R16" s="7"/>
      <c r="S16" s="7"/>
    </row>
    <row r="17" spans="1:19">
      <c r="A17" t="s">
        <v>34</v>
      </c>
      <c r="B17" s="33">
        <v>0.10226492456397804</v>
      </c>
      <c r="C17" s="32"/>
      <c r="D17" s="11"/>
      <c r="E17" s="33">
        <v>0.10226492456397804</v>
      </c>
      <c r="F17" s="32"/>
      <c r="G17" s="11"/>
      <c r="H17" s="33">
        <v>0.10226492456397804</v>
      </c>
      <c r="I17" s="32"/>
      <c r="J17" s="11"/>
      <c r="K17" s="33"/>
      <c r="L17" s="32"/>
      <c r="M17" s="13"/>
      <c r="N17" s="33"/>
      <c r="O17" s="32"/>
      <c r="P17" s="7"/>
      <c r="Q17" s="7"/>
      <c r="R17" s="7"/>
      <c r="S17" s="7"/>
    </row>
    <row r="18" spans="1:19" ht="15.75" thickBot="1">
      <c r="A18" s="20" t="s">
        <v>35</v>
      </c>
      <c r="B18" s="34">
        <v>-3.626927491186642E-2</v>
      </c>
      <c r="C18" s="35">
        <v>-217615.64947119853</v>
      </c>
      <c r="D18" s="36"/>
      <c r="E18" s="34">
        <v>-4.7096960293468687E-2</v>
      </c>
      <c r="F18" s="35">
        <v>-376775.68234774948</v>
      </c>
      <c r="G18" s="36"/>
      <c r="H18" s="34">
        <v>-6.7058079808121146E-2</v>
      </c>
      <c r="I18" s="35">
        <v>-2481148.9529004823</v>
      </c>
      <c r="J18" s="36"/>
      <c r="K18" s="34"/>
      <c r="L18" s="35"/>
      <c r="M18" s="34"/>
      <c r="N18" s="34"/>
      <c r="O18" s="35"/>
      <c r="P18" s="24"/>
      <c r="Q18" s="24"/>
      <c r="R18" s="7"/>
      <c r="S18" s="7"/>
    </row>
    <row r="19" spans="1:19" ht="15.75" thickTop="1">
      <c r="B19" s="11"/>
      <c r="C19" s="11"/>
      <c r="D19" s="11"/>
      <c r="E19" s="11"/>
      <c r="F19" s="11"/>
      <c r="G19" s="11"/>
      <c r="H19" s="11"/>
      <c r="I19" s="11"/>
      <c r="J19" s="11"/>
      <c r="K19" s="37"/>
      <c r="L19" s="13"/>
      <c r="M19" s="7"/>
      <c r="N19" s="37"/>
      <c r="O19" s="13"/>
      <c r="P19" s="7"/>
      <c r="Q19" s="7"/>
      <c r="R19" s="7"/>
      <c r="S19" s="7"/>
    </row>
    <row r="20" spans="1:19">
      <c r="A20" s="3" t="s">
        <v>38</v>
      </c>
      <c r="B20" s="11"/>
      <c r="C20" s="11"/>
      <c r="D20" s="11"/>
      <c r="E20" s="11"/>
      <c r="F20" s="11"/>
      <c r="G20" s="11"/>
      <c r="H20" s="11"/>
      <c r="I20" s="11"/>
      <c r="J20" s="11"/>
      <c r="K20" s="37"/>
      <c r="L20" s="13"/>
      <c r="M20" s="7"/>
      <c r="N20" s="37"/>
      <c r="O20" s="13"/>
      <c r="P20" s="7"/>
      <c r="Q20" s="7"/>
      <c r="R20" s="7"/>
      <c r="S20" s="7"/>
    </row>
    <row r="21" spans="1:19">
      <c r="A21" t="s">
        <v>33</v>
      </c>
      <c r="B21" s="13">
        <v>-3.1009506582465041E-2</v>
      </c>
      <c r="C21" s="32">
        <v>-186057.03949479025</v>
      </c>
      <c r="D21" s="11"/>
      <c r="E21" s="13">
        <v>-4.1070426270111683E-2</v>
      </c>
      <c r="F21" s="32">
        <v>-328563.41016089346</v>
      </c>
      <c r="G21" s="11"/>
      <c r="H21" s="13">
        <v>-6.3883083750798125E-2</v>
      </c>
      <c r="I21" s="32">
        <v>-2363674.0987795307</v>
      </c>
      <c r="J21" s="11"/>
      <c r="K21" s="13"/>
      <c r="L21" s="32"/>
      <c r="M21" s="13"/>
      <c r="N21" s="13"/>
      <c r="O21" s="32"/>
      <c r="P21" s="7"/>
      <c r="Q21" s="7"/>
      <c r="R21" s="7"/>
      <c r="S21" s="7"/>
    </row>
    <row r="22" spans="1:19">
      <c r="A22" t="s">
        <v>36</v>
      </c>
      <c r="B22" s="13">
        <v>-0.1086157069709266</v>
      </c>
      <c r="C22" s="32"/>
      <c r="D22" s="11"/>
      <c r="E22" s="13">
        <v>-0.1365352698492914</v>
      </c>
      <c r="F22" s="32"/>
      <c r="G22" s="11"/>
      <c r="H22" s="13">
        <v>-0.19815068392786245</v>
      </c>
      <c r="I22" s="32"/>
      <c r="J22" s="11"/>
      <c r="K22" s="13"/>
      <c r="L22" s="32"/>
      <c r="M22" s="13"/>
      <c r="N22" s="13"/>
      <c r="O22" s="32"/>
      <c r="P22" s="7"/>
      <c r="Q22" s="7"/>
      <c r="R22" s="7"/>
      <c r="S22" s="7"/>
    </row>
    <row r="23" spans="1:19" ht="15.75" thickBot="1">
      <c r="A23" s="20" t="s">
        <v>35</v>
      </c>
      <c r="B23" s="34">
        <v>-3.6205235656975497E-2</v>
      </c>
      <c r="C23" s="35">
        <v>-217231.41394185298</v>
      </c>
      <c r="D23" s="36"/>
      <c r="E23" s="34">
        <v>-4.5511756616430428E-2</v>
      </c>
      <c r="F23" s="35">
        <v>-364094.05293144344</v>
      </c>
      <c r="G23" s="36"/>
      <c r="H23" s="34">
        <v>-6.6050227975954084E-2</v>
      </c>
      <c r="I23" s="35">
        <v>-2443858.4351103012</v>
      </c>
      <c r="J23" s="36"/>
      <c r="K23" s="34"/>
      <c r="L23" s="35"/>
      <c r="M23" s="34"/>
      <c r="N23" s="34"/>
      <c r="O23" s="35"/>
      <c r="P23" s="24"/>
      <c r="Q23" s="24"/>
      <c r="R23" s="7"/>
      <c r="S23" s="7"/>
    </row>
    <row r="24" spans="1:19" ht="15.75" thickTop="1">
      <c r="A24" s="54"/>
      <c r="B24" s="55"/>
      <c r="C24" s="56"/>
      <c r="D24" s="57"/>
      <c r="E24" s="55"/>
      <c r="F24" s="56"/>
      <c r="G24" s="57"/>
      <c r="H24" s="55"/>
      <c r="I24" s="56"/>
      <c r="J24" s="57"/>
      <c r="K24" s="55"/>
      <c r="L24" s="56"/>
      <c r="M24" s="51"/>
      <c r="N24" s="55"/>
      <c r="O24" s="56"/>
      <c r="P24" s="51"/>
      <c r="Q24" s="51"/>
      <c r="R24" s="7"/>
      <c r="S24" s="7"/>
    </row>
    <row r="25" spans="1:19">
      <c r="A25" s="58" t="s">
        <v>42</v>
      </c>
      <c r="B25" s="55"/>
      <c r="C25" s="56"/>
      <c r="D25" s="57"/>
      <c r="E25" s="55"/>
      <c r="F25" s="56"/>
      <c r="G25" s="57"/>
      <c r="H25" s="55"/>
      <c r="I25" s="56"/>
      <c r="J25" s="57"/>
      <c r="K25" s="55"/>
      <c r="L25" s="56"/>
      <c r="M25" s="51"/>
      <c r="N25" s="55"/>
      <c r="O25" s="56"/>
      <c r="P25" s="51"/>
      <c r="Q25" s="51"/>
      <c r="R25" s="7"/>
      <c r="S25" s="7"/>
    </row>
    <row r="26" spans="1:19">
      <c r="A26" s="57" t="s">
        <v>43</v>
      </c>
      <c r="B26" s="53">
        <f>AVERAGE(C31:C90)</f>
        <v>1.2639302359345691E-3</v>
      </c>
      <c r="C26" s="56"/>
      <c r="D26" s="57"/>
      <c r="E26" s="53">
        <f>AVERAGE(F31:F90)</f>
        <v>-1.0984056617933872E-4</v>
      </c>
      <c r="F26" s="56"/>
      <c r="G26" s="57"/>
      <c r="H26" s="53">
        <f>AVERAGE(I31:I90)</f>
        <v>-2.24401395893019E-3</v>
      </c>
      <c r="I26" s="56"/>
      <c r="J26" s="57"/>
      <c r="K26" s="53">
        <f>AVERAGE(L31:L90)</f>
        <v>-1.010143306511376E-3</v>
      </c>
      <c r="L26" s="56"/>
      <c r="M26" s="55"/>
      <c r="N26" s="53">
        <f>AVERAGE(O31:O90)</f>
        <v>-3.9549197878633088E-3</v>
      </c>
      <c r="O26" s="56"/>
      <c r="P26" s="51"/>
      <c r="Q26" s="51"/>
      <c r="R26" s="7"/>
      <c r="S26" s="7"/>
    </row>
    <row r="27" spans="1:19">
      <c r="A27" s="57" t="s">
        <v>45</v>
      </c>
      <c r="B27" s="53">
        <f>STDEV(C31:C90)</f>
        <v>1.9925462450728324E-2</v>
      </c>
      <c r="C27" s="56"/>
      <c r="D27" s="57"/>
      <c r="E27" s="53">
        <f>STDEV(F31:F90)</f>
        <v>2.454998856216651E-2</v>
      </c>
      <c r="F27" s="56"/>
      <c r="G27" s="57"/>
      <c r="H27" s="53">
        <f>STDEV(I31:I90)</f>
        <v>3.3234603316796396E-2</v>
      </c>
      <c r="I27" s="56"/>
      <c r="J27" s="57"/>
      <c r="K27" s="53">
        <f>STDEV(L31:L90)</f>
        <v>2.8220108941642799E-2</v>
      </c>
      <c r="L27" s="56"/>
      <c r="M27" s="55"/>
      <c r="N27" s="53">
        <f>STDEV(O31:O90)</f>
        <v>4.0147401918202735E-2</v>
      </c>
      <c r="O27" s="56"/>
      <c r="P27" s="51"/>
      <c r="Q27" s="51"/>
      <c r="R27" s="7"/>
      <c r="S27" s="7"/>
    </row>
    <row r="28" spans="1:19" ht="15.75" thickBot="1">
      <c r="A28" s="59" t="s">
        <v>44</v>
      </c>
      <c r="B28" s="64">
        <f>B26/B27</f>
        <v>6.3432918511177105E-2</v>
      </c>
      <c r="C28" s="62"/>
      <c r="D28" s="63"/>
      <c r="E28" s="64">
        <f>E26/E27</f>
        <v>-4.4741595663556353E-3</v>
      </c>
      <c r="F28" s="62"/>
      <c r="G28" s="63"/>
      <c r="H28" s="64">
        <f>H26/H27</f>
        <v>-6.7520407496366605E-2</v>
      </c>
      <c r="I28" s="62"/>
      <c r="J28" s="63"/>
      <c r="K28" s="64">
        <f>K26/K27</f>
        <v>-3.5795159706870062E-2</v>
      </c>
      <c r="L28" s="62"/>
      <c r="M28" s="61"/>
      <c r="N28" s="64">
        <f>N26/N27</f>
        <v>-9.8509980693673671E-2</v>
      </c>
      <c r="O28" s="35"/>
      <c r="P28" s="24"/>
      <c r="Q28" s="24"/>
      <c r="R28" s="7"/>
      <c r="S28" s="7"/>
    </row>
    <row r="29" spans="1:19" ht="15.75" thickTop="1">
      <c r="K29" s="3"/>
      <c r="L29" s="7"/>
      <c r="M29" s="7"/>
      <c r="N29" s="7"/>
      <c r="O29" s="7"/>
      <c r="P29" s="7"/>
      <c r="Q29" s="7"/>
      <c r="R29" s="7"/>
      <c r="S29" s="7"/>
    </row>
    <row r="30" spans="1:19">
      <c r="A30" s="3" t="s">
        <v>14</v>
      </c>
      <c r="B30" s="3" t="s">
        <v>15</v>
      </c>
      <c r="C30" s="60" t="s">
        <v>48</v>
      </c>
      <c r="D30" s="3" t="s">
        <v>16</v>
      </c>
      <c r="E30" s="3" t="s">
        <v>15</v>
      </c>
      <c r="F30" s="60" t="s">
        <v>49</v>
      </c>
      <c r="G30" s="3" t="s">
        <v>16</v>
      </c>
      <c r="H30" s="3" t="s">
        <v>15</v>
      </c>
      <c r="I30" s="60" t="s">
        <v>49</v>
      </c>
      <c r="J30" s="3" t="s">
        <v>16</v>
      </c>
      <c r="K30" s="3" t="s">
        <v>15</v>
      </c>
      <c r="L30" s="60" t="s">
        <v>49</v>
      </c>
      <c r="M30" s="37" t="s">
        <v>16</v>
      </c>
      <c r="N30" s="37" t="s">
        <v>15</v>
      </c>
      <c r="O30" s="60" t="s">
        <v>49</v>
      </c>
      <c r="P30" s="3" t="s">
        <v>16</v>
      </c>
      <c r="Q30" s="60" t="s">
        <v>15</v>
      </c>
    </row>
    <row r="31" spans="1:19">
      <c r="A31">
        <v>133</v>
      </c>
      <c r="B31" s="13">
        <v>-3.1205400422642072E-2</v>
      </c>
      <c r="C31" s="52">
        <f>B31-$Q31</f>
        <v>-3.5450963808903571E-2</v>
      </c>
      <c r="D31" s="13" t="s">
        <v>39</v>
      </c>
      <c r="E31" s="13">
        <v>-3.6611500561581488E-2</v>
      </c>
      <c r="F31" s="52">
        <f>E31-$Q31</f>
        <v>-4.0857063947842991E-2</v>
      </c>
      <c r="G31" s="13" t="s">
        <v>39</v>
      </c>
      <c r="H31" s="13">
        <v>-4.3761314632661946E-2</v>
      </c>
      <c r="I31" s="52">
        <f>H31-$Q31</f>
        <v>-4.8006878018923449E-2</v>
      </c>
      <c r="J31" s="13" t="s">
        <v>39</v>
      </c>
      <c r="K31" s="52">
        <f>$K$2*Data!E3+$K$3*Data!H3+$K$4*Data!J3</f>
        <v>-4.0029532038159239E-2</v>
      </c>
      <c r="L31" s="52">
        <f>K31-$Q31</f>
        <v>-4.4275095424420742E-2</v>
      </c>
      <c r="M31" s="13"/>
      <c r="N31" s="52">
        <f>$N$2*Data!E3+$N$3*Data!H3+$N$4*Data!J3</f>
        <v>-4.7684670979979311E-2</v>
      </c>
      <c r="O31" s="52">
        <f>N31-$Q31</f>
        <v>-5.1930234366240814E-2</v>
      </c>
      <c r="P31" s="13"/>
      <c r="Q31" s="52">
        <v>4.2455633862615002E-3</v>
      </c>
    </row>
    <row r="32" spans="1:19">
      <c r="A32">
        <v>134</v>
      </c>
      <c r="B32" s="13">
        <v>4.9555122667028417E-3</v>
      </c>
      <c r="C32" s="52">
        <f t="shared" ref="C32:C90" si="0">B32-$Q32</f>
        <v>2.4172178729137215E-4</v>
      </c>
      <c r="D32" s="13" t="s">
        <v>39</v>
      </c>
      <c r="E32" s="13">
        <v>5.5702541292988964E-3</v>
      </c>
      <c r="F32" s="52">
        <f t="shared" ref="F32:F90" si="1">E32-$Q32</f>
        <v>8.5646364988742688E-4</v>
      </c>
      <c r="G32" s="13" t="s">
        <v>39</v>
      </c>
      <c r="H32" s="13">
        <v>6.5003284977433401E-3</v>
      </c>
      <c r="I32" s="52">
        <f t="shared" ref="I32:I90" si="2">H32-$Q32</f>
        <v>1.7865380183318706E-3</v>
      </c>
      <c r="J32" s="13" t="s">
        <v>39</v>
      </c>
      <c r="K32" s="52">
        <f>$K$2*Data!E4+$K$3*Data!H4+$K$4*Data!J4</f>
        <v>5.9706324974413685E-3</v>
      </c>
      <c r="L32" s="52">
        <f t="shared" ref="L32:L90" si="3">K32-$Q32</f>
        <v>1.256842018029899E-3</v>
      </c>
      <c r="M32" s="13"/>
      <c r="N32" s="52">
        <f>$N$2*Data!E4+$N$3*Data!H4+$N$4*Data!J4</f>
        <v>7.2098266359022145E-3</v>
      </c>
      <c r="O32" s="52">
        <f t="shared" ref="O32:O90" si="4">N32-$Q32</f>
        <v>2.4960361564907449E-3</v>
      </c>
      <c r="P32" s="13"/>
      <c r="Q32" s="52">
        <v>4.7137904794114695E-3</v>
      </c>
    </row>
    <row r="33" spans="1:17">
      <c r="A33">
        <v>135</v>
      </c>
      <c r="B33" s="13">
        <v>2.47982234409026E-2</v>
      </c>
      <c r="C33" s="52">
        <f t="shared" si="0"/>
        <v>2.0106548533999784E-2</v>
      </c>
      <c r="D33" s="13" t="s">
        <v>39</v>
      </c>
      <c r="E33" s="13">
        <v>3.107183744226516E-2</v>
      </c>
      <c r="F33" s="52">
        <f t="shared" si="1"/>
        <v>2.6380162535362343E-2</v>
      </c>
      <c r="G33" s="13" t="s">
        <v>39</v>
      </c>
      <c r="H33" s="13">
        <v>4.0018652663370222E-2</v>
      </c>
      <c r="I33" s="52">
        <f t="shared" si="2"/>
        <v>3.5326977756467405E-2</v>
      </c>
      <c r="J33" s="13" t="s">
        <v>39</v>
      </c>
      <c r="K33" s="52">
        <f>$K$2*Data!E5+$K$3*Data!H5+$K$4*Data!J5</f>
        <v>3.5103325965056942E-2</v>
      </c>
      <c r="L33" s="52">
        <f t="shared" si="3"/>
        <v>3.0411651058154125E-2</v>
      </c>
      <c r="M33" s="13"/>
      <c r="N33" s="52">
        <f>$N$2*Data!E5+$N$3*Data!H5+$N$4*Data!J5</f>
        <v>4.6033355407790875E-2</v>
      </c>
      <c r="O33" s="52">
        <f t="shared" si="4"/>
        <v>4.1341680500888059E-2</v>
      </c>
      <c r="P33" s="13"/>
      <c r="Q33" s="52">
        <v>4.6916749069028174E-3</v>
      </c>
    </row>
    <row r="34" spans="1:17">
      <c r="A34">
        <v>136</v>
      </c>
      <c r="B34" s="13">
        <v>-2.6124189998924408E-2</v>
      </c>
      <c r="C34" s="52">
        <f t="shared" si="0"/>
        <v>-3.1003362424270944E-2</v>
      </c>
      <c r="D34" s="13" t="s">
        <v>39</v>
      </c>
      <c r="E34" s="13">
        <v>-2.8334412278268686E-2</v>
      </c>
      <c r="F34" s="52">
        <f t="shared" si="1"/>
        <v>-3.3213584703615226E-2</v>
      </c>
      <c r="G34" s="13" t="s">
        <v>39</v>
      </c>
      <c r="H34" s="13">
        <v>-3.0747581779993868E-2</v>
      </c>
      <c r="I34" s="52">
        <f t="shared" si="2"/>
        <v>-3.5626754205340408E-2</v>
      </c>
      <c r="J34" s="13" t="s">
        <v>39</v>
      </c>
      <c r="K34" s="52">
        <f>$K$2*Data!E6+$K$3*Data!H6+$K$4*Data!J6</f>
        <v>-2.9680840368113345E-2</v>
      </c>
      <c r="L34" s="52">
        <f t="shared" si="3"/>
        <v>-3.4560012793459882E-2</v>
      </c>
      <c r="M34" s="13"/>
      <c r="N34" s="52">
        <f>$N$2*Data!E6+$N$3*Data!H6+$N$4*Data!J6</f>
        <v>-3.12042130303509E-2</v>
      </c>
      <c r="O34" s="52">
        <f t="shared" si="4"/>
        <v>-3.6083385455697434E-2</v>
      </c>
      <c r="P34" s="13"/>
      <c r="Q34" s="52">
        <v>4.8791724253465368E-3</v>
      </c>
    </row>
    <row r="35" spans="1:17">
      <c r="A35">
        <v>137</v>
      </c>
      <c r="B35" s="13">
        <v>2.6535249108305702E-3</v>
      </c>
      <c r="C35" s="52">
        <f t="shared" si="0"/>
        <v>-2.0352449643439769E-3</v>
      </c>
      <c r="D35" s="13" t="s">
        <v>39</v>
      </c>
      <c r="E35" s="13">
        <v>-1.998606587363394E-3</v>
      </c>
      <c r="F35" s="52">
        <f t="shared" si="1"/>
        <v>-6.6873764625379412E-3</v>
      </c>
      <c r="G35" s="13" t="s">
        <v>39</v>
      </c>
      <c r="H35" s="13">
        <v>-9.0306914602277331E-3</v>
      </c>
      <c r="I35" s="52">
        <f t="shared" si="2"/>
        <v>-1.3719461335402281E-2</v>
      </c>
      <c r="J35" s="13" t="s">
        <v>39</v>
      </c>
      <c r="K35" s="52">
        <f>$K$2*Data!E7+$K$3*Data!H7+$K$4*Data!J7</f>
        <v>-5.0278808237468097E-3</v>
      </c>
      <c r="L35" s="52">
        <f t="shared" si="3"/>
        <v>-9.7166506989213568E-3</v>
      </c>
      <c r="M35" s="13"/>
      <c r="N35" s="52">
        <f>$N$2*Data!E7+$N$3*Data!H7+$N$4*Data!J7</f>
        <v>-1.4385586553236081E-2</v>
      </c>
      <c r="O35" s="52">
        <f t="shared" si="4"/>
        <v>-1.9074356428410627E-2</v>
      </c>
      <c r="P35" s="13"/>
      <c r="Q35" s="52">
        <v>4.6887698751745472E-3</v>
      </c>
    </row>
    <row r="36" spans="1:17">
      <c r="A36">
        <v>138</v>
      </c>
      <c r="B36" s="13">
        <v>1.8632604230014338E-2</v>
      </c>
      <c r="C36" s="52">
        <f t="shared" si="0"/>
        <v>1.3779040801822184E-2</v>
      </c>
      <c r="D36" s="13" t="s">
        <v>39</v>
      </c>
      <c r="E36" s="13">
        <v>2.016581772570996E-2</v>
      </c>
      <c r="F36" s="52">
        <f t="shared" si="1"/>
        <v>1.5312254297517806E-2</v>
      </c>
      <c r="G36" s="13" t="s">
        <v>39</v>
      </c>
      <c r="H36" s="13">
        <v>2.2078508862332317E-2</v>
      </c>
      <c r="I36" s="52">
        <f t="shared" si="2"/>
        <v>1.7224945434140163E-2</v>
      </c>
      <c r="J36" s="13" t="s">
        <v>39</v>
      </c>
      <c r="K36" s="52">
        <f>$K$2*Data!E8+$K$3*Data!H8+$K$4*Data!J8</f>
        <v>2.1123693587220001E-2</v>
      </c>
      <c r="L36" s="52">
        <f t="shared" si="3"/>
        <v>1.6270130159027847E-2</v>
      </c>
      <c r="M36" s="13"/>
      <c r="N36" s="52">
        <f>$N$2*Data!E8+$N$3*Data!H8+$N$4*Data!J8</f>
        <v>2.2932333554417494E-2</v>
      </c>
      <c r="O36" s="52">
        <f t="shared" si="4"/>
        <v>1.807877012622534E-2</v>
      </c>
      <c r="P36" s="13"/>
      <c r="Q36" s="52">
        <v>4.8535634281921536E-3</v>
      </c>
    </row>
    <row r="37" spans="1:17">
      <c r="A37">
        <v>139</v>
      </c>
      <c r="B37" s="13">
        <v>-1.5803630753723933E-2</v>
      </c>
      <c r="C37" s="52">
        <f t="shared" si="0"/>
        <v>-2.0757600121680049E-2</v>
      </c>
      <c r="D37" s="13" t="s">
        <v>39</v>
      </c>
      <c r="E37" s="13">
        <v>-2.0137713041022614E-2</v>
      </c>
      <c r="F37" s="52">
        <f t="shared" si="1"/>
        <v>-2.509168240897873E-2</v>
      </c>
      <c r="G37" s="13" t="s">
        <v>39</v>
      </c>
      <c r="H37" s="13">
        <v>-2.6106445483144395E-2</v>
      </c>
      <c r="I37" s="52">
        <f t="shared" si="2"/>
        <v>-3.1060414851100511E-2</v>
      </c>
      <c r="J37" s="13" t="s">
        <v>39</v>
      </c>
      <c r="K37" s="52">
        <f>$K$2*Data!E9+$K$3*Data!H9+$K$4*Data!J9</f>
        <v>-2.2901627428884137E-2</v>
      </c>
      <c r="L37" s="52">
        <f t="shared" si="3"/>
        <v>-2.7855596796840253E-2</v>
      </c>
      <c r="M37" s="13"/>
      <c r="N37" s="52">
        <f>$N$2*Data!E9+$N$3*Data!H9+$N$4*Data!J9</f>
        <v>-2.9784408331496353E-2</v>
      </c>
      <c r="O37" s="52">
        <f t="shared" si="4"/>
        <v>-3.4738377699452469E-2</v>
      </c>
      <c r="P37" s="13"/>
      <c r="Q37" s="52">
        <v>4.9539693679561169E-3</v>
      </c>
    </row>
    <row r="38" spans="1:17">
      <c r="A38">
        <v>140</v>
      </c>
      <c r="B38" s="13">
        <v>1.2158059072560108E-2</v>
      </c>
      <c r="C38" s="52">
        <f t="shared" si="0"/>
        <v>7.1874309659175888E-3</v>
      </c>
      <c r="D38" s="13" t="s">
        <v>39</v>
      </c>
      <c r="E38" s="13">
        <v>1.8480872032506739E-2</v>
      </c>
      <c r="F38" s="52">
        <f t="shared" si="1"/>
        <v>1.351024392586422E-2</v>
      </c>
      <c r="G38" s="13" t="s">
        <v>39</v>
      </c>
      <c r="H38" s="13">
        <v>2.7901766516875766E-2</v>
      </c>
      <c r="I38" s="52">
        <f t="shared" si="2"/>
        <v>2.2931138410233247E-2</v>
      </c>
      <c r="J38" s="13" t="s">
        <v>39</v>
      </c>
      <c r="K38" s="52">
        <f>$K$2*Data!E10+$K$3*Data!H10+$K$4*Data!J10</f>
        <v>2.2584367960916958E-2</v>
      </c>
      <c r="L38" s="52">
        <f t="shared" si="3"/>
        <v>1.7613739854274439E-2</v>
      </c>
      <c r="M38" s="13"/>
      <c r="N38" s="52">
        <f>$N$2*Data!E10+$N$3*Data!H10+$N$4*Data!J10</f>
        <v>3.4872449946826166E-2</v>
      </c>
      <c r="O38" s="52">
        <f t="shared" si="4"/>
        <v>2.9901821840183647E-2</v>
      </c>
      <c r="P38" s="13"/>
      <c r="Q38" s="52">
        <v>4.970628106642519E-3</v>
      </c>
    </row>
    <row r="39" spans="1:17">
      <c r="A39">
        <v>141</v>
      </c>
      <c r="B39" s="13">
        <v>-2.5619508144683535E-2</v>
      </c>
      <c r="C39" s="52">
        <f t="shared" si="0"/>
        <v>-3.0851686038732028E-2</v>
      </c>
      <c r="D39" s="13" t="s">
        <v>39</v>
      </c>
      <c r="E39" s="13">
        <v>-3.4956895702272901E-2</v>
      </c>
      <c r="F39" s="52">
        <f t="shared" si="1"/>
        <v>-4.0189073596321394E-2</v>
      </c>
      <c r="G39" s="13" t="s">
        <v>39</v>
      </c>
      <c r="H39" s="13">
        <v>-4.8244365188519794E-2</v>
      </c>
      <c r="I39" s="52">
        <f t="shared" si="2"/>
        <v>-5.3476543082568287E-2</v>
      </c>
      <c r="J39" s="13" t="s">
        <v>39</v>
      </c>
      <c r="K39" s="52">
        <f>$K$2*Data!E11+$K$3*Data!H11+$K$4*Data!J11</f>
        <v>-4.0954336429692276E-2</v>
      </c>
      <c r="L39" s="52">
        <f t="shared" si="3"/>
        <v>-4.6186514323740768E-2</v>
      </c>
      <c r="M39" s="13"/>
      <c r="N39" s="52">
        <f>$N$2*Data!E11+$N$3*Data!H11+$N$4*Data!J11</f>
        <v>-5.7132049527999218E-2</v>
      </c>
      <c r="O39" s="52">
        <f t="shared" si="4"/>
        <v>-6.2364227422047711E-2</v>
      </c>
      <c r="P39" s="13"/>
      <c r="Q39" s="52">
        <v>5.2321778940484943E-3</v>
      </c>
    </row>
    <row r="40" spans="1:17">
      <c r="A40">
        <v>142</v>
      </c>
      <c r="B40" s="13">
        <v>-5.6271529534755267E-3</v>
      </c>
      <c r="C40" s="52">
        <f t="shared" si="0"/>
        <v>-1.0750770390040229E-2</v>
      </c>
      <c r="D40" s="13" t="s">
        <v>39</v>
      </c>
      <c r="E40" s="13">
        <v>-7.9160502569451518E-3</v>
      </c>
      <c r="F40" s="52">
        <f t="shared" si="1"/>
        <v>-1.3039667693509855E-2</v>
      </c>
      <c r="G40" s="13" t="s">
        <v>39</v>
      </c>
      <c r="H40" s="13">
        <v>-1.1074769452891797E-2</v>
      </c>
      <c r="I40" s="52">
        <f t="shared" si="2"/>
        <v>-1.61983868894565E-2</v>
      </c>
      <c r="J40" s="13" t="s">
        <v>39</v>
      </c>
      <c r="K40" s="52">
        <f>$K$2*Data!E12+$K$3*Data!H12+$K$4*Data!J12</f>
        <v>-9.3763708282746296E-3</v>
      </c>
      <c r="L40" s="52">
        <f t="shared" si="3"/>
        <v>-1.4499988264839333E-2</v>
      </c>
      <c r="M40" s="13"/>
      <c r="N40" s="52">
        <f>$N$2*Data!E12+$N$3*Data!H12+$N$4*Data!J12</f>
        <v>-1.3031868710965086E-2</v>
      </c>
      <c r="O40" s="52">
        <f t="shared" si="4"/>
        <v>-1.8155486147529789E-2</v>
      </c>
      <c r="P40" s="13"/>
      <c r="Q40" s="52">
        <v>5.1236174365647032E-3</v>
      </c>
    </row>
    <row r="41" spans="1:17">
      <c r="A41">
        <v>143</v>
      </c>
      <c r="B41" s="13">
        <v>-9.888662637221754E-3</v>
      </c>
      <c r="C41" s="52">
        <f t="shared" si="0"/>
        <v>-1.5147987825343687E-2</v>
      </c>
      <c r="D41" s="13" t="s">
        <v>39</v>
      </c>
      <c r="E41" s="13">
        <v>-2.2019715975304957E-2</v>
      </c>
      <c r="F41" s="52">
        <f t="shared" si="1"/>
        <v>-2.727904116342689E-2</v>
      </c>
      <c r="G41" s="13" t="s">
        <v>39</v>
      </c>
      <c r="H41" s="13">
        <v>-4.0052851751135522E-2</v>
      </c>
      <c r="I41" s="52">
        <f t="shared" si="2"/>
        <v>-4.5312176939257459E-2</v>
      </c>
      <c r="J41" s="13" t="s">
        <v>39</v>
      </c>
      <c r="K41" s="52">
        <f>$K$2*Data!E13+$K$3*Data!H13+$K$4*Data!J13</f>
        <v>-2.9888556221929621E-2</v>
      </c>
      <c r="L41" s="52">
        <f t="shared" si="3"/>
        <v>-3.5147881410051554E-2</v>
      </c>
      <c r="M41" s="13"/>
      <c r="N41" s="52">
        <f>$N$2*Data!E13+$N$3*Data!H13+$N$4*Data!J13</f>
        <v>-5.3332537236067089E-2</v>
      </c>
      <c r="O41" s="52">
        <f t="shared" si="4"/>
        <v>-5.8591862424189026E-2</v>
      </c>
      <c r="P41" s="13"/>
      <c r="Q41" s="52">
        <v>5.2593251881219343E-3</v>
      </c>
    </row>
    <row r="42" spans="1:17">
      <c r="A42">
        <v>144</v>
      </c>
      <c r="B42" s="13">
        <v>2.3145510720698599E-2</v>
      </c>
      <c r="C42" s="52">
        <f t="shared" si="0"/>
        <v>1.7994190694941903E-2</v>
      </c>
      <c r="D42" s="13">
        <v>-2.9672554054595568E-2</v>
      </c>
      <c r="E42" s="13">
        <v>2.0092284490385207E-2</v>
      </c>
      <c r="F42" s="52">
        <f t="shared" si="1"/>
        <v>1.494096446462851E-2</v>
      </c>
      <c r="G42" s="13">
        <v>-5.8101391570695937E-2</v>
      </c>
      <c r="H42" s="13">
        <v>1.4880014658210209E-2</v>
      </c>
      <c r="I42" s="52">
        <f t="shared" si="2"/>
        <v>9.7286946324535127E-3</v>
      </c>
      <c r="J42" s="13">
        <v>-9.7978781553539673E-2</v>
      </c>
      <c r="K42" s="52">
        <f>$K$2*Data!E14+$K$3*Data!H14+$K$4*Data!J14</f>
        <v>1.804444439201101E-2</v>
      </c>
      <c r="L42" s="52">
        <f t="shared" si="3"/>
        <v>1.2893124366254314E-2</v>
      </c>
      <c r="M42" s="52">
        <f>PRODUCT((1+L31),(1+L32),(1+L33),(1+L34),(1+L35),(1+L36),(1+L37),(1+L38),(1+L38),(1+L39),(1+L40),(1+L41))-1</f>
        <v>-0.1252969656922247</v>
      </c>
      <c r="N42" s="52">
        <f>$N$2*Data!E14+$N$3*Data!H14+$N$4*Data!J14</f>
        <v>1.0022166554021593E-2</v>
      </c>
      <c r="O42" s="52">
        <f t="shared" si="4"/>
        <v>4.8708465282648978E-3</v>
      </c>
      <c r="P42" s="52">
        <f>PRODUCT((1+O31),(1+O32),(1+O33),(1+O34),(1+O35),(1+O36),(1+O37),(1+O38),(1+O38),(1+O39),(1+O40),(1+O41))-1</f>
        <v>-0.15459526790897971</v>
      </c>
      <c r="Q42" s="52">
        <v>5.1513200257566954E-3</v>
      </c>
    </row>
    <row r="43" spans="1:17">
      <c r="A43">
        <v>145</v>
      </c>
      <c r="B43" s="13">
        <v>1.1691170140176815E-2</v>
      </c>
      <c r="C43" s="52">
        <f t="shared" si="0"/>
        <v>7.3670189550391974E-3</v>
      </c>
      <c r="D43" s="13" t="s">
        <v>39</v>
      </c>
      <c r="E43" s="13">
        <v>1.4450706932406469E-2</v>
      </c>
      <c r="F43" s="52">
        <f t="shared" si="1"/>
        <v>1.012655574726885E-2</v>
      </c>
      <c r="G43" s="13" t="s">
        <v>39</v>
      </c>
      <c r="H43" s="13">
        <v>1.8431714196075966E-2</v>
      </c>
      <c r="I43" s="52">
        <f t="shared" si="2"/>
        <v>1.4107563010938347E-2</v>
      </c>
      <c r="J43" s="13" t="s">
        <v>39</v>
      </c>
      <c r="K43" s="52">
        <f>$K$2*Data!E15+$K$3*Data!H15+$K$4*Data!J15</f>
        <v>1.6228576054888248E-2</v>
      </c>
      <c r="L43" s="52">
        <f t="shared" si="3"/>
        <v>1.1904424869750629E-2</v>
      </c>
      <c r="M43" s="13"/>
      <c r="N43" s="52">
        <f>$N$2*Data!E15+$N$3*Data!H15+$N$4*Data!J15</f>
        <v>2.1180022756815617E-2</v>
      </c>
      <c r="O43" s="52">
        <f t="shared" si="4"/>
        <v>1.6855871571677998E-2</v>
      </c>
      <c r="P43" s="13"/>
      <c r="Q43" s="52">
        <v>4.3241511851376179E-3</v>
      </c>
    </row>
    <row r="44" spans="1:17">
      <c r="A44">
        <v>146</v>
      </c>
      <c r="B44" s="13">
        <v>-2.7287523619101452E-2</v>
      </c>
      <c r="C44" s="52">
        <f t="shared" si="0"/>
        <v>-3.1692722152030853E-2</v>
      </c>
      <c r="D44" s="13" t="s">
        <v>39</v>
      </c>
      <c r="E44" s="13">
        <v>-4.2518595240731795E-2</v>
      </c>
      <c r="F44" s="52">
        <f t="shared" si="1"/>
        <v>-4.6923793773661196E-2</v>
      </c>
      <c r="G44" s="13" t="s">
        <v>39</v>
      </c>
      <c r="H44" s="13">
        <v>-6.4768523863618838E-2</v>
      </c>
      <c r="I44" s="52">
        <f t="shared" si="2"/>
        <v>-6.9173722396548246E-2</v>
      </c>
      <c r="J44" s="13" t="s">
        <v>39</v>
      </c>
      <c r="K44" s="52">
        <f>$K$2*Data!E16+$K$3*Data!H16+$K$4*Data!J16</f>
        <v>-5.2359123913835688E-2</v>
      </c>
      <c r="L44" s="52">
        <f t="shared" si="3"/>
        <v>-5.6764322446765089E-2</v>
      </c>
      <c r="M44" s="13"/>
      <c r="N44" s="52">
        <f>$N$2*Data!E16+$N$3*Data!H16+$N$4*Data!J16</f>
        <v>-8.0560952116446385E-2</v>
      </c>
      <c r="O44" s="52">
        <f t="shared" si="4"/>
        <v>-8.4966150649375793E-2</v>
      </c>
      <c r="P44" s="13"/>
      <c r="Q44" s="52">
        <v>4.4051985329294019E-3</v>
      </c>
    </row>
    <row r="45" spans="1:17">
      <c r="A45">
        <v>147</v>
      </c>
      <c r="B45" s="13">
        <v>-4.4590927758622785E-2</v>
      </c>
      <c r="C45" s="52">
        <f t="shared" si="0"/>
        <v>-4.8421128794563235E-2</v>
      </c>
      <c r="D45" s="13" t="s">
        <v>39</v>
      </c>
      <c r="E45" s="13">
        <v>-5.2873481475555539E-2</v>
      </c>
      <c r="F45" s="52">
        <f t="shared" si="1"/>
        <v>-5.670368251149599E-2</v>
      </c>
      <c r="G45" s="13" t="s">
        <v>39</v>
      </c>
      <c r="H45" s="13">
        <v>-6.4009542046335216E-2</v>
      </c>
      <c r="I45" s="52">
        <f t="shared" si="2"/>
        <v>-6.7839743082275666E-2</v>
      </c>
      <c r="J45" s="13" t="s">
        <v>39</v>
      </c>
      <c r="K45" s="52">
        <f>$K$2*Data!E17+$K$3*Data!H17+$K$4*Data!J17</f>
        <v>-5.8128364391099883E-2</v>
      </c>
      <c r="L45" s="52">
        <f t="shared" si="3"/>
        <v>-6.1958565427040334E-2</v>
      </c>
      <c r="M45" s="13"/>
      <c r="N45" s="52">
        <f>$N$2*Data!E17+$N$3*Data!H17+$N$4*Data!J17</f>
        <v>-7.0429932467490769E-2</v>
      </c>
      <c r="O45" s="52">
        <f t="shared" si="4"/>
        <v>-7.4260133503431219E-2</v>
      </c>
      <c r="P45" s="13"/>
      <c r="Q45" s="52">
        <v>3.8302010359404478E-3</v>
      </c>
    </row>
    <row r="46" spans="1:17">
      <c r="A46">
        <v>148</v>
      </c>
      <c r="B46" s="13">
        <v>3.3898031548845478E-2</v>
      </c>
      <c r="C46" s="52">
        <f t="shared" si="0"/>
        <v>3.024060400545063E-2</v>
      </c>
      <c r="D46" s="13" t="s">
        <v>39</v>
      </c>
      <c r="E46" s="13">
        <v>4.9428488485701125E-2</v>
      </c>
      <c r="F46" s="52">
        <f t="shared" si="1"/>
        <v>4.5771060942306277E-2</v>
      </c>
      <c r="G46" s="13" t="s">
        <v>39</v>
      </c>
      <c r="H46" s="13">
        <v>7.2179861682667837E-2</v>
      </c>
      <c r="I46" s="52">
        <f t="shared" si="2"/>
        <v>6.8522434139272989E-2</v>
      </c>
      <c r="J46" s="13" t="s">
        <v>39</v>
      </c>
      <c r="K46" s="52">
        <f>$K$2*Data!E18+$K$3*Data!H18+$K$4*Data!J18</f>
        <v>5.9468854273825617E-2</v>
      </c>
      <c r="L46" s="52">
        <f t="shared" si="3"/>
        <v>5.5811426730430769E-2</v>
      </c>
      <c r="M46" s="13"/>
      <c r="N46" s="52">
        <f>$N$2*Data!E18+$N$3*Data!H18+$N$4*Data!J18</f>
        <v>8.8426923267917706E-2</v>
      </c>
      <c r="O46" s="52">
        <f t="shared" si="4"/>
        <v>8.4769495724522859E-2</v>
      </c>
      <c r="P46" s="13"/>
      <c r="Q46" s="52">
        <v>3.6574275433948465E-3</v>
      </c>
    </row>
    <row r="47" spans="1:17">
      <c r="A47">
        <v>149</v>
      </c>
      <c r="B47" s="13">
        <v>-1.1393352694746247E-2</v>
      </c>
      <c r="C47" s="52">
        <f t="shared" si="0"/>
        <v>-1.4623797668843646E-2</v>
      </c>
      <c r="D47" s="13" t="s">
        <v>39</v>
      </c>
      <c r="E47" s="13">
        <v>-1.5182252610889128E-2</v>
      </c>
      <c r="F47" s="52">
        <f t="shared" si="1"/>
        <v>-1.8412697584986527E-2</v>
      </c>
      <c r="G47" s="13" t="s">
        <v>39</v>
      </c>
      <c r="H47" s="13">
        <v>-2.0508990392841594E-2</v>
      </c>
      <c r="I47" s="52">
        <f t="shared" si="2"/>
        <v>-2.3739435366938993E-2</v>
      </c>
      <c r="J47" s="13" t="s">
        <v>39</v>
      </c>
      <c r="K47" s="52">
        <f>$K$2*Data!E19+$K$3*Data!H19+$K$4*Data!J19</f>
        <v>-1.7609376347155814E-2</v>
      </c>
      <c r="L47" s="52">
        <f t="shared" si="3"/>
        <v>-2.0839821321253213E-2</v>
      </c>
      <c r="M47" s="13"/>
      <c r="N47" s="52">
        <f>$N$2*Data!E19+$N$3*Data!H19+$N$4*Data!J19</f>
        <v>-2.3969125590913163E-2</v>
      </c>
      <c r="O47" s="52">
        <f t="shared" si="4"/>
        <v>-2.7199570565010562E-2</v>
      </c>
      <c r="P47" s="13"/>
      <c r="Q47" s="52">
        <v>3.2304449740973989E-3</v>
      </c>
    </row>
    <row r="48" spans="1:17">
      <c r="A48">
        <v>150</v>
      </c>
      <c r="B48" s="13">
        <v>-1.2205107978703734E-2</v>
      </c>
      <c r="C48" s="52">
        <f t="shared" si="0"/>
        <v>-1.5326978745034549E-2</v>
      </c>
      <c r="D48" s="13" t="s">
        <v>39</v>
      </c>
      <c r="E48" s="13">
        <v>-1.5307135655459108E-2</v>
      </c>
      <c r="F48" s="52">
        <f t="shared" si="1"/>
        <v>-1.8429006421789924E-2</v>
      </c>
      <c r="G48" s="13" t="s">
        <v>39</v>
      </c>
      <c r="H48" s="13">
        <v>-1.9564607093135157E-2</v>
      </c>
      <c r="I48" s="52">
        <f t="shared" si="2"/>
        <v>-2.2686477859465974E-2</v>
      </c>
      <c r="J48" s="13" t="s">
        <v>39</v>
      </c>
      <c r="K48" s="52">
        <f>$K$2*Data!E20+$K$3*Data!H20+$K$4*Data!J20</f>
        <v>-1.72838966376044E-2</v>
      </c>
      <c r="L48" s="52">
        <f t="shared" si="3"/>
        <v>-2.0405767403935217E-2</v>
      </c>
      <c r="M48" s="13"/>
      <c r="N48" s="52">
        <f>$N$2*Data!E20+$N$3*Data!H20+$N$4*Data!J20</f>
        <v>-2.2164355555206672E-2</v>
      </c>
      <c r="O48" s="52">
        <f t="shared" si="4"/>
        <v>-2.5286226321537486E-2</v>
      </c>
      <c r="P48" s="13"/>
      <c r="Q48" s="52">
        <v>3.1218707663308153E-3</v>
      </c>
    </row>
    <row r="49" spans="1:17">
      <c r="A49">
        <v>151</v>
      </c>
      <c r="B49" s="13">
        <v>8.9319681241475952E-3</v>
      </c>
      <c r="C49" s="52">
        <f t="shared" si="0"/>
        <v>5.8785330096436782E-3</v>
      </c>
      <c r="D49" s="13" t="s">
        <v>39</v>
      </c>
      <c r="E49" s="13">
        <v>2.6882420594957833E-3</v>
      </c>
      <c r="F49" s="52">
        <f t="shared" si="1"/>
        <v>-3.6519305500813367E-4</v>
      </c>
      <c r="G49" s="13" t="s">
        <v>39</v>
      </c>
      <c r="H49" s="13">
        <v>-7.015619174537472E-3</v>
      </c>
      <c r="I49" s="52">
        <f t="shared" si="2"/>
        <v>-1.0069054289041389E-2</v>
      </c>
      <c r="J49" s="13" t="s">
        <v>39</v>
      </c>
      <c r="K49" s="52">
        <f>$K$2*Data!E21+$K$3*Data!H21+$K$4*Data!J21</f>
        <v>-1.4040070962334449E-3</v>
      </c>
      <c r="L49" s="52">
        <f t="shared" si="3"/>
        <v>-4.4574422107373623E-3</v>
      </c>
      <c r="M49" s="13"/>
      <c r="N49" s="52">
        <f>$N$2*Data!E21+$N$3*Data!H21+$N$4*Data!J21</f>
        <v>-1.4800923305645735E-2</v>
      </c>
      <c r="O49" s="52">
        <f t="shared" si="4"/>
        <v>-1.7854358420149652E-2</v>
      </c>
      <c r="P49" s="13"/>
      <c r="Q49" s="52">
        <v>3.0534351145039169E-3</v>
      </c>
    </row>
    <row r="50" spans="1:17">
      <c r="A50">
        <v>152</v>
      </c>
      <c r="B50" s="13">
        <v>1.9200538324680334E-3</v>
      </c>
      <c r="C50" s="52">
        <f t="shared" si="0"/>
        <v>-9.484627346784927E-4</v>
      </c>
      <c r="D50" s="13" t="s">
        <v>39</v>
      </c>
      <c r="E50" s="13">
        <v>-1.2935877775580746E-2</v>
      </c>
      <c r="F50" s="52">
        <f t="shared" si="1"/>
        <v>-1.5804394342727273E-2</v>
      </c>
      <c r="G50" s="13" t="s">
        <v>39</v>
      </c>
      <c r="H50" s="13">
        <v>-3.5563311301842676E-2</v>
      </c>
      <c r="I50" s="52">
        <f t="shared" si="2"/>
        <v>-3.8431827868989202E-2</v>
      </c>
      <c r="J50" s="13" t="s">
        <v>39</v>
      </c>
      <c r="K50" s="52">
        <f>$K$2*Data!E22+$K$3*Data!H22+$K$4*Data!J22</f>
        <v>-2.2626586932231331E-2</v>
      </c>
      <c r="L50" s="52">
        <f t="shared" si="3"/>
        <v>-2.5495103499377857E-2</v>
      </c>
      <c r="M50" s="13"/>
      <c r="N50" s="52">
        <f>$N$2*Data!E22+$N$3*Data!H22+$N$4*Data!J22</f>
        <v>-5.3049190617822269E-2</v>
      </c>
      <c r="O50" s="52">
        <f t="shared" si="4"/>
        <v>-5.5917707184968794E-2</v>
      </c>
      <c r="P50" s="13"/>
      <c r="Q50" s="52">
        <v>2.8685165671465261E-3</v>
      </c>
    </row>
    <row r="51" spans="1:17">
      <c r="A51">
        <v>153</v>
      </c>
      <c r="B51" s="13">
        <v>-2.0745618258049069E-2</v>
      </c>
      <c r="C51" s="52">
        <f t="shared" si="0"/>
        <v>-2.3352977236898484E-2</v>
      </c>
      <c r="D51" s="13" t="s">
        <v>39</v>
      </c>
      <c r="E51" s="13">
        <v>-3.6771954154180192E-2</v>
      </c>
      <c r="F51" s="52">
        <f t="shared" si="1"/>
        <v>-3.9379313133029607E-2</v>
      </c>
      <c r="G51" s="13" t="s">
        <v>39</v>
      </c>
      <c r="H51" s="13">
        <v>-6.049233585717869E-2</v>
      </c>
      <c r="I51" s="52">
        <f t="shared" si="2"/>
        <v>-6.3099694836028106E-2</v>
      </c>
      <c r="J51" s="13" t="s">
        <v>39</v>
      </c>
      <c r="K51" s="52">
        <f>$K$2*Data!E23+$K$3*Data!H23+$K$4*Data!J23</f>
        <v>-4.7157160272545608E-2</v>
      </c>
      <c r="L51" s="52">
        <f t="shared" si="3"/>
        <v>-4.9764519251395023E-2</v>
      </c>
      <c r="M51" s="13"/>
      <c r="N51" s="52">
        <f>$N$2*Data!E23+$N$3*Data!H23+$N$4*Data!J23</f>
        <v>-7.7803938922630239E-2</v>
      </c>
      <c r="O51" s="52">
        <f t="shared" si="4"/>
        <v>-8.0411297901479661E-2</v>
      </c>
      <c r="P51" s="13"/>
      <c r="Q51" s="52">
        <v>2.6073589788494166E-3</v>
      </c>
    </row>
    <row r="52" spans="1:17">
      <c r="A52">
        <v>154</v>
      </c>
      <c r="B52" s="13">
        <v>2.0124651607133375E-2</v>
      </c>
      <c r="C52" s="52">
        <f t="shared" si="0"/>
        <v>1.7989848494202286E-2</v>
      </c>
      <c r="D52" s="13" t="s">
        <v>39</v>
      </c>
      <c r="E52" s="13">
        <v>2.5233837086975915E-2</v>
      </c>
      <c r="F52" s="52">
        <f t="shared" si="1"/>
        <v>2.3099033974044825E-2</v>
      </c>
      <c r="G52" s="13" t="s">
        <v>39</v>
      </c>
      <c r="H52" s="13">
        <v>3.2470167112397474E-2</v>
      </c>
      <c r="I52" s="52">
        <f t="shared" si="2"/>
        <v>3.0335363999466385E-2</v>
      </c>
      <c r="J52" s="13" t="s">
        <v>39</v>
      </c>
      <c r="K52" s="52">
        <f>$K$2*Data!E24+$K$3*Data!H24+$K$4*Data!J24</f>
        <v>2.8512062829439341E-2</v>
      </c>
      <c r="L52" s="52">
        <f t="shared" si="3"/>
        <v>2.6377259716508252E-2</v>
      </c>
      <c r="M52" s="13"/>
      <c r="N52" s="52">
        <f>$N$2*Data!E24+$N$3*Data!H24+$N$4*Data!J24</f>
        <v>3.7256242339950278E-2</v>
      </c>
      <c r="O52" s="52">
        <f t="shared" si="4"/>
        <v>3.5121439227019186E-2</v>
      </c>
      <c r="P52" s="13"/>
      <c r="Q52" s="52">
        <v>2.1348031129310905E-3</v>
      </c>
    </row>
    <row r="53" spans="1:17">
      <c r="A53">
        <v>155</v>
      </c>
      <c r="B53" s="13">
        <v>-4.06857190515928E-3</v>
      </c>
      <c r="C53" s="52">
        <f t="shared" si="0"/>
        <v>-5.8115081717897751E-3</v>
      </c>
      <c r="D53" s="13" t="s">
        <v>39</v>
      </c>
      <c r="E53" s="13">
        <v>3.6502371520152474E-3</v>
      </c>
      <c r="F53" s="52">
        <f t="shared" si="1"/>
        <v>1.9073008853847521E-3</v>
      </c>
      <c r="G53" s="13" t="s">
        <v>39</v>
      </c>
      <c r="H53" s="13">
        <v>1.5601672066911989E-2</v>
      </c>
      <c r="I53" s="52">
        <f t="shared" si="2"/>
        <v>1.3858735800281493E-2</v>
      </c>
      <c r="J53" s="13" t="s">
        <v>39</v>
      </c>
      <c r="K53" s="52">
        <f>$K$2*Data!E25+$K$3*Data!H25+$K$4*Data!J25</f>
        <v>8.7047851720921873E-3</v>
      </c>
      <c r="L53" s="52">
        <f t="shared" si="3"/>
        <v>6.9618489054616923E-3</v>
      </c>
      <c r="M53" s="13"/>
      <c r="N53" s="52">
        <f>$N$2*Data!E25+$N$3*Data!H25+$N$4*Data!J25</f>
        <v>2.5125080246786974E-2</v>
      </c>
      <c r="O53" s="52">
        <f t="shared" si="4"/>
        <v>2.3382143980156478E-2</v>
      </c>
      <c r="P53" s="13"/>
      <c r="Q53" s="52">
        <v>1.7429362666304953E-3</v>
      </c>
    </row>
    <row r="54" spans="1:17">
      <c r="A54">
        <v>156</v>
      </c>
      <c r="B54" s="13">
        <v>-7.6674513814429654E-3</v>
      </c>
      <c r="C54" s="52">
        <f t="shared" si="0"/>
        <v>-9.2333647342375848E-3</v>
      </c>
      <c r="D54" s="13">
        <v>-5.2628730949392688E-2</v>
      </c>
      <c r="E54" s="13">
        <v>-2.1490226480669239E-3</v>
      </c>
      <c r="F54" s="52">
        <f t="shared" si="1"/>
        <v>-3.7149360008615438E-3</v>
      </c>
      <c r="G54" s="13">
        <v>-8.358915789345267E-2</v>
      </c>
      <c r="H54" s="13">
        <v>6.5523142923092801E-3</v>
      </c>
      <c r="I54" s="52">
        <f t="shared" si="2"/>
        <v>4.9864009395146607E-3</v>
      </c>
      <c r="J54" s="13">
        <v>-0.12830757874783039</v>
      </c>
      <c r="K54" s="52">
        <f>$K$2*Data!E26+$K$3*Data!H26+$K$4*Data!J26</f>
        <v>1.480325412658718E-3</v>
      </c>
      <c r="L54" s="52">
        <f t="shared" si="3"/>
        <v>-8.558794013590167E-5</v>
      </c>
      <c r="M54" s="52">
        <f>PRODUCT((1+L43),(1+L44),(1+L45),(1+L46),(1+L47),(1+L48),(1+L49),(1+L50),(1+L50),(1+L51),(1+L52),(1+L53))-1</f>
        <v>-0.15812576444721393</v>
      </c>
      <c r="N54" s="52">
        <f>$N$2*Data!E26+$N$3*Data!H26+$N$4*Data!J26</f>
        <v>1.3713857758059647E-2</v>
      </c>
      <c r="O54" s="52">
        <f t="shared" si="4"/>
        <v>1.2147944405265027E-2</v>
      </c>
      <c r="P54" s="52">
        <f>PRODUCT((1+O43),(1+O44),(1+O45),(1+O46),(1+O47),(1+O48),(1+O49),(1+O50),(1+O50),(1+O51),(1+O52),(1+O53))-1</f>
        <v>-0.24448652948418137</v>
      </c>
      <c r="Q54" s="52">
        <v>1.5659133527946196E-3</v>
      </c>
    </row>
    <row r="55" spans="1:17">
      <c r="A55">
        <v>157</v>
      </c>
      <c r="B55" s="13">
        <v>-2.0230524813389883E-2</v>
      </c>
      <c r="C55" s="52">
        <f t="shared" si="0"/>
        <v>-2.1562365455761491E-2</v>
      </c>
      <c r="D55" s="13" t="s">
        <v>39</v>
      </c>
      <c r="E55" s="13">
        <v>-2.4303155138997057E-2</v>
      </c>
      <c r="F55" s="52">
        <f t="shared" si="1"/>
        <v>-2.5634995781368665E-2</v>
      </c>
      <c r="G55" s="13" t="s">
        <v>39</v>
      </c>
      <c r="H55" s="13">
        <v>-2.9848290486366728E-2</v>
      </c>
      <c r="I55" s="52">
        <f t="shared" si="2"/>
        <v>-3.1180131128738336E-2</v>
      </c>
      <c r="J55" s="13" t="s">
        <v>39</v>
      </c>
      <c r="K55" s="52">
        <f>$K$2*Data!E27+$K$3*Data!H27+$K$4*Data!J27</f>
        <v>-2.6893983836537617E-2</v>
      </c>
      <c r="L55" s="52">
        <f t="shared" si="3"/>
        <v>-2.8225824478909225E-2</v>
      </c>
      <c r="M55" s="13"/>
      <c r="N55" s="52">
        <f>$N$2*Data!E27+$N$3*Data!H27+$N$4*Data!J27</f>
        <v>-3.3161426785332328E-2</v>
      </c>
      <c r="O55" s="52">
        <f t="shared" si="4"/>
        <v>-3.4493267427703936E-2</v>
      </c>
      <c r="P55" s="13"/>
      <c r="Q55" s="52">
        <v>1.3318406423716092E-3</v>
      </c>
    </row>
    <row r="56" spans="1:17">
      <c r="A56">
        <v>158</v>
      </c>
      <c r="B56" s="13">
        <v>6.4683349504043169E-3</v>
      </c>
      <c r="C56" s="52">
        <f t="shared" si="0"/>
        <v>4.9840548262645064E-3</v>
      </c>
      <c r="D56" s="13" t="s">
        <v>39</v>
      </c>
      <c r="E56" s="13">
        <v>8.2649438580281159E-3</v>
      </c>
      <c r="F56" s="52">
        <f t="shared" si="1"/>
        <v>6.7806637338883053E-3</v>
      </c>
      <c r="G56" s="13" t="s">
        <v>39</v>
      </c>
      <c r="H56" s="13">
        <v>1.0850998220581342E-2</v>
      </c>
      <c r="I56" s="52">
        <f t="shared" si="2"/>
        <v>9.3667180964415314E-3</v>
      </c>
      <c r="J56" s="13" t="s">
        <v>39</v>
      </c>
      <c r="K56" s="52">
        <f>$K$2*Data!E28+$K$3*Data!H28+$K$4*Data!J28</f>
        <v>9.42185374809534E-3</v>
      </c>
      <c r="L56" s="52">
        <f t="shared" si="3"/>
        <v>7.9375736239555295E-3</v>
      </c>
      <c r="M56" s="13"/>
      <c r="N56" s="52">
        <f>$N$2*Data!E28+$N$3*Data!H28+$N$4*Data!J28</f>
        <v>1.2627250494172546E-2</v>
      </c>
      <c r="O56" s="52">
        <f t="shared" si="4"/>
        <v>1.1142970370032736E-2</v>
      </c>
      <c r="P56" s="13"/>
      <c r="Q56" s="52">
        <v>1.484280124139811E-3</v>
      </c>
    </row>
    <row r="57" spans="1:17">
      <c r="A57">
        <v>159</v>
      </c>
      <c r="B57" s="13">
        <v>7.2675639288503364E-3</v>
      </c>
      <c r="C57" s="52">
        <f t="shared" si="0"/>
        <v>5.823979219299477E-3</v>
      </c>
      <c r="D57" s="13" t="s">
        <v>39</v>
      </c>
      <c r="E57" s="13">
        <v>1.1495506488263228E-2</v>
      </c>
      <c r="F57" s="52">
        <f t="shared" si="1"/>
        <v>1.0051921778712367E-2</v>
      </c>
      <c r="G57" s="13" t="s">
        <v>39</v>
      </c>
      <c r="H57" s="13">
        <v>1.7763635743914565E-2</v>
      </c>
      <c r="I57" s="52">
        <f t="shared" si="2"/>
        <v>1.6320051034363705E-2</v>
      </c>
      <c r="J57" s="13" t="s">
        <v>39</v>
      </c>
      <c r="K57" s="52">
        <f>$K$2*Data!E29+$K$3*Data!H29+$K$4*Data!J29</f>
        <v>1.4236290693534808E-2</v>
      </c>
      <c r="L57" s="52">
        <f t="shared" si="3"/>
        <v>1.2792705983983948E-2</v>
      </c>
      <c r="M57" s="13"/>
      <c r="N57" s="52">
        <f>$N$2*Data!E29+$N$3*Data!H29+$N$4*Data!J29</f>
        <v>2.2354055810451072E-2</v>
      </c>
      <c r="O57" s="52">
        <f t="shared" si="4"/>
        <v>2.0910471100900212E-2</v>
      </c>
      <c r="P57" s="13"/>
      <c r="Q57" s="52">
        <v>1.4435847095508596E-3</v>
      </c>
    </row>
    <row r="58" spans="1:17">
      <c r="A58">
        <v>160</v>
      </c>
      <c r="B58" s="13">
        <v>1.3157175863533469E-2</v>
      </c>
      <c r="C58" s="52">
        <f t="shared" si="0"/>
        <v>1.1658011935723928E-2</v>
      </c>
      <c r="D58" s="13" t="s">
        <v>39</v>
      </c>
      <c r="E58" s="13">
        <v>3.2676141898823033E-3</v>
      </c>
      <c r="F58" s="52">
        <f t="shared" si="1"/>
        <v>1.7684502620727634E-3</v>
      </c>
      <c r="G58" s="13" t="s">
        <v>39</v>
      </c>
      <c r="H58" s="13">
        <v>-1.2175014986094536E-2</v>
      </c>
      <c r="I58" s="52">
        <f t="shared" si="2"/>
        <v>-1.3674178913904076E-2</v>
      </c>
      <c r="J58" s="13" t="s">
        <v>39</v>
      </c>
      <c r="K58" s="52">
        <f>$K$2*Data!E30+$K$3*Data!H30+$K$4*Data!J30</f>
        <v>-3.2214295645409622E-3</v>
      </c>
      <c r="L58" s="52">
        <f t="shared" si="3"/>
        <v>-4.7205934923505019E-3</v>
      </c>
      <c r="M58" s="13"/>
      <c r="N58" s="52">
        <f>$N$2*Data!E30+$N$3*Data!H30+$N$4*Data!J30</f>
        <v>-2.4669416866327305E-2</v>
      </c>
      <c r="O58" s="52">
        <f t="shared" si="4"/>
        <v>-2.6168580794136843E-2</v>
      </c>
      <c r="P58" s="13"/>
      <c r="Q58" s="52">
        <v>1.4991639278095399E-3</v>
      </c>
    </row>
    <row r="59" spans="1:17">
      <c r="A59">
        <v>161</v>
      </c>
      <c r="B59" s="13">
        <v>7.5987760723524953E-3</v>
      </c>
      <c r="C59" s="52">
        <f t="shared" si="0"/>
        <v>6.1594301111571603E-3</v>
      </c>
      <c r="D59" s="13" t="s">
        <v>39</v>
      </c>
      <c r="E59" s="13">
        <v>7.64581350348507E-4</v>
      </c>
      <c r="F59" s="52">
        <f t="shared" si="1"/>
        <v>-6.7476461084682842E-4</v>
      </c>
      <c r="G59" s="13" t="s">
        <v>39</v>
      </c>
      <c r="H59" s="13">
        <v>-9.8484779395388768E-3</v>
      </c>
      <c r="I59" s="52">
        <f t="shared" si="2"/>
        <v>-1.1287823900734212E-2</v>
      </c>
      <c r="J59" s="13" t="s">
        <v>39</v>
      </c>
      <c r="K59" s="52">
        <f>$K$2*Data!E31+$K$3*Data!H31+$K$4*Data!J31</f>
        <v>-3.7138219396422277E-3</v>
      </c>
      <c r="L59" s="52">
        <f t="shared" si="3"/>
        <v>-5.1531679008375627E-3</v>
      </c>
      <c r="M59" s="13"/>
      <c r="N59" s="52">
        <f>$N$2*Data!E31+$N$3*Data!H31+$N$4*Data!J31</f>
        <v>-1.8350923217276521E-2</v>
      </c>
      <c r="O59" s="52">
        <f t="shared" si="4"/>
        <v>-1.9790269178471858E-2</v>
      </c>
      <c r="P59" s="13"/>
      <c r="Q59" s="52">
        <v>1.4393459611953354E-3</v>
      </c>
    </row>
    <row r="60" spans="1:17">
      <c r="A60">
        <v>162</v>
      </c>
      <c r="B60" s="13">
        <v>6.538519234369611E-3</v>
      </c>
      <c r="C60" s="52">
        <f t="shared" si="0"/>
        <v>5.0820783160452961E-3</v>
      </c>
      <c r="D60" s="13" t="s">
        <v>39</v>
      </c>
      <c r="E60" s="13">
        <v>-8.9924161061244352E-3</v>
      </c>
      <c r="F60" s="52">
        <f t="shared" si="1"/>
        <v>-1.0448857024448749E-2</v>
      </c>
      <c r="G60" s="13" t="s">
        <v>39</v>
      </c>
      <c r="H60" s="13">
        <v>-3.2835567017412123E-2</v>
      </c>
      <c r="I60" s="52">
        <f t="shared" si="2"/>
        <v>-3.4292007935736439E-2</v>
      </c>
      <c r="J60" s="13" t="s">
        <v>39</v>
      </c>
      <c r="K60" s="52">
        <f>$K$2*Data!E32+$K$3*Data!H32+$K$4*Data!J32</f>
        <v>-1.9142198867500227E-2</v>
      </c>
      <c r="L60" s="52">
        <f t="shared" si="3"/>
        <v>-2.0598639785824543E-2</v>
      </c>
      <c r="M60" s="13"/>
      <c r="N60" s="52">
        <f>$N$2*Data!E32+$N$3*Data!H32+$N$4*Data!J32</f>
        <v>-5.1538052051697814E-2</v>
      </c>
      <c r="O60" s="52">
        <f t="shared" si="4"/>
        <v>-5.2994492970022129E-2</v>
      </c>
      <c r="P60" s="13"/>
      <c r="Q60" s="52">
        <v>1.4564409183243144E-3</v>
      </c>
    </row>
    <row r="61" spans="1:17">
      <c r="A61">
        <v>163</v>
      </c>
      <c r="B61" s="13">
        <v>-2.2155100893502425E-2</v>
      </c>
      <c r="C61" s="52">
        <f t="shared" si="0"/>
        <v>-2.3609423676616816E-2</v>
      </c>
      <c r="D61" s="13" t="s">
        <v>39</v>
      </c>
      <c r="E61" s="13">
        <v>-4.1143193133004075E-2</v>
      </c>
      <c r="F61" s="52">
        <f t="shared" si="1"/>
        <v>-4.2597515916118468E-2</v>
      </c>
      <c r="G61" s="13" t="s">
        <v>39</v>
      </c>
      <c r="H61" s="13">
        <v>-6.937261801790838E-2</v>
      </c>
      <c r="I61" s="52">
        <f t="shared" si="2"/>
        <v>-7.0826940801022767E-2</v>
      </c>
      <c r="J61" s="13" t="s">
        <v>39</v>
      </c>
      <c r="K61" s="52">
        <f>$K$2*Data!E33+$K$3*Data!H33+$K$4*Data!J33</f>
        <v>-5.3460181741245325E-2</v>
      </c>
      <c r="L61" s="52">
        <f t="shared" si="3"/>
        <v>-5.4914504524359718E-2</v>
      </c>
      <c r="M61" s="13"/>
      <c r="N61" s="52">
        <f>$N$2*Data!E33+$N$3*Data!H33+$N$4*Data!J33</f>
        <v>-9.016561647006438E-2</v>
      </c>
      <c r="O61" s="52">
        <f t="shared" si="4"/>
        <v>-9.1619939253178767E-2</v>
      </c>
      <c r="P61" s="13"/>
      <c r="Q61" s="52">
        <v>1.4543227831143909E-3</v>
      </c>
    </row>
    <row r="62" spans="1:17">
      <c r="A62">
        <v>164</v>
      </c>
      <c r="B62" s="13">
        <v>1.818857468784028E-2</v>
      </c>
      <c r="C62" s="52">
        <f t="shared" si="0"/>
        <v>1.681279603533917E-2</v>
      </c>
      <c r="D62" s="13" t="s">
        <v>39</v>
      </c>
      <c r="E62" s="13">
        <v>2.0167558150627842E-2</v>
      </c>
      <c r="F62" s="52">
        <f t="shared" si="1"/>
        <v>1.8791779498126732E-2</v>
      </c>
      <c r="G62" s="13" t="s">
        <v>39</v>
      </c>
      <c r="H62" s="13">
        <v>2.2666384789694918E-2</v>
      </c>
      <c r="I62" s="52">
        <f t="shared" si="2"/>
        <v>2.1290606137193809E-2</v>
      </c>
      <c r="J62" s="13" t="s">
        <v>39</v>
      </c>
      <c r="K62" s="52">
        <f>$K$2*Data!E34+$K$3*Data!H34+$K$4*Data!J34</f>
        <v>2.1406932545928327E-2</v>
      </c>
      <c r="L62" s="52">
        <f t="shared" si="3"/>
        <v>2.0031153893427217E-2</v>
      </c>
      <c r="M62" s="13"/>
      <c r="N62" s="52">
        <f>$N$2*Data!E34+$N$3*Data!H34+$N$4*Data!J34</f>
        <v>2.3836031936323832E-2</v>
      </c>
      <c r="O62" s="52">
        <f t="shared" si="4"/>
        <v>2.2460253283822722E-2</v>
      </c>
      <c r="P62" s="13"/>
      <c r="Q62" s="52">
        <v>1.3757786525011096E-3</v>
      </c>
    </row>
    <row r="63" spans="1:17">
      <c r="A63">
        <v>165</v>
      </c>
      <c r="B63" s="13">
        <v>-2.4866740846324665E-2</v>
      </c>
      <c r="C63" s="52">
        <f t="shared" si="0"/>
        <v>-2.6259711116904411E-2</v>
      </c>
      <c r="D63" s="13" t="s">
        <v>39</v>
      </c>
      <c r="E63" s="13">
        <v>-3.968785587515624E-2</v>
      </c>
      <c r="F63" s="52">
        <f t="shared" si="1"/>
        <v>-4.1080826145735987E-2</v>
      </c>
      <c r="G63" s="13" t="s">
        <v>39</v>
      </c>
      <c r="H63" s="13">
        <v>-6.1480376135593456E-2</v>
      </c>
      <c r="I63" s="52">
        <f t="shared" si="2"/>
        <v>-6.2873346406173203E-2</v>
      </c>
      <c r="J63" s="13" t="s">
        <v>39</v>
      </c>
      <c r="K63" s="52">
        <f>$K$2*Data!E35+$K$3*Data!H35+$K$4*Data!J35</f>
        <v>-4.9277665415615762E-2</v>
      </c>
      <c r="L63" s="52">
        <f t="shared" si="3"/>
        <v>-5.0670635686195509E-2</v>
      </c>
      <c r="M63" s="13"/>
      <c r="N63" s="52">
        <f>$N$2*Data!E35+$N$3*Data!H35+$N$4*Data!J35</f>
        <v>-7.7166037906706134E-2</v>
      </c>
      <c r="O63" s="52">
        <f t="shared" si="4"/>
        <v>-7.855900817728588E-2</v>
      </c>
      <c r="P63" s="13"/>
      <c r="Q63" s="52">
        <v>1.3929702705797466E-3</v>
      </c>
    </row>
    <row r="64" spans="1:17">
      <c r="A64">
        <v>166</v>
      </c>
      <c r="B64" s="13">
        <v>1.8823427744961149E-2</v>
      </c>
      <c r="C64" s="52">
        <f t="shared" si="0"/>
        <v>1.7546726588308005E-2</v>
      </c>
      <c r="D64" s="13" t="s">
        <v>39</v>
      </c>
      <c r="E64" s="13">
        <v>2.8162051834272631E-2</v>
      </c>
      <c r="F64" s="52">
        <f t="shared" si="1"/>
        <v>2.6885350677619487E-2</v>
      </c>
      <c r="G64" s="13" t="s">
        <v>39</v>
      </c>
      <c r="H64" s="13">
        <v>4.1862371149220784E-2</v>
      </c>
      <c r="I64" s="52">
        <f t="shared" si="2"/>
        <v>4.0585669992567644E-2</v>
      </c>
      <c r="J64" s="13" t="s">
        <v>39</v>
      </c>
      <c r="K64" s="52">
        <f>$K$2*Data!E36+$K$3*Data!H36+$K$4*Data!J36</f>
        <v>3.4201395810423182E-2</v>
      </c>
      <c r="L64" s="52">
        <f t="shared" si="3"/>
        <v>3.2924694653770042E-2</v>
      </c>
      <c r="M64" s="13"/>
      <c r="N64" s="52">
        <f>$N$2*Data!E36+$N$3*Data!H36+$N$4*Data!J36</f>
        <v>5.1676185406903295E-2</v>
      </c>
      <c r="O64" s="52">
        <f t="shared" si="4"/>
        <v>5.0399484250250155E-2</v>
      </c>
      <c r="P64" s="13"/>
      <c r="Q64" s="52">
        <v>1.2767011566531424E-3</v>
      </c>
    </row>
    <row r="65" spans="1:17">
      <c r="A65">
        <v>167</v>
      </c>
      <c r="B65" s="13">
        <v>9.2449037464114783E-3</v>
      </c>
      <c r="C65" s="52">
        <f t="shared" si="0"/>
        <v>8.0649851988530072E-3</v>
      </c>
      <c r="D65" s="13" t="s">
        <v>39</v>
      </c>
      <c r="E65" s="13">
        <v>1.6907053024205775E-2</v>
      </c>
      <c r="F65" s="52">
        <f t="shared" si="1"/>
        <v>1.5727134476647302E-2</v>
      </c>
      <c r="G65" s="13" t="s">
        <v>39</v>
      </c>
      <c r="H65" s="13">
        <v>2.8343458750607023E-2</v>
      </c>
      <c r="I65" s="52">
        <f t="shared" si="2"/>
        <v>2.716354020304855E-2</v>
      </c>
      <c r="J65" s="13" t="s">
        <v>39</v>
      </c>
      <c r="K65" s="52">
        <f>$K$2*Data!E37+$K$3*Data!H37+$K$4*Data!J37</f>
        <v>2.1881768235743046E-2</v>
      </c>
      <c r="L65" s="52">
        <f t="shared" si="3"/>
        <v>2.0701849688184573E-2</v>
      </c>
      <c r="M65" s="13"/>
      <c r="N65" s="52">
        <f>$N$2*Data!E37+$N$3*Data!H37+$N$4*Data!J37</f>
        <v>3.6835535759972657E-2</v>
      </c>
      <c r="O65" s="52">
        <f t="shared" si="4"/>
        <v>3.5655617212414184E-2</v>
      </c>
      <c r="P65" s="13"/>
      <c r="Q65" s="52">
        <v>1.1799185475584715E-3</v>
      </c>
    </row>
    <row r="66" spans="1:17">
      <c r="A66">
        <v>168</v>
      </c>
      <c r="B66" s="13">
        <v>1.6729595237562189E-2</v>
      </c>
      <c r="C66" s="52">
        <f t="shared" si="0"/>
        <v>1.562710132028737E-2</v>
      </c>
      <c r="D66" s="13">
        <v>3.5921488761804676E-2</v>
      </c>
      <c r="E66" s="13">
        <v>1.8649851569233714E-3</v>
      </c>
      <c r="F66" s="52">
        <f t="shared" si="1"/>
        <v>7.6249123964855438E-4</v>
      </c>
      <c r="G66" s="13">
        <v>-2.5753313014164947E-2</v>
      </c>
      <c r="H66" s="13">
        <v>-2.128767041224508E-2</v>
      </c>
      <c r="I66" s="52">
        <f t="shared" si="2"/>
        <v>-2.2390164329519898E-2</v>
      </c>
      <c r="J66" s="13">
        <v>-0.11567382843528307</v>
      </c>
      <c r="K66" s="52">
        <f>$K$2*Data!E38+$K$3*Data!H38+$K$4*Data!J38</f>
        <v>-7.8825854403128792E-3</v>
      </c>
      <c r="L66" s="52">
        <f t="shared" si="3"/>
        <v>-8.9850793575876955E-3</v>
      </c>
      <c r="M66" s="52">
        <f>PRODUCT((1+L55),(1+L56),(1+L57),(1+L58),(1+L59),(1+L60),(1+L61),(1+L62),(1+L62),(1+L63),(1+L64),(1+L65))-1</f>
        <v>-5.3187586775533369E-2</v>
      </c>
      <c r="N66" s="52">
        <f>$N$2*Data!E38+$N$3*Data!H38+$N$4*Data!J38</f>
        <v>-3.993577276143679E-2</v>
      </c>
      <c r="O66" s="52">
        <f t="shared" si="4"/>
        <v>-4.1038266678711605E-2</v>
      </c>
      <c r="P66" s="52">
        <f>PRODUCT((1+O55),(1+O56),(1+O57),(1+O58),(1+O59),(1+O60),(1+O61),(1+O62),(1+O62),(1+O63),(1+O64),(1+O65))-1</f>
        <v>-0.14235278210110547</v>
      </c>
      <c r="Q66" s="52">
        <v>1.102493917274817E-3</v>
      </c>
    </row>
    <row r="67" spans="1:17">
      <c r="A67">
        <v>169</v>
      </c>
      <c r="B67" s="13">
        <v>-6.2079140703122859E-5</v>
      </c>
      <c r="C67" s="52">
        <f t="shared" si="0"/>
        <v>-9.73483082525179E-4</v>
      </c>
      <c r="D67" s="13"/>
      <c r="E67" s="13">
        <v>-5.315093357175703E-3</v>
      </c>
      <c r="F67" s="52">
        <f t="shared" si="1"/>
        <v>-6.226497298997759E-3</v>
      </c>
      <c r="G67" s="13"/>
      <c r="H67" s="13">
        <v>-1.3296378109478669E-2</v>
      </c>
      <c r="I67" s="52">
        <f t="shared" si="2"/>
        <v>-1.4207782051300724E-2</v>
      </c>
      <c r="J67" s="13"/>
      <c r="K67" s="52">
        <f>$K$2*Data!E39+$K$3*Data!H39+$K$4*Data!J39</f>
        <v>-8.7397289406422902E-3</v>
      </c>
      <c r="L67" s="52">
        <f t="shared" si="3"/>
        <v>-9.6511328824643462E-3</v>
      </c>
      <c r="M67" s="13"/>
      <c r="N67" s="52">
        <f>$N$2*Data!E39+$N$3*Data!H39+$N$4*Data!J39</f>
        <v>-1.9434986815097033E-2</v>
      </c>
      <c r="O67" s="52">
        <f t="shared" si="4"/>
        <v>-2.0346390756919089E-2</v>
      </c>
      <c r="P67" s="13"/>
      <c r="Q67" s="52">
        <v>9.1140394182205619E-4</v>
      </c>
    </row>
    <row r="68" spans="1:17">
      <c r="A68">
        <v>170</v>
      </c>
      <c r="B68" s="13">
        <v>3.1947885928649317E-3</v>
      </c>
      <c r="C68" s="52">
        <f t="shared" si="0"/>
        <v>2.170392796681853E-3</v>
      </c>
      <c r="D68" s="13"/>
      <c r="E68" s="13">
        <v>-4.1578674526246574E-3</v>
      </c>
      <c r="F68" s="52">
        <f t="shared" si="1"/>
        <v>-5.182263248807736E-3</v>
      </c>
      <c r="G68" s="13"/>
      <c r="H68" s="13">
        <v>-1.5438416797573856E-2</v>
      </c>
      <c r="I68" s="52">
        <f t="shared" si="2"/>
        <v>-1.6462812593756933E-2</v>
      </c>
      <c r="J68" s="13"/>
      <c r="K68" s="52">
        <f>$K$2*Data!E40+$K$3*Data!H40+$K$4*Data!J40</f>
        <v>-8.9622504098643731E-3</v>
      </c>
      <c r="L68" s="52">
        <f t="shared" si="3"/>
        <v>-9.9866462060474517E-3</v>
      </c>
      <c r="M68" s="13"/>
      <c r="N68" s="52">
        <f>$N$2*Data!E40+$N$3*Data!H40+$N$4*Data!J40</f>
        <v>-2.4276176721357977E-2</v>
      </c>
      <c r="O68" s="52">
        <f t="shared" si="4"/>
        <v>-2.5300572517541055E-2</v>
      </c>
      <c r="P68" s="13"/>
      <c r="Q68" s="52">
        <v>1.0243957961830787E-3</v>
      </c>
    </row>
    <row r="69" spans="1:17">
      <c r="A69">
        <v>171</v>
      </c>
      <c r="B69" s="13">
        <v>6.4884262031737934E-4</v>
      </c>
      <c r="C69" s="52">
        <f t="shared" si="0"/>
        <v>-2.9870134572256978E-4</v>
      </c>
      <c r="D69" s="13"/>
      <c r="E69" s="13">
        <v>1.718995593344633E-3</v>
      </c>
      <c r="F69" s="52">
        <f t="shared" si="1"/>
        <v>7.7145162730468393E-4</v>
      </c>
      <c r="G69" s="13"/>
      <c r="H69" s="13">
        <v>3.3603084702231887E-3</v>
      </c>
      <c r="I69" s="52">
        <f t="shared" si="2"/>
        <v>2.4127645041832398E-3</v>
      </c>
      <c r="J69" s="13"/>
      <c r="K69" s="52">
        <f>$K$2*Data!E41+$K$3*Data!H41+$K$4*Data!J41</f>
        <v>2.4182033675461154E-3</v>
      </c>
      <c r="L69" s="52">
        <f t="shared" si="3"/>
        <v>1.4706594015061662E-3</v>
      </c>
      <c r="M69" s="13"/>
      <c r="N69" s="52">
        <f>$N$2*Data!E41+$N$3*Data!H41+$N$4*Data!J41</f>
        <v>4.6454182538886177E-3</v>
      </c>
      <c r="O69" s="52">
        <f t="shared" si="4"/>
        <v>3.6978742878486688E-3</v>
      </c>
      <c r="P69" s="13"/>
      <c r="Q69" s="52">
        <v>9.4754396603994912E-4</v>
      </c>
    </row>
    <row r="70" spans="1:17">
      <c r="A70">
        <v>172</v>
      </c>
      <c r="B70" s="13">
        <v>3.3978206120906282E-2</v>
      </c>
      <c r="C70" s="52">
        <f t="shared" si="0"/>
        <v>3.301262620496815E-2</v>
      </c>
      <c r="D70" s="13"/>
      <c r="E70" s="13">
        <v>4.4694554738474175E-2</v>
      </c>
      <c r="F70" s="52">
        <f t="shared" si="1"/>
        <v>4.3728974822536043E-2</v>
      </c>
      <c r="G70" s="13"/>
      <c r="H70" s="13">
        <v>6.0018325758935849E-2</v>
      </c>
      <c r="I70" s="52">
        <f t="shared" si="2"/>
        <v>5.9052745842997717E-2</v>
      </c>
      <c r="J70" s="13"/>
      <c r="K70" s="52">
        <f>$K$2*Data!E42+$K$3*Data!H42+$K$4*Data!J42</f>
        <v>5.158510614930429E-2</v>
      </c>
      <c r="L70" s="52">
        <f t="shared" si="3"/>
        <v>5.0619526233366158E-2</v>
      </c>
      <c r="M70" s="13"/>
      <c r="N70" s="52">
        <f>$N$2*Data!E42+$N$3*Data!H42+$N$4*Data!J42</f>
        <v>7.0385026165446854E-2</v>
      </c>
      <c r="O70" s="52">
        <f t="shared" si="4"/>
        <v>6.9419446249508729E-2</v>
      </c>
      <c r="P70" s="13"/>
      <c r="Q70" s="52">
        <v>9.655799159381317E-4</v>
      </c>
    </row>
    <row r="71" spans="1:17">
      <c r="A71">
        <v>173</v>
      </c>
      <c r="B71" s="13">
        <v>3.7995387752491616E-2</v>
      </c>
      <c r="C71" s="52">
        <f t="shared" si="0"/>
        <v>3.7087483309434524E-2</v>
      </c>
      <c r="D71" s="13"/>
      <c r="E71" s="13">
        <v>4.4297223253999825E-2</v>
      </c>
      <c r="F71" s="52">
        <f t="shared" si="1"/>
        <v>4.3389318810942733E-2</v>
      </c>
      <c r="G71" s="13"/>
      <c r="H71" s="13">
        <v>5.2762571349058762E-2</v>
      </c>
      <c r="I71" s="52">
        <f t="shared" si="2"/>
        <v>5.185466690600167E-2</v>
      </c>
      <c r="J71" s="13"/>
      <c r="K71" s="52">
        <f>$K$2*Data!E43+$K$3*Data!H43+$K$4*Data!J43</f>
        <v>4.8294675814259815E-2</v>
      </c>
      <c r="L71" s="52">
        <f t="shared" si="3"/>
        <v>4.7386771371202722E-2</v>
      </c>
      <c r="M71" s="13"/>
      <c r="N71" s="52">
        <f>$N$2*Data!E43+$N$3*Data!H43+$N$4*Data!J43</f>
        <v>5.7630474684547919E-2</v>
      </c>
      <c r="O71" s="52">
        <f t="shared" si="4"/>
        <v>5.6722570241490827E-2</v>
      </c>
      <c r="P71" s="13"/>
      <c r="Q71" s="52">
        <v>9.0790444305709054E-4</v>
      </c>
    </row>
    <row r="72" spans="1:17">
      <c r="A72">
        <v>174</v>
      </c>
      <c r="B72" s="13">
        <v>-1.6064304898978953E-3</v>
      </c>
      <c r="C72" s="52">
        <f t="shared" si="0"/>
        <v>-2.4757163526642049E-3</v>
      </c>
      <c r="D72" s="13"/>
      <c r="E72" s="13">
        <v>1.1559269543140751E-3</v>
      </c>
      <c r="F72" s="52">
        <f t="shared" si="1"/>
        <v>2.8664109154776559E-4</v>
      </c>
      <c r="G72" s="13"/>
      <c r="H72" s="13">
        <v>5.4452586967273647E-3</v>
      </c>
      <c r="I72" s="52">
        <f t="shared" si="2"/>
        <v>4.5759728339610549E-3</v>
      </c>
      <c r="J72" s="13"/>
      <c r="K72" s="52">
        <f>$K$2*Data!E44+$K$3*Data!H44+$K$4*Data!J44</f>
        <v>2.9660388506613897E-3</v>
      </c>
      <c r="L72" s="52">
        <f t="shared" si="3"/>
        <v>2.0967529878950803E-3</v>
      </c>
      <c r="M72" s="13"/>
      <c r="N72" s="52">
        <f>$N$2*Data!E44+$N$3*Data!H44+$N$4*Data!J44</f>
        <v>8.8809508676803324E-3</v>
      </c>
      <c r="O72" s="52">
        <f t="shared" si="4"/>
        <v>8.0116650049140235E-3</v>
      </c>
      <c r="P72" s="13"/>
      <c r="Q72" s="52">
        <v>8.6928586276630948E-4</v>
      </c>
    </row>
    <row r="73" spans="1:17">
      <c r="A73">
        <v>175</v>
      </c>
      <c r="B73" s="13">
        <v>-1.7318849356816282E-2</v>
      </c>
      <c r="C73" s="52">
        <f t="shared" si="0"/>
        <v>-1.8149618006628589E-2</v>
      </c>
      <c r="D73" s="13"/>
      <c r="E73" s="13">
        <v>-1.1842818894403645E-2</v>
      </c>
      <c r="F73" s="52">
        <f t="shared" si="1"/>
        <v>-1.267358754421595E-2</v>
      </c>
      <c r="G73" s="13"/>
      <c r="H73" s="13">
        <v>-2.9307379032607076E-3</v>
      </c>
      <c r="I73" s="52">
        <f t="shared" si="2"/>
        <v>-3.761506553073014E-3</v>
      </c>
      <c r="J73" s="13"/>
      <c r="K73" s="52">
        <f>$K$2*Data!E45+$K$3*Data!H45+$K$4*Data!J45</f>
        <v>-8.2135955640830309E-3</v>
      </c>
      <c r="L73" s="52">
        <f t="shared" si="3"/>
        <v>-9.0443642138953364E-3</v>
      </c>
      <c r="M73" s="13"/>
      <c r="N73" s="52">
        <f>$N$2*Data!E45+$N$3*Data!H45+$N$4*Data!J45</f>
        <v>4.8003757863824669E-3</v>
      </c>
      <c r="O73" s="52">
        <f t="shared" si="4"/>
        <v>3.9696071365701606E-3</v>
      </c>
      <c r="P73" s="13"/>
      <c r="Q73" s="52">
        <v>8.3076864981230624E-4</v>
      </c>
    </row>
    <row r="74" spans="1:17">
      <c r="A74">
        <v>176</v>
      </c>
      <c r="B74" s="13">
        <v>5.9802563700344534E-3</v>
      </c>
      <c r="C74" s="52">
        <f t="shared" si="0"/>
        <v>5.2256390553403987E-3</v>
      </c>
      <c r="D74" s="13"/>
      <c r="E74" s="13">
        <v>1.2642276981237129E-2</v>
      </c>
      <c r="F74" s="52">
        <f t="shared" si="1"/>
        <v>1.1887659666543074E-2</v>
      </c>
      <c r="G74" s="13"/>
      <c r="H74" s="13">
        <v>2.2641091764952704E-2</v>
      </c>
      <c r="I74" s="52">
        <f t="shared" si="2"/>
        <v>2.1886474450258649E-2</v>
      </c>
      <c r="J74" s="13"/>
      <c r="K74" s="52">
        <f>$K$2*Data!E46+$K$3*Data!H46+$K$4*Data!J46</f>
        <v>1.6973168765210024E-2</v>
      </c>
      <c r="L74" s="52">
        <f t="shared" si="3"/>
        <v>1.6218551450515969E-2</v>
      </c>
      <c r="M74" s="13"/>
      <c r="N74" s="52">
        <f>$N$2*Data!E46+$N$3*Data!H46+$N$4*Data!J46</f>
        <v>3.0148878653106725E-2</v>
      </c>
      <c r="O74" s="52">
        <f t="shared" si="4"/>
        <v>2.9394261338412671E-2</v>
      </c>
      <c r="P74" s="13"/>
      <c r="Q74" s="52">
        <v>7.5461731469405485E-4</v>
      </c>
    </row>
    <row r="75" spans="1:17">
      <c r="A75">
        <v>177</v>
      </c>
      <c r="B75" s="13">
        <v>4.1475981110780491E-2</v>
      </c>
      <c r="C75" s="52">
        <f t="shared" si="0"/>
        <v>4.0665379191727573E-2</v>
      </c>
      <c r="D75" s="13"/>
      <c r="E75" s="13">
        <v>3.7003397244296132E-2</v>
      </c>
      <c r="F75" s="52">
        <f t="shared" si="1"/>
        <v>3.6192795325243214E-2</v>
      </c>
      <c r="G75" s="13"/>
      <c r="H75" s="13">
        <v>2.8926201642770499E-2</v>
      </c>
      <c r="I75" s="52">
        <f t="shared" si="2"/>
        <v>2.8115599723717584E-2</v>
      </c>
      <c r="J75" s="13"/>
      <c r="K75" s="52">
        <f>$K$2*Data!E47+$K$3*Data!H47+$K$4*Data!J47</f>
        <v>3.3959385750901391E-2</v>
      </c>
      <c r="L75" s="52">
        <f t="shared" si="3"/>
        <v>3.3148783831848473E-2</v>
      </c>
      <c r="M75" s="13"/>
      <c r="N75" s="52">
        <f>$N$2*Data!E47+$N$3*Data!H47+$N$4*Data!J47</f>
        <v>2.0815825238927613E-2</v>
      </c>
      <c r="O75" s="52">
        <f t="shared" si="4"/>
        <v>2.0005223319874699E-2</v>
      </c>
      <c r="P75" s="13"/>
      <c r="Q75" s="52">
        <v>8.1060191905291644E-4</v>
      </c>
    </row>
    <row r="76" spans="1:17">
      <c r="A76">
        <v>178</v>
      </c>
      <c r="B76" s="13">
        <v>2.038854336987792E-4</v>
      </c>
      <c r="C76" s="52">
        <f t="shared" si="0"/>
        <v>-5.6838806413502928E-4</v>
      </c>
      <c r="D76" s="13"/>
      <c r="E76" s="13">
        <v>9.896529763322507E-3</v>
      </c>
      <c r="F76" s="52">
        <f t="shared" si="1"/>
        <v>9.1242562654886977E-3</v>
      </c>
      <c r="G76" s="13"/>
      <c r="H76" s="13">
        <v>2.4696304337509589E-2</v>
      </c>
      <c r="I76" s="52">
        <f t="shared" si="2"/>
        <v>2.3924030839675779E-2</v>
      </c>
      <c r="J76" s="13"/>
      <c r="K76" s="52">
        <f>$K$2*Data!E48+$K$3*Data!H48+$K$4*Data!J48</f>
        <v>1.622282938555308E-2</v>
      </c>
      <c r="L76" s="52">
        <f t="shared" si="3"/>
        <v>1.5450555887719271E-2</v>
      </c>
      <c r="M76" s="13"/>
      <c r="N76" s="52">
        <f>$N$2*Data!E48+$N$3*Data!H48+$N$4*Data!J48</f>
        <v>3.6187347387777125E-2</v>
      </c>
      <c r="O76" s="52">
        <f t="shared" si="4"/>
        <v>3.5415073889943319E-2</v>
      </c>
      <c r="P76" s="13"/>
      <c r="Q76" s="52">
        <v>7.7227349783380854E-4</v>
      </c>
    </row>
    <row r="77" spans="1:17">
      <c r="A77">
        <v>179</v>
      </c>
      <c r="B77" s="13">
        <v>2.1036716563239986E-2</v>
      </c>
      <c r="C77" s="52">
        <f t="shared" si="0"/>
        <v>2.022739620412746E-2</v>
      </c>
      <c r="D77" s="13"/>
      <c r="E77" s="13">
        <v>2.1651994362613176E-2</v>
      </c>
      <c r="F77" s="52">
        <f t="shared" si="1"/>
        <v>2.084267400350065E-2</v>
      </c>
      <c r="G77" s="13"/>
      <c r="H77" s="13">
        <v>2.1965567957668741E-2</v>
      </c>
      <c r="I77" s="52">
        <f t="shared" si="2"/>
        <v>2.1156247598556215E-2</v>
      </c>
      <c r="J77" s="13"/>
      <c r="K77" s="52">
        <f>$K$2*Data!E49+$K$3*Data!H49+$K$4*Data!J49</f>
        <v>2.1990990621805328E-2</v>
      </c>
      <c r="L77" s="52">
        <f t="shared" si="3"/>
        <v>2.1181670262692801E-2</v>
      </c>
      <c r="M77" s="13"/>
      <c r="N77" s="52">
        <f>$N$2*Data!E49+$N$3*Data!H49+$N$4*Data!J49</f>
        <v>2.1286733497954079E-2</v>
      </c>
      <c r="O77" s="52">
        <f t="shared" si="4"/>
        <v>2.0477413138841553E-2</v>
      </c>
      <c r="P77" s="13"/>
      <c r="Q77" s="52">
        <v>8.0932035911252562E-4</v>
      </c>
    </row>
    <row r="78" spans="1:17">
      <c r="A78">
        <v>180</v>
      </c>
      <c r="B78" s="13">
        <v>3.8479340024680363E-2</v>
      </c>
      <c r="C78" s="52">
        <f t="shared" si="0"/>
        <v>3.7689480318809102E-2</v>
      </c>
      <c r="D78" s="13">
        <v>0.17443148729002411</v>
      </c>
      <c r="E78" s="13">
        <v>4.1517102938715592E-2</v>
      </c>
      <c r="F78" s="52">
        <f t="shared" si="1"/>
        <v>4.072724323284433E-2</v>
      </c>
      <c r="G78" s="13">
        <v>0.20849720175145436</v>
      </c>
      <c r="H78" s="13">
        <v>4.4985830770736625E-2</v>
      </c>
      <c r="I78" s="52">
        <f t="shared" si="2"/>
        <v>4.4195971064865364E-2</v>
      </c>
      <c r="J78" s="13">
        <v>0.2556349484257443</v>
      </c>
      <c r="K78" s="52">
        <f>$K$2*Data!E50+$K$3*Data!H50+$K$4*Data!J50</f>
        <v>4.3382857178935308E-2</v>
      </c>
      <c r="L78" s="52">
        <f t="shared" si="3"/>
        <v>4.2592997473064047E-2</v>
      </c>
      <c r="M78" s="52">
        <f>PRODUCT((1+L67),(1+L68),(1+L69),(1+L70),(1+L71),(1+L72),(1+L73),(1+L74),(1+L74),(1+L75),(1+L76),(1+L77))-1</f>
        <v>0.18708771396369905</v>
      </c>
      <c r="N78" s="52">
        <f>$N$2*Data!E50+$N$3*Data!H50+$N$4*Data!J50</f>
        <v>4.5955501836204657E-2</v>
      </c>
      <c r="O78" s="52">
        <f t="shared" si="4"/>
        <v>4.5165642130333396E-2</v>
      </c>
      <c r="P78" s="52">
        <f>PRODUCT((1+O67),(1+O68),(1+O69),(1+O70),(1+O71),(1+O72),(1+O73),(1+O74),(1+O74),(1+O75),(1+O76),(1+O77))-1</f>
        <v>0.25177191574593483</v>
      </c>
      <c r="Q78" s="52">
        <v>7.8985970587126179E-4</v>
      </c>
    </row>
    <row r="79" spans="1:17">
      <c r="A79">
        <v>181</v>
      </c>
      <c r="B79" s="13">
        <v>8.0834223444752381E-3</v>
      </c>
      <c r="C79" s="52">
        <f t="shared" si="0"/>
        <v>7.3505600474218381E-3</v>
      </c>
      <c r="D79" s="13" t="s">
        <v>39</v>
      </c>
      <c r="E79" s="13">
        <v>1.0697124151403215E-2</v>
      </c>
      <c r="F79" s="52">
        <f t="shared" si="1"/>
        <v>9.9642618543498152E-3</v>
      </c>
      <c r="G79" s="13" t="s">
        <v>39</v>
      </c>
      <c r="H79" s="13">
        <v>1.445622736899849E-2</v>
      </c>
      <c r="I79" s="52">
        <f t="shared" si="2"/>
        <v>1.372336507194509E-2</v>
      </c>
      <c r="J79" s="13" t="s">
        <v>39</v>
      </c>
      <c r="K79" s="52">
        <f>$K$2*Data!E51+$K$3*Data!H51+$K$4*Data!J51</f>
        <v>1.237988537662673E-2</v>
      </c>
      <c r="L79" s="52">
        <f t="shared" si="3"/>
        <v>1.164702307957333E-2</v>
      </c>
      <c r="M79" s="13"/>
      <c r="N79" s="52">
        <f>$N$2*Data!E51+$N$3*Data!H51+$N$4*Data!J51</f>
        <v>1.703338054299991E-2</v>
      </c>
      <c r="O79" s="52">
        <f t="shared" si="4"/>
        <v>1.630051824594651E-2</v>
      </c>
      <c r="P79" s="13"/>
      <c r="Q79" s="52">
        <v>7.3286229705340003E-4</v>
      </c>
    </row>
    <row r="80" spans="1:17">
      <c r="A80">
        <v>182</v>
      </c>
      <c r="B80" s="13">
        <v>7.8809581757052823E-3</v>
      </c>
      <c r="C80" s="52">
        <f t="shared" si="0"/>
        <v>7.0922998337654454E-3</v>
      </c>
      <c r="D80" s="13" t="s">
        <v>39</v>
      </c>
      <c r="E80" s="13">
        <v>1.1821433430859367E-2</v>
      </c>
      <c r="F80" s="52">
        <f t="shared" si="1"/>
        <v>1.103277508891953E-2</v>
      </c>
      <c r="G80" s="13" t="s">
        <v>39</v>
      </c>
      <c r="H80" s="13">
        <v>1.761197137339118E-2</v>
      </c>
      <c r="I80" s="52">
        <f t="shared" si="2"/>
        <v>1.6823313031451341E-2</v>
      </c>
      <c r="J80" s="13" t="s">
        <v>39</v>
      </c>
      <c r="K80" s="52">
        <f>$K$2*Data!E52+$K$3*Data!H52+$K$4*Data!J52</f>
        <v>1.437072485268959E-2</v>
      </c>
      <c r="L80" s="52">
        <f t="shared" si="3"/>
        <v>1.3582066510749754E-2</v>
      </c>
      <c r="M80" s="13"/>
      <c r="N80" s="52">
        <f>$N$2*Data!E52+$N$3*Data!H52+$N$4*Data!J52</f>
        <v>2.1774612419991072E-2</v>
      </c>
      <c r="O80" s="52">
        <f t="shared" si="4"/>
        <v>2.0985954078051233E-2</v>
      </c>
      <c r="P80" s="13"/>
      <c r="Q80" s="52">
        <v>7.8865834193983704E-4</v>
      </c>
    </row>
    <row r="81" spans="1:17">
      <c r="A81">
        <v>183</v>
      </c>
      <c r="B81" s="13">
        <v>5.409390383389976E-3</v>
      </c>
      <c r="C81" s="52">
        <f t="shared" si="0"/>
        <v>4.658879097576462E-3</v>
      </c>
      <c r="D81" s="13" t="s">
        <v>39</v>
      </c>
      <c r="E81" s="13">
        <v>1.4693497354583743E-3</v>
      </c>
      <c r="F81" s="52">
        <f t="shared" si="1"/>
        <v>7.1883844964486037E-4</v>
      </c>
      <c r="G81" s="13" t="s">
        <v>39</v>
      </c>
      <c r="H81" s="13">
        <v>-4.6834961669107141E-3</v>
      </c>
      <c r="I81" s="52">
        <f t="shared" si="2"/>
        <v>-5.4340074527242281E-3</v>
      </c>
      <c r="J81" s="13" t="s">
        <v>39</v>
      </c>
      <c r="K81" s="52">
        <f>$K$2*Data!E53+$K$3*Data!H53+$K$4*Data!J53</f>
        <v>-1.1159551787443349E-3</v>
      </c>
      <c r="L81" s="52">
        <f t="shared" si="3"/>
        <v>-1.866466464557849E-3</v>
      </c>
      <c r="M81" s="13"/>
      <c r="N81" s="52">
        <f>$N$2*Data!E53+$N$3*Data!H53+$N$4*Data!J53</f>
        <v>-9.6623079893950643E-3</v>
      </c>
      <c r="O81" s="52">
        <f t="shared" si="4"/>
        <v>-1.0412819275208578E-2</v>
      </c>
      <c r="P81" s="13"/>
      <c r="Q81" s="52">
        <v>7.5051128581351395E-4</v>
      </c>
    </row>
    <row r="82" spans="1:17">
      <c r="A82">
        <v>184</v>
      </c>
      <c r="B82" s="13">
        <v>-3.2819378789661742E-2</v>
      </c>
      <c r="C82" s="52">
        <f t="shared" si="0"/>
        <v>-3.3625573363784633E-2</v>
      </c>
      <c r="D82" s="13" t="s">
        <v>39</v>
      </c>
      <c r="E82" s="13">
        <v>-3.1570837963666325E-2</v>
      </c>
      <c r="F82" s="52">
        <f t="shared" si="1"/>
        <v>-3.2377032537789216E-2</v>
      </c>
      <c r="G82" s="13" t="s">
        <v>39</v>
      </c>
      <c r="H82" s="13">
        <v>-2.8628064939811234E-2</v>
      </c>
      <c r="I82" s="52">
        <f t="shared" si="2"/>
        <v>-2.9434259513934122E-2</v>
      </c>
      <c r="J82" s="13" t="s">
        <v>39</v>
      </c>
      <c r="K82" s="52">
        <f>$K$2*Data!E54+$K$3*Data!H54+$K$4*Data!J54</f>
        <v>-3.0652290248283098E-2</v>
      </c>
      <c r="L82" s="52">
        <f t="shared" si="3"/>
        <v>-3.1458484822405985E-2</v>
      </c>
      <c r="M82" s="13"/>
      <c r="N82" s="52">
        <f>$N$2*Data!E54+$N$3*Data!H54+$N$4*Data!J54</f>
        <v>-2.4816042494626982E-2</v>
      </c>
      <c r="O82" s="52">
        <f t="shared" si="4"/>
        <v>-2.5622237068749869E-2</v>
      </c>
      <c r="P82" s="13"/>
      <c r="Q82" s="52">
        <v>8.0619457412288865E-4</v>
      </c>
    </row>
    <row r="83" spans="1:17">
      <c r="A83">
        <v>185</v>
      </c>
      <c r="B83" s="13">
        <v>4.8687438960604316E-3</v>
      </c>
      <c r="C83" s="52">
        <f t="shared" si="0"/>
        <v>4.0444651399719781E-3</v>
      </c>
      <c r="D83" s="13" t="s">
        <v>39</v>
      </c>
      <c r="E83" s="13">
        <v>3.7755088027335744E-3</v>
      </c>
      <c r="F83" s="52">
        <f t="shared" si="1"/>
        <v>2.9512300466451209E-3</v>
      </c>
      <c r="G83" s="13" t="s">
        <v>39</v>
      </c>
      <c r="H83" s="13">
        <v>1.9832941966181909E-3</v>
      </c>
      <c r="I83" s="52">
        <f t="shared" si="2"/>
        <v>1.1590154405297377E-3</v>
      </c>
      <c r="J83" s="13" t="s">
        <v>39</v>
      </c>
      <c r="K83" s="52">
        <f>$K$2*Data!E55+$K$3*Data!H55+$K$4*Data!J55</f>
        <v>3.049669795458607E-3</v>
      </c>
      <c r="L83" s="52">
        <f t="shared" si="3"/>
        <v>2.225391039370154E-3</v>
      </c>
      <c r="M83" s="13"/>
      <c r="N83" s="52">
        <f>$N$2*Data!E55+$N$3*Data!H55+$N$4*Data!J55</f>
        <v>4.1059029284400605E-4</v>
      </c>
      <c r="O83" s="52">
        <f t="shared" si="4"/>
        <v>-4.136884632444472E-4</v>
      </c>
      <c r="P83" s="13"/>
      <c r="Q83" s="52">
        <v>8.2427875608845325E-4</v>
      </c>
    </row>
    <row r="84" spans="1:17">
      <c r="A84">
        <v>186</v>
      </c>
      <c r="B84" s="13">
        <v>6.7991402580280785E-3</v>
      </c>
      <c r="C84" s="52">
        <f t="shared" si="0"/>
        <v>5.8445131241555651E-3</v>
      </c>
      <c r="D84" s="13" t="s">
        <v>39</v>
      </c>
      <c r="E84" s="13">
        <v>8.6500963337700926E-3</v>
      </c>
      <c r="F84" s="52">
        <f t="shared" si="1"/>
        <v>7.6954691998975793E-3</v>
      </c>
      <c r="G84" s="13" t="s">
        <v>39</v>
      </c>
      <c r="H84" s="13">
        <v>1.129245751108612E-2</v>
      </c>
      <c r="I84" s="52">
        <f t="shared" si="2"/>
        <v>1.0337830377213607E-2</v>
      </c>
      <c r="J84" s="13" t="s">
        <v>39</v>
      </c>
      <c r="K84" s="52">
        <f>$K$2*Data!E56+$K$3*Data!H56+$K$4*Data!J56</f>
        <v>9.839810489372703E-3</v>
      </c>
      <c r="L84" s="52">
        <f t="shared" si="3"/>
        <v>8.8851833555001897E-3</v>
      </c>
      <c r="M84" s="13"/>
      <c r="N84" s="52">
        <f>$N$2*Data!E56+$N$3*Data!H56+$N$4*Data!J56</f>
        <v>1.3073118989627652E-2</v>
      </c>
      <c r="O84" s="52">
        <f t="shared" si="4"/>
        <v>1.2118491855755139E-2</v>
      </c>
      <c r="P84" s="13"/>
      <c r="Q84" s="52">
        <v>9.5462713387251333E-4</v>
      </c>
    </row>
    <row r="85" spans="1:17">
      <c r="A85">
        <v>187</v>
      </c>
      <c r="B85" s="13">
        <v>-1.0260413999608736E-2</v>
      </c>
      <c r="C85" s="52">
        <f t="shared" si="0"/>
        <v>-1.1345032980441061E-2</v>
      </c>
      <c r="D85" s="13" t="s">
        <v>39</v>
      </c>
      <c r="E85" s="13">
        <v>-1.4033131049377432E-2</v>
      </c>
      <c r="F85" s="52">
        <f t="shared" si="1"/>
        <v>-1.5117750030209758E-2</v>
      </c>
      <c r="G85" s="13" t="s">
        <v>39</v>
      </c>
      <c r="H85" s="13">
        <v>-1.9436462983026495E-2</v>
      </c>
      <c r="I85" s="52">
        <f t="shared" si="2"/>
        <v>-2.0521081963858823E-2</v>
      </c>
      <c r="J85" s="13" t="s">
        <v>39</v>
      </c>
      <c r="K85" s="52">
        <f>$K$2*Data!E57+$K$3*Data!H57+$K$4*Data!J57</f>
        <v>-1.6459822767626687E-2</v>
      </c>
      <c r="L85" s="52">
        <f t="shared" si="3"/>
        <v>-1.7544441748459014E-2</v>
      </c>
      <c r="M85" s="13"/>
      <c r="N85" s="52">
        <f>$N$2*Data!E57+$N$3*Data!H57+$N$4*Data!J57</f>
        <v>-2.310534647175732E-2</v>
      </c>
      <c r="O85" s="52">
        <f t="shared" si="4"/>
        <v>-2.4189965452589647E-2</v>
      </c>
      <c r="P85" s="13"/>
      <c r="Q85" s="52">
        <v>1.0846189808323265E-3</v>
      </c>
    </row>
    <row r="86" spans="1:17">
      <c r="A86">
        <v>188</v>
      </c>
      <c r="B86" s="13">
        <v>1.4127314180594696E-2</v>
      </c>
      <c r="C86" s="52">
        <f t="shared" si="0"/>
        <v>1.2950469991029636E-2</v>
      </c>
      <c r="D86" s="13" t="s">
        <v>39</v>
      </c>
      <c r="E86" s="13">
        <v>1.2118735378709894E-2</v>
      </c>
      <c r="F86" s="52">
        <f t="shared" si="1"/>
        <v>1.0941891189144834E-2</v>
      </c>
      <c r="G86" s="13" t="s">
        <v>39</v>
      </c>
      <c r="H86" s="13">
        <v>8.6554443104754023E-3</v>
      </c>
      <c r="I86" s="52">
        <f t="shared" si="2"/>
        <v>7.4786001209103418E-3</v>
      </c>
      <c r="J86" s="13" t="s">
        <v>39</v>
      </c>
      <c r="K86" s="52">
        <f>$K$2*Data!E58+$K$3*Data!H58+$K$4*Data!J58</f>
        <v>1.0768116870944044E-2</v>
      </c>
      <c r="L86" s="52">
        <f t="shared" si="3"/>
        <v>9.5912726813789824E-3</v>
      </c>
      <c r="M86" s="13"/>
      <c r="N86" s="52">
        <f>$N$2*Data!E58+$N$3*Data!H58+$N$4*Data!J58</f>
        <v>5.3823417111885999E-3</v>
      </c>
      <c r="O86" s="52">
        <f t="shared" si="4"/>
        <v>4.2054975216235394E-3</v>
      </c>
      <c r="P86" s="13"/>
      <c r="Q86" s="52">
        <v>1.1768441895650605E-3</v>
      </c>
    </row>
    <row r="87" spans="1:17">
      <c r="A87">
        <v>189</v>
      </c>
      <c r="B87" s="13">
        <v>1.3610722603500545E-2</v>
      </c>
      <c r="C87" s="52">
        <f t="shared" si="0"/>
        <v>1.226733876888615E-2</v>
      </c>
      <c r="D87" s="13" t="s">
        <v>39</v>
      </c>
      <c r="E87" s="13">
        <v>1.7105764524667191E-2</v>
      </c>
      <c r="F87" s="52">
        <f t="shared" si="1"/>
        <v>1.5762380690052796E-2</v>
      </c>
      <c r="G87" s="13" t="s">
        <v>39</v>
      </c>
      <c r="H87" s="13">
        <v>2.2057126874897835E-2</v>
      </c>
      <c r="I87" s="52">
        <f t="shared" si="2"/>
        <v>2.071374304028344E-2</v>
      </c>
      <c r="J87" s="13" t="s">
        <v>39</v>
      </c>
      <c r="K87" s="52">
        <f>$K$2*Data!E59+$K$3*Data!H59+$K$4*Data!J59</f>
        <v>1.9348421720273581E-2</v>
      </c>
      <c r="L87" s="52">
        <f t="shared" si="3"/>
        <v>1.8005037885659186E-2</v>
      </c>
      <c r="M87" s="13"/>
      <c r="N87" s="52">
        <f>$N$2*Data!E59+$N$3*Data!H59+$N$4*Data!J59</f>
        <v>2.5333847840291825E-2</v>
      </c>
      <c r="O87" s="52">
        <f t="shared" si="4"/>
        <v>2.399046400567743E-2</v>
      </c>
      <c r="P87" s="13"/>
      <c r="Q87" s="52">
        <v>1.3433838346143944E-3</v>
      </c>
    </row>
    <row r="88" spans="1:17">
      <c r="A88">
        <v>190</v>
      </c>
      <c r="B88" s="13">
        <v>2.1911553798177472E-2</v>
      </c>
      <c r="C88" s="52">
        <f t="shared" si="0"/>
        <v>2.0495439912807896E-2</v>
      </c>
      <c r="D88" s="13" t="s">
        <v>39</v>
      </c>
      <c r="E88" s="13">
        <v>1.9935353727445228E-2</v>
      </c>
      <c r="F88" s="52">
        <f t="shared" si="1"/>
        <v>1.8519239842075652E-2</v>
      </c>
      <c r="G88" s="13" t="s">
        <v>39</v>
      </c>
      <c r="H88" s="13">
        <v>1.6288394085585377E-2</v>
      </c>
      <c r="I88" s="52">
        <f t="shared" si="2"/>
        <v>1.4872280200215799E-2</v>
      </c>
      <c r="J88" s="13" t="s">
        <v>39</v>
      </c>
      <c r="K88" s="52">
        <f>$K$2*Data!E60+$K$3*Data!H60+$K$4*Data!J60</f>
        <v>1.8582557727893117E-2</v>
      </c>
      <c r="L88" s="52">
        <f t="shared" si="3"/>
        <v>1.716644384252354E-2</v>
      </c>
      <c r="M88" s="13"/>
      <c r="N88" s="52">
        <f>$N$2*Data!E60+$N$3*Data!H60+$N$4*Data!J60</f>
        <v>1.2529185050548276E-2</v>
      </c>
      <c r="O88" s="52">
        <f t="shared" si="4"/>
        <v>1.1113071165178698E-2</v>
      </c>
      <c r="P88" s="13"/>
      <c r="Q88" s="52">
        <v>1.4161138853695777E-3</v>
      </c>
    </row>
    <row r="89" spans="1:17">
      <c r="A89">
        <v>191</v>
      </c>
      <c r="B89" s="13">
        <v>3.8359353409782221E-2</v>
      </c>
      <c r="C89" s="52">
        <f t="shared" si="0"/>
        <v>3.6703354600612734E-2</v>
      </c>
      <c r="D89" s="13" t="s">
        <v>39</v>
      </c>
      <c r="E89" s="13">
        <v>4.3938975810246285E-2</v>
      </c>
      <c r="F89" s="52">
        <f t="shared" si="1"/>
        <v>4.2282977001076798E-2</v>
      </c>
      <c r="G89" s="13" t="s">
        <v>39</v>
      </c>
      <c r="H89" s="13">
        <v>5.1314744193946688E-2</v>
      </c>
      <c r="I89" s="52">
        <f t="shared" si="2"/>
        <v>4.96587453847772E-2</v>
      </c>
      <c r="J89" s="13" t="s">
        <v>39</v>
      </c>
      <c r="K89" s="52">
        <f>$K$2*Data!E61+$K$3*Data!H61+$K$4*Data!J61</f>
        <v>4.7466363848848357E-2</v>
      </c>
      <c r="L89" s="52">
        <f t="shared" si="3"/>
        <v>4.581036503967887E-2</v>
      </c>
      <c r="M89" s="13"/>
      <c r="N89" s="52">
        <f>$N$2*Data!E61+$N$3*Data!H61+$N$4*Data!J61</f>
        <v>5.5356072656228439E-2</v>
      </c>
      <c r="O89" s="52">
        <f t="shared" si="4"/>
        <v>5.3700073847058952E-2</v>
      </c>
      <c r="P89" s="13"/>
      <c r="Q89" s="52">
        <v>1.6559988091694856E-3</v>
      </c>
    </row>
    <row r="90" spans="1:17">
      <c r="A90">
        <v>192</v>
      </c>
      <c r="B90" s="13">
        <v>1.1865857791552444E-2</v>
      </c>
      <c r="C90" s="52">
        <f t="shared" si="0"/>
        <v>1.0082565015745908E-2</v>
      </c>
      <c r="D90" s="13">
        <v>9.1885147092294339E-2</v>
      </c>
      <c r="E90" s="13">
        <v>1.3805545446639821E-2</v>
      </c>
      <c r="F90" s="52">
        <f t="shared" si="1"/>
        <v>1.2022252670833285E-2</v>
      </c>
      <c r="G90" s="13">
        <v>0.10019553350610355</v>
      </c>
      <c r="H90" s="13">
        <v>1.6452325769549261E-2</v>
      </c>
      <c r="I90" s="52">
        <f t="shared" si="2"/>
        <v>1.4669032993742726E-2</v>
      </c>
      <c r="J90" s="13">
        <v>0.11027358791545105</v>
      </c>
      <c r="K90" s="52">
        <f>$K$2*Data!E62+$K$3*Data!H62+$K$4*Data!J62</f>
        <v>1.5040067306474452E-2</v>
      </c>
      <c r="L90" s="52">
        <f t="shared" si="3"/>
        <v>1.3256774530667917E-2</v>
      </c>
      <c r="M90" s="52">
        <f>PRODUCT((1+L79),(1+L80),(1+L81),(1+L82),(1+L83),(1+L84),(1+L85),(1+L86),(1+L86),(1+L87),(1+L88),(1+L89))-1</f>
        <v>8.6928412076979766E-2</v>
      </c>
      <c r="N90" s="52">
        <f>$N$2*Data!E62+$N$3*Data!H62+$N$4*Data!J62</f>
        <v>1.8043284272148918E-2</v>
      </c>
      <c r="O90" s="52">
        <f t="shared" si="4"/>
        <v>1.6259991496342382E-2</v>
      </c>
      <c r="P90" s="52">
        <f>PRODUCT((1+O79),(1+O80),(1+O81),(1+O82),(1+O83),(1+O84),(1+O85),(1+O86),(1+O86),(1+O87),(1+O88),(1+O89))-1</f>
        <v>8.6671096097657108E-2</v>
      </c>
      <c r="Q90" s="52">
        <v>1.7832927758065361E-3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2022-05-26T08:18:49Z</dcterms:modified>
</cp:coreProperties>
</file>