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8085" activeTab="1"/>
  </bookViews>
  <sheets>
    <sheet name="Data" sheetId="1" r:id="rId1"/>
    <sheet name="Returns of the SAA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/>
  <c r="L16"/>
  <c r="L18"/>
  <c r="L14"/>
  <c r="K18"/>
  <c r="K17"/>
  <c r="J16"/>
  <c r="K15"/>
  <c r="K14"/>
  <c r="L9"/>
  <c r="L10"/>
  <c r="L11"/>
  <c r="L8"/>
  <c r="K11"/>
  <c r="K10"/>
  <c r="K9"/>
  <c r="K8"/>
  <c r="M193"/>
  <c r="M181"/>
  <c r="M169"/>
  <c r="M157"/>
  <c r="M145"/>
  <c r="M133"/>
  <c r="M121"/>
  <c r="M109"/>
  <c r="M97"/>
  <c r="M85"/>
  <c r="M73"/>
  <c r="M61"/>
  <c r="M49"/>
  <c r="M37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6"/>
  <c r="R10"/>
  <c r="C195"/>
  <c r="B17" l="1"/>
  <c r="B18" s="1"/>
  <c r="C18" s="1"/>
  <c r="E17"/>
  <c r="E18" s="1"/>
  <c r="F18" s="1"/>
  <c r="H17"/>
  <c r="H18" s="1"/>
  <c r="I18" s="1"/>
  <c r="K5"/>
  <c r="H5"/>
  <c r="E5"/>
  <c r="B5"/>
</calcChain>
</file>

<file path=xl/comments1.xml><?xml version="1.0" encoding="utf-8"?>
<comments xmlns="http://schemas.openxmlformats.org/spreadsheetml/2006/main">
  <authors>
    <author>Komputers</author>
  </authors>
  <commentList>
    <comment ref="K16" authorId="0">
      <text>
        <r>
          <rPr>
            <b/>
            <sz val="9"/>
            <color indexed="81"/>
            <rFont val="Tahoma"/>
            <charset val="1"/>
          </rPr>
          <t>abhishek's: please check for foumla just adjacent left cell: thanks in advance for umderstand!!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<sst xmlns="http://schemas.openxmlformats.org/spreadsheetml/2006/main" count="504" uniqueCount="49">
  <si>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</si>
  <si>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</si>
  <si>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</si>
  <si>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</si>
  <si>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</si>
  <si>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</si>
  <si>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</si>
  <si>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</si>
  <si>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</si>
  <si>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</si>
  <si>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</si>
  <si>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</si>
  <si>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</si>
  <si>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</si>
  <si>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</si>
  <si>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</si>
  <si>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</si>
  <si>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</si>
  <si>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</si>
  <si>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</si>
  <si>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</si>
  <si>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</si>
  <si>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</si>
  <si>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</si>
  <si>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</si>
  <si>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</si>
  <si>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</si>
  <si>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</si>
  <si>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</si>
  <si>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</si>
  <si>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</si>
  <si>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</si>
  <si>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</si>
  <si>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</si>
  <si>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</si>
  <si>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</si>
  <si>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</si>
  <si>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</si>
  <si>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</si>
  <si>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</si>
  <si>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</si>
  <si>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</si>
  <si>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VaR(95)</t>
  </si>
  <si>
    <t>number</t>
  </si>
  <si>
    <t>Client 1: DAVINA TURNER</t>
  </si>
  <si>
    <t>Wealth</t>
  </si>
  <si>
    <t>Client 2: ERIKA KOZLOV</t>
  </si>
  <si>
    <t>Client 3: JOHN LAM</t>
  </si>
  <si>
    <t>[Erika Kozlov]'s TAA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</si>
</sst>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_-[$$-409]* #,##0.00_ ;_-[$$-409]* \-#,##0.00\ ;_-[$$-409]* &quot;-&quot;??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1F1F1F"/>
      <name val="Bookman Old Style"/>
      <family val="1"/>
      <charset val="204"/>
    </font>
    <font>
      <b/>
      <sz val="11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7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1" xfId="1" applyNumberFormat="1" applyFont="1" applyFill="1" applyBorder="1"/>
    <xf numFmtId="165" fontId="0" fillId="6" borderId="1" xfId="2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0" fillId="0" borderId="1" xfId="0" applyFill="1" applyBorder="1"/>
    <xf numFmtId="166" fontId="0" fillId="6" borderId="0" xfId="1" applyNumberFormat="1" applyFont="1" applyFill="1"/>
    <xf numFmtId="9" fontId="7" fillId="6" borderId="0" xfId="1" applyFont="1" applyFill="1"/>
    <xf numFmtId="10" fontId="0" fillId="6" borderId="0" xfId="1" applyNumberFormat="1" applyFont="1" applyFill="1"/>
    <xf numFmtId="165" fontId="1" fillId="6" borderId="0" xfId="2" applyNumberFormat="1" applyFont="1" applyFill="1"/>
    <xf numFmtId="165" fontId="0" fillId="6" borderId="0" xfId="2" applyNumberFormat="1" applyFont="1" applyFill="1"/>
    <xf numFmtId="0" fontId="1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7" fontId="0" fillId="0" borderId="0" xfId="0" applyNumberFormat="1"/>
    <xf numFmtId="0" fontId="11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7" fontId="12" fillId="7" borderId="3" xfId="3" applyNumberFormat="1" applyFont="1" applyBorder="1" applyAlignment="1">
      <alignment horizontal="center" vertical="center"/>
    </xf>
    <xf numFmtId="0" fontId="0" fillId="6" borderId="0" xfId="1" applyNumberFormat="1" applyFont="1" applyFill="1"/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J171" sqref="A136:J171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5"/>
  <sheetViews>
    <sheetView tabSelected="1" topLeftCell="B1" workbookViewId="0">
      <selection activeCell="B16" sqref="B16"/>
    </sheetView>
  </sheetViews>
  <sheetFormatPr defaultRowHeight="15"/>
  <cols>
    <col min="1" max="1" width="45.28515625" bestFit="1" customWidth="1"/>
    <col min="2" max="2" width="22.28515625" bestFit="1" customWidth="1"/>
    <col min="3" max="3" width="17.710937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2.5703125" bestFit="1" customWidth="1"/>
    <col min="8" max="8" width="19.4257812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4.7109375" customWidth="1"/>
    <col min="16" max="16" width="29.28515625" customWidth="1"/>
    <col min="17" max="17" width="8.85546875" customWidth="1"/>
    <col min="18" max="18" width="15.7109375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48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5">
        <v>0.25</v>
      </c>
      <c r="L2" s="34" t="s">
        <v>26</v>
      </c>
      <c r="M2" s="35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5">
        <v>0.65</v>
      </c>
      <c r="L3" s="36" t="s">
        <v>28</v>
      </c>
      <c r="M3" s="35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5">
        <v>0.1</v>
      </c>
      <c r="L4" s="36" t="s">
        <v>30</v>
      </c>
      <c r="M4" s="35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15"/>
      <c r="Q5" s="15"/>
      <c r="R5" s="7"/>
      <c r="S5" s="16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5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7">
        <v>6.3028025471333932E-2</v>
      </c>
      <c r="C8" s="38">
        <v>378168.15282800357</v>
      </c>
      <c r="D8" s="38"/>
      <c r="E8" s="37">
        <v>5.9278580024137772E-2</v>
      </c>
      <c r="F8" s="38">
        <v>474228.64019310218</v>
      </c>
      <c r="G8" s="38"/>
      <c r="H8" s="13">
        <v>5.3561652195219141E-2</v>
      </c>
      <c r="I8" s="39">
        <v>1981781.1312231082</v>
      </c>
      <c r="J8" s="11"/>
      <c r="K8" s="46">
        <f>AVERAGE(M37:M193)</f>
        <v>5.4227899687785457E-2</v>
      </c>
      <c r="L8" s="47">
        <f>$R$11*K8</f>
        <v>2006432.2884480618</v>
      </c>
      <c r="M8" s="30"/>
      <c r="N8" s="7"/>
      <c r="O8" s="7"/>
      <c r="P8" s="7"/>
      <c r="Q8" s="7"/>
      <c r="R8" s="7"/>
      <c r="S8" s="7"/>
    </row>
    <row r="9" spans="1:19">
      <c r="A9" s="3" t="s">
        <v>21</v>
      </c>
      <c r="B9" s="13">
        <v>6.9522583046280853E-2</v>
      </c>
      <c r="C9" s="38">
        <v>417135.49827768514</v>
      </c>
      <c r="D9" s="38"/>
      <c r="E9" s="13">
        <v>9.0068561122113963E-2</v>
      </c>
      <c r="F9" s="38">
        <v>720548.48897691176</v>
      </c>
      <c r="G9" s="38"/>
      <c r="H9" s="13">
        <v>0.12595449450579985</v>
      </c>
      <c r="I9" s="39">
        <v>4660316.2967145946</v>
      </c>
      <c r="J9" s="11"/>
      <c r="K9" s="46">
        <f>STDEV(M37:M193)</f>
        <v>0.1148205554949889</v>
      </c>
      <c r="L9" s="47">
        <f t="shared" ref="L9:L11" si="0">$R$11*K9</f>
        <v>4248360.553314589</v>
      </c>
      <c r="M9" s="30"/>
      <c r="N9" s="7"/>
      <c r="O9" s="7"/>
      <c r="P9" s="7"/>
      <c r="Q9" s="7"/>
      <c r="R9" s="7"/>
      <c r="S9" s="7"/>
    </row>
    <row r="10" spans="1:19" ht="15.75" thickBot="1">
      <c r="A10" s="3" t="s">
        <v>22</v>
      </c>
      <c r="B10" s="13">
        <v>-6.4945575749469214E-3</v>
      </c>
      <c r="C10" s="38">
        <v>-38967.345449681532</v>
      </c>
      <c r="D10" s="38"/>
      <c r="E10" s="13">
        <v>-3.0789981097976191E-2</v>
      </c>
      <c r="F10" s="38">
        <v>-246319.84878380952</v>
      </c>
      <c r="G10" s="38"/>
      <c r="H10" s="13">
        <v>-7.2392842310580713E-2</v>
      </c>
      <c r="I10" s="39">
        <v>-2678535.1654914864</v>
      </c>
      <c r="J10" s="11"/>
      <c r="K10" s="46">
        <f>K8-K9</f>
        <v>-6.0592655807203445E-2</v>
      </c>
      <c r="L10" s="47">
        <f t="shared" si="0"/>
        <v>-2241928.2648665276</v>
      </c>
      <c r="M10" s="30"/>
      <c r="N10" s="7"/>
      <c r="O10" s="7"/>
      <c r="P10" s="49" t="s">
        <v>44</v>
      </c>
      <c r="Q10" s="50" t="s">
        <v>45</v>
      </c>
      <c r="R10" s="51">
        <f>9000000-3000000</f>
        <v>6000000</v>
      </c>
      <c r="S10" s="7"/>
    </row>
    <row r="11" spans="1:19" ht="15.75" thickBot="1">
      <c r="A11" s="18" t="s">
        <v>23</v>
      </c>
      <c r="B11" s="40">
        <v>0.1325506085176148</v>
      </c>
      <c r="C11" s="41">
        <v>795303.65110568877</v>
      </c>
      <c r="D11" s="41"/>
      <c r="E11" s="40">
        <v>0.14934714114625175</v>
      </c>
      <c r="F11" s="41">
        <v>1194777.1291700141</v>
      </c>
      <c r="G11" s="41"/>
      <c r="H11" s="40">
        <v>0.17951614670101898</v>
      </c>
      <c r="I11" s="42">
        <v>6642097.4279377023</v>
      </c>
      <c r="J11" s="43"/>
      <c r="K11" s="32">
        <f>K9+K8</f>
        <v>0.16904845518277437</v>
      </c>
      <c r="L11" s="47">
        <f t="shared" si="0"/>
        <v>6254792.8417626517</v>
      </c>
      <c r="M11" s="31"/>
      <c r="N11" s="7"/>
      <c r="O11" s="7"/>
      <c r="P11" s="52" t="s">
        <v>46</v>
      </c>
      <c r="Q11" s="53" t="s">
        <v>45</v>
      </c>
      <c r="R11" s="54">
        <v>37000000</v>
      </c>
      <c r="S11" s="7"/>
    </row>
    <row r="12" spans="1:19" ht="15.75" thickTop="1">
      <c r="K12" s="3"/>
      <c r="L12" s="7"/>
      <c r="M12" s="7"/>
      <c r="N12" s="7"/>
      <c r="O12" s="7"/>
      <c r="P12" s="49" t="s">
        <v>47</v>
      </c>
      <c r="Q12" s="50" t="s">
        <v>45</v>
      </c>
      <c r="R12" s="51">
        <v>8000000</v>
      </c>
      <c r="S12" s="7"/>
    </row>
    <row r="13" spans="1:19">
      <c r="A13" s="3" t="s">
        <v>38</v>
      </c>
      <c r="K13" s="3"/>
      <c r="L13" s="7"/>
      <c r="M13" s="7"/>
      <c r="N13" s="7"/>
      <c r="O13" s="7"/>
      <c r="P13" s="15"/>
      <c r="Q13" s="7"/>
      <c r="R13" s="15"/>
      <c r="S13" s="7"/>
    </row>
    <row r="14" spans="1:19">
      <c r="A14" t="s">
        <v>32</v>
      </c>
      <c r="B14" s="13">
        <v>5.1050228366592912E-3</v>
      </c>
      <c r="C14" s="39">
        <v>30630.137019955746</v>
      </c>
      <c r="D14" s="11"/>
      <c r="E14" s="13">
        <v>4.7952034108314241E-3</v>
      </c>
      <c r="F14" s="39">
        <v>38361.62728665139</v>
      </c>
      <c r="G14" s="11"/>
      <c r="H14" s="13">
        <v>4.2913528408937982E-3</v>
      </c>
      <c r="I14" s="39">
        <v>158780.05511307053</v>
      </c>
      <c r="J14" s="11"/>
      <c r="K14" s="46">
        <f>AVERAGE(K26:K193)</f>
        <v>4.3586333365844788E-3</v>
      </c>
      <c r="L14" s="48">
        <f>$R$11*K14</f>
        <v>161269.43345362571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39">
        <v>109428.01144253122</v>
      </c>
      <c r="D15" s="11"/>
      <c r="E15" s="13">
        <v>2.3311583620582638E-2</v>
      </c>
      <c r="F15" s="39">
        <v>186492.6689646611</v>
      </c>
      <c r="G15" s="11"/>
      <c r="H15" s="13">
        <v>3.2059791496785867E-2</v>
      </c>
      <c r="I15" s="39">
        <v>1186212.2853810771</v>
      </c>
      <c r="J15" s="11"/>
      <c r="K15" s="46">
        <f>STDEV(K26:K193)</f>
        <v>2.9233853961504894E-2</v>
      </c>
      <c r="L15" s="48">
        <f t="shared" ref="L15:L18" si="1">$R$11*K15</f>
        <v>1081652.5965756811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39">
        <v>-149926.08186022076</v>
      </c>
      <c r="D16" s="11"/>
      <c r="E16" s="13">
        <v>-3.3668909563129928E-2</v>
      </c>
      <c r="F16" s="39">
        <v>-269351.27650503942</v>
      </c>
      <c r="G16" s="11"/>
      <c r="H16" s="13">
        <v>-4.8607303128802883E-2</v>
      </c>
      <c r="I16" s="39">
        <v>-1798470.2157657067</v>
      </c>
      <c r="J16" s="55">
        <f>(1-95%)*168</f>
        <v>8.4000000000000075</v>
      </c>
      <c r="K16" s="46">
        <v>-2.3199999999999998E-2</v>
      </c>
      <c r="L16" s="48">
        <f t="shared" si="1"/>
        <v>-858399.99999999988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44">
        <f>1/SQRT(2*3.14)*EXP((-1/2)*1.65^2)</f>
        <v>0.10229085640340733</v>
      </c>
      <c r="C17" s="39"/>
      <c r="E17" s="44">
        <f>1/SQRT(2*3.14)*EXP((-1/2)*1.65^2)</f>
        <v>0.10229085640340733</v>
      </c>
      <c r="F17" s="39"/>
      <c r="H17" s="44">
        <f>1/SQRT(2*3.14)*EXP((-1/2)*1.65^2)</f>
        <v>0.10229085640340733</v>
      </c>
      <c r="I17" s="39"/>
      <c r="K17" s="44">
        <f>1/SQRT(2*3.14)*EXP((-1/2)*1.65^2)</f>
        <v>0.10229085640340733</v>
      </c>
      <c r="L17" s="39"/>
      <c r="M17" s="7"/>
      <c r="N17" s="7"/>
      <c r="O17" s="7"/>
      <c r="P17" s="7"/>
      <c r="Q17" s="7"/>
      <c r="R17" s="7"/>
      <c r="S17" s="7"/>
    </row>
    <row r="18" spans="1:19" ht="15.75" thickBot="1">
      <c r="A18" s="22" t="s">
        <v>36</v>
      </c>
      <c r="B18" s="32">
        <f>-(-B14+(B15*B17)/(1-95%))</f>
        <v>-3.2206593846601926E-2</v>
      </c>
      <c r="C18" s="33">
        <f>R10*B18</f>
        <v>-193239.56307961154</v>
      </c>
      <c r="D18" s="22"/>
      <c r="E18" s="32">
        <f>-(-E14+(E15*E17)/(1-95%))</f>
        <v>-4.2896033642549361E-2</v>
      </c>
      <c r="F18" s="33">
        <f>E18*R11</f>
        <v>-1587153.2447743264</v>
      </c>
      <c r="G18" s="22"/>
      <c r="H18" s="32">
        <f>-(-H14+(H15*H17)/(1-95%))</f>
        <v>-6.1297117725524194E-2</v>
      </c>
      <c r="I18" s="33">
        <f>H18*R12</f>
        <v>-490376.94180419354</v>
      </c>
      <c r="J18" s="22"/>
      <c r="K18" s="32">
        <f>-(-K14+(K15*K17)/(1-95%))</f>
        <v>-5.5448485817305021E-2</v>
      </c>
      <c r="L18" s="48">
        <f t="shared" si="1"/>
        <v>-2051593.9752402857</v>
      </c>
      <c r="M18" s="27"/>
      <c r="N18" s="7"/>
      <c r="O18" s="7"/>
      <c r="P18" s="7"/>
      <c r="Q18" s="7"/>
      <c r="R18" s="7"/>
      <c r="S18" s="7"/>
    </row>
    <row r="19" spans="1:19" ht="15.7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K22" s="3"/>
      <c r="L22" s="7"/>
      <c r="M22" s="7"/>
      <c r="N22" s="7"/>
      <c r="O22" s="7"/>
      <c r="P22" s="7"/>
      <c r="Q22" s="7"/>
      <c r="R22" s="7"/>
      <c r="S22" s="7"/>
    </row>
    <row r="23" spans="1:19" ht="15.75" thickBot="1">
      <c r="A23" s="22" t="s">
        <v>36</v>
      </c>
      <c r="B23" s="22"/>
      <c r="C23" s="22"/>
      <c r="D23" s="22"/>
      <c r="E23" s="22"/>
      <c r="F23" s="22"/>
      <c r="G23" s="22"/>
      <c r="H23" s="22"/>
      <c r="I23" s="22"/>
      <c r="J23" s="22"/>
      <c r="K23" s="18"/>
      <c r="L23" s="27"/>
      <c r="M23" s="27"/>
      <c r="N23" s="7"/>
      <c r="O23" s="7"/>
      <c r="P23" s="7"/>
      <c r="Q23" s="7"/>
      <c r="R23" s="7"/>
      <c r="S23" s="7"/>
    </row>
    <row r="24" spans="1:19" ht="15.7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46">
        <f>$K$2*Data!E4+'Returns of the SAAs'!$K$3*Data!H4+'Returns of the SAAs'!$K$4*Data!J4</f>
        <v>1.5152825581256132E-2</v>
      </c>
      <c r="L26" s="46">
        <f>K26+1</f>
        <v>1.0151528255812561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46">
        <f>$K$2*Data!E5+'Returns of the SAAs'!$K$3*Data!H5+'Returns of the SAAs'!$K$4*Data!J5</f>
        <v>-5.8767321633823076E-3</v>
      </c>
      <c r="L27" s="46">
        <f t="shared" ref="L27:L90" si="2">K27+1</f>
        <v>0.99412326783661764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46">
        <f>$K$2*Data!E6+'Returns of the SAAs'!$K$3*Data!H6+'Returns of the SAAs'!$K$4*Data!J6</f>
        <v>1.0001953045300489E-4</v>
      </c>
      <c r="L28" s="46">
        <f t="shared" si="2"/>
        <v>1.000100019530453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46">
        <f>$K$2*Data!E7+'Returns of the SAAs'!$K$3*Data!H7+'Returns of the SAAs'!$K$4*Data!J7</f>
        <v>1.3428535773319303E-2</v>
      </c>
      <c r="L29" s="46">
        <f t="shared" si="2"/>
        <v>1.0134285357733193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46">
        <f>$K$2*Data!E8+'Returns of the SAAs'!$K$3*Data!H8+'Returns of the SAAs'!$K$4*Data!J8</f>
        <v>-1.9429962384254564E-2</v>
      </c>
      <c r="L30" s="46">
        <f t="shared" si="2"/>
        <v>0.98057003761574546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46">
        <f>$K$2*Data!E9+'Returns of the SAAs'!$K$3*Data!H9+'Returns of the SAAs'!$K$4*Data!J9</f>
        <v>4.4523795123707494E-3</v>
      </c>
      <c r="L31" s="46">
        <f t="shared" si="2"/>
        <v>1.0044523795123708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46">
        <f>$K$2*Data!E10+'Returns of the SAAs'!$K$3*Data!H10+'Returns of the SAAs'!$K$4*Data!J10</f>
        <v>7.3931401300839417E-2</v>
      </c>
      <c r="L32" s="46">
        <f t="shared" si="2"/>
        <v>1.0739314013008394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46">
        <f>$K$2*Data!E11+'Returns of the SAAs'!$K$3*Data!H11+'Returns of the SAAs'!$K$4*Data!J11</f>
        <v>-2.3246845920756702E-2</v>
      </c>
      <c r="L33" s="46">
        <f t="shared" si="2"/>
        <v>0.97675315407924335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46">
        <f>$K$2*Data!E12+'Returns of the SAAs'!$K$3*Data!H12+'Returns of the SAAs'!$K$4*Data!J12</f>
        <v>2.2630066494457174E-2</v>
      </c>
      <c r="L34" s="46">
        <f t="shared" si="2"/>
        <v>1.0226300664944572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46">
        <f>$K$2*Data!E13+'Returns of the SAAs'!$K$3*Data!H13+'Returns of the SAAs'!$K$4*Data!J13</f>
        <v>-2.0480951970503983E-2</v>
      </c>
      <c r="L35" s="46">
        <f t="shared" si="2"/>
        <v>0.97951904802949596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46">
        <f>$K$2*Data!E14+'Returns of the SAAs'!$K$3*Data!H14+'Returns of the SAAs'!$K$4*Data!J14</f>
        <v>3.1163817766502209E-2</v>
      </c>
      <c r="L36" s="46">
        <f t="shared" si="2"/>
        <v>1.0311638177665021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46">
        <f>$K$2*Data!E15+'Returns of the SAAs'!$K$3*Data!H15+'Returns of the SAAs'!$K$4*Data!J15</f>
        <v>2.1187461629646388E-2</v>
      </c>
      <c r="L37" s="46">
        <f t="shared" si="2"/>
        <v>1.0211874616296464</v>
      </c>
      <c r="M37" s="46">
        <f>PRODUCT(L26:L37)-1</f>
        <v>0.11465931068824031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46">
        <f>$K$2*Data!E16+'Returns of the SAAs'!$K$3*Data!H16+'Returns of the SAAs'!$K$4*Data!J16</f>
        <v>-3.2243573847996122E-2</v>
      </c>
      <c r="L38" s="46">
        <f t="shared" si="2"/>
        <v>0.96775642615200386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46">
        <f>$K$2*Data!E17+'Returns of the SAAs'!$K$3*Data!H17+'Returns of the SAAs'!$K$4*Data!J17</f>
        <v>-4.023722085491524E-2</v>
      </c>
      <c r="L39" s="46">
        <f t="shared" si="2"/>
        <v>0.95976277914508479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46">
        <f>$K$2*Data!E18+'Returns of the SAAs'!$K$3*Data!H18+'Returns of the SAAs'!$K$4*Data!J18</f>
        <v>-5.5707074854411412E-2</v>
      </c>
      <c r="L40" s="46">
        <f t="shared" si="2"/>
        <v>0.9442929251455886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46">
        <f>$K$2*Data!E19+'Returns of the SAAs'!$K$3*Data!H19+'Returns of the SAAs'!$K$4*Data!J19</f>
        <v>1.3203804312038653E-2</v>
      </c>
      <c r="L41" s="46">
        <f t="shared" si="2"/>
        <v>1.0132038043120386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46">
        <f>$K$2*Data!E20+'Returns of the SAAs'!$K$3*Data!H20+'Returns of the SAAs'!$K$4*Data!J20</f>
        <v>7.7071843320604336E-2</v>
      </c>
      <c r="L42" s="46">
        <f t="shared" si="2"/>
        <v>1.0770718433206043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46">
        <f>$K$2*Data!E21+'Returns of the SAAs'!$K$3*Data!H21+'Returns of the SAAs'!$K$4*Data!J21</f>
        <v>-9.6205855538670127E-4</v>
      </c>
      <c r="L43" s="46">
        <f t="shared" si="2"/>
        <v>0.99903794144461333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46">
        <f>$K$2*Data!E22+'Returns of the SAAs'!$K$3*Data!H22+'Returns of the SAAs'!$K$4*Data!J22</f>
        <v>8.268381928054595E-3</v>
      </c>
      <c r="L44" s="46">
        <f t="shared" si="2"/>
        <v>1.0082683819280547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46">
        <f>$K$2*Data!E23+'Returns of the SAAs'!$K$3*Data!H23+'Returns of the SAAs'!$K$4*Data!J23</f>
        <v>-6.7089695741680694E-2</v>
      </c>
      <c r="L45" s="46">
        <f t="shared" si="2"/>
        <v>0.93291030425831933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46">
        <f>$K$2*Data!E24+'Returns of the SAAs'!$K$3*Data!H24+'Returns of the SAAs'!$K$4*Data!J24</f>
        <v>-5.1989220678258272E-2</v>
      </c>
      <c r="L46" s="46">
        <f t="shared" si="2"/>
        <v>0.94801077932174171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46">
        <f>$K$2*Data!E25+'Returns of the SAAs'!$K$3*Data!H25+'Returns of the SAAs'!$K$4*Data!J25</f>
        <v>5.1641841628726183E-2</v>
      </c>
      <c r="L47" s="46">
        <f t="shared" si="2"/>
        <v>1.0516418416287261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46">
        <f>$K$2*Data!E26+'Returns of the SAAs'!$K$3*Data!H26+'Returns of the SAAs'!$K$4*Data!J26</f>
        <v>4.3007361038625075E-3</v>
      </c>
      <c r="L48" s="46">
        <f t="shared" si="2"/>
        <v>1.0043007361038625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46">
        <f>$K$2*Data!E27+'Returns of the SAAs'!$K$3*Data!H27+'Returns of the SAAs'!$K$4*Data!J27</f>
        <v>1.1043316562155832E-2</v>
      </c>
      <c r="L49" s="46">
        <f t="shared" si="2"/>
        <v>1.0110433165621557</v>
      </c>
      <c r="M49" s="46">
        <f>PRODUCT(L38:L49)-1</f>
        <v>-8.9477075804724415E-2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46">
        <f>$K$2*Data!E28+'Returns of the SAAs'!$K$3*Data!H28+'Returns of the SAAs'!$K$4*Data!J28</f>
        <v>2.9189609936406697E-2</v>
      </c>
      <c r="L50" s="46">
        <f t="shared" si="2"/>
        <v>1.0291896099364066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46">
        <f>$K$2*Data!E29+'Returns of the SAAs'!$K$3*Data!H29+'Returns of the SAAs'!$K$4*Data!J29</f>
        <v>5.1437674275083826E-2</v>
      </c>
      <c r="L51" s="46">
        <f t="shared" si="2"/>
        <v>1.0514376742750837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46">
        <f>$K$2*Data!E30+'Returns of the SAAs'!$K$3*Data!H30+'Returns of the SAAs'!$K$4*Data!J30</f>
        <v>-2.5332202921658827E-2</v>
      </c>
      <c r="L52" s="46">
        <f t="shared" si="2"/>
        <v>0.97466779707834117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46">
        <f>$K$2*Data!E31+'Returns of the SAAs'!$K$3*Data!H31+'Returns of the SAAs'!$K$4*Data!J31</f>
        <v>2.2708914088400822E-2</v>
      </c>
      <c r="L53" s="46">
        <f t="shared" si="2"/>
        <v>1.0227089140884009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46">
        <f>$K$2*Data!E32+'Returns of the SAAs'!$K$3*Data!H32+'Returns of the SAAs'!$K$4*Data!J32</f>
        <v>-1.2761681026159082E-3</v>
      </c>
      <c r="L54" s="46">
        <f t="shared" si="2"/>
        <v>0.99872383189738412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46">
        <f>$K$2*Data!E33+'Returns of the SAAs'!$K$3*Data!H33+'Returns of the SAAs'!$K$4*Data!J33</f>
        <v>-3.0315075225137249E-2</v>
      </c>
      <c r="L55" s="46">
        <f t="shared" si="2"/>
        <v>0.96968492477486279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46">
        <f>$K$2*Data!E34+'Returns of the SAAs'!$K$3*Data!H34+'Returns of the SAAs'!$K$4*Data!J34</f>
        <v>2.4335704754917423E-2</v>
      </c>
      <c r="L56" s="46">
        <f t="shared" si="2"/>
        <v>1.0243357047549175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46">
        <f>$K$2*Data!E35+'Returns of the SAAs'!$K$3*Data!H35+'Returns of the SAAs'!$K$4*Data!J35</f>
        <v>5.2546488835634557E-3</v>
      </c>
      <c r="L57" s="46">
        <f t="shared" si="2"/>
        <v>1.0052546488835634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46">
        <f>$K$2*Data!E36+'Returns of the SAAs'!$K$3*Data!H36+'Returns of the SAAs'!$K$4*Data!J36</f>
        <v>2.6842407505350718E-2</v>
      </c>
      <c r="L58" s="46">
        <f t="shared" si="2"/>
        <v>1.0268424075053506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46">
        <f>$K$2*Data!E37+'Returns of the SAAs'!$K$3*Data!H37+'Returns of the SAAs'!$K$4*Data!J37</f>
        <v>9.748653839802196E-3</v>
      </c>
      <c r="L59" s="46">
        <f t="shared" si="2"/>
        <v>1.0097486538398022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46">
        <f>$K$2*Data!E38+'Returns of the SAAs'!$K$3*Data!H38+'Returns of the SAAs'!$K$4*Data!J38</f>
        <v>-2.7004264918570147E-2</v>
      </c>
      <c r="L60" s="46">
        <f t="shared" si="2"/>
        <v>0.97299573508142989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46">
        <f>$K$2*Data!E39+'Returns of the SAAs'!$K$3*Data!H39+'Returns of the SAAs'!$K$4*Data!J39</f>
        <v>6.0168763336965178E-2</v>
      </c>
      <c r="L61" s="46">
        <f t="shared" si="2"/>
        <v>1.0601687633369652</v>
      </c>
      <c r="M61" s="46">
        <f>PRODUCT(L50:L61)-1</f>
        <v>0.15049587068873915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46">
        <f>$K$2*Data!E40+'Returns of the SAAs'!$K$3*Data!H40+'Returns of the SAAs'!$K$4*Data!J40</f>
        <v>-1.7573421734334262E-2</v>
      </c>
      <c r="L62" s="46">
        <f t="shared" si="2"/>
        <v>0.98242657826566571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46">
        <f>$K$2*Data!E41+'Returns of the SAAs'!$K$3*Data!H41+'Returns of the SAAs'!$K$4*Data!J41</f>
        <v>-1.2334039299302354E-2</v>
      </c>
      <c r="L63" s="46">
        <f t="shared" si="2"/>
        <v>0.98766596070069768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46">
        <f>$K$2*Data!E42+'Returns of the SAAs'!$K$3*Data!H42+'Returns of the SAAs'!$K$4*Data!J42</f>
        <v>-4.5243580207113311E-2</v>
      </c>
      <c r="L64" s="46">
        <f t="shared" si="2"/>
        <v>0.95475641979288672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46">
        <f>$K$2*Data!E43+'Returns of the SAAs'!$K$3*Data!H43+'Returns of the SAAs'!$K$4*Data!J43</f>
        <v>2.0037031068304036E-2</v>
      </c>
      <c r="L65" s="46">
        <f t="shared" si="2"/>
        <v>1.020037031068304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46">
        <f>$K$2*Data!E44+'Returns of the SAAs'!$K$3*Data!H44+'Returns of the SAAs'!$K$4*Data!J44</f>
        <v>3.2542772461931643E-2</v>
      </c>
      <c r="L66" s="46">
        <f t="shared" si="2"/>
        <v>1.0325427724619316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46">
        <f>$K$2*Data!E45+'Returns of the SAAs'!$K$3*Data!H45+'Returns of the SAAs'!$K$4*Data!J45</f>
        <v>-8.498338986093517E-3</v>
      </c>
      <c r="L67" s="46">
        <f t="shared" si="2"/>
        <v>0.99150166101390647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46">
        <f>$K$2*Data!E46+'Returns of the SAAs'!$K$3*Data!H46+'Returns of the SAAs'!$K$4*Data!J46</f>
        <v>-3.2966761763676309E-4</v>
      </c>
      <c r="L68" s="46">
        <f t="shared" si="2"/>
        <v>0.99967033238236325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46">
        <f>$K$2*Data!E47+'Returns of the SAAs'!$K$3*Data!H47+'Returns of the SAAs'!$K$4*Data!J47</f>
        <v>2.1507367277243741E-2</v>
      </c>
      <c r="L69" s="46">
        <f t="shared" si="2"/>
        <v>1.0215073672772437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46">
        <f>$K$2*Data!E48+'Returns of the SAAs'!$K$3*Data!H48+'Returns of the SAAs'!$K$4*Data!J48</f>
        <v>-6.9246686240768511E-3</v>
      </c>
      <c r="L70" s="46">
        <f t="shared" si="2"/>
        <v>0.99307533137592319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46">
        <f>$K$2*Data!E49+'Returns of the SAAs'!$K$3*Data!H49+'Returns of the SAAs'!$K$4*Data!J49</f>
        <v>-2.2346520819768928E-2</v>
      </c>
      <c r="L71" s="46">
        <f t="shared" si="2"/>
        <v>0.97765347918023104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46">
        <f>$K$2*Data!E50+'Returns of the SAAs'!$K$3*Data!H50+'Returns of the SAAs'!$K$4*Data!J50</f>
        <v>3.8385467807920334E-3</v>
      </c>
      <c r="L72" s="46">
        <f t="shared" si="2"/>
        <v>1.003838546780792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46">
        <f>$K$2*Data!E51+'Returns of the SAAs'!$K$3*Data!H51+'Returns of the SAAs'!$K$4*Data!J51</f>
        <v>7.8266586501192521E-3</v>
      </c>
      <c r="L73" s="46">
        <f t="shared" si="2"/>
        <v>1.0078266586501192</v>
      </c>
      <c r="M73" s="46">
        <f>PRODUCT(L62:L73)-1</f>
        <v>-2.9634441550391966E-2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46">
        <f>$K$2*Data!E52+'Returns of the SAAs'!$K$3*Data!H52+'Returns of the SAAs'!$K$4*Data!J52</f>
        <v>5.5330946792696307E-3</v>
      </c>
      <c r="L74" s="46">
        <f t="shared" si="2"/>
        <v>1.0055330946792695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46">
        <f>$K$2*Data!E53+'Returns of the SAAs'!$K$3*Data!H53+'Returns of the SAAs'!$K$4*Data!J53</f>
        <v>2.0478540366328301E-2</v>
      </c>
      <c r="L75" s="46">
        <f t="shared" si="2"/>
        <v>1.0204785403663283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46">
        <f>$K$2*Data!E54+'Returns of the SAAs'!$K$3*Data!H54+'Returns of the SAAs'!$K$4*Data!J54</f>
        <v>4.599243950915867E-2</v>
      </c>
      <c r="L76" s="46">
        <f t="shared" si="2"/>
        <v>1.0459924395091587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46">
        <f>$K$2*Data!E55+'Returns of the SAAs'!$K$3*Data!H55+'Returns of the SAAs'!$K$4*Data!J55</f>
        <v>2.9201828949947082E-2</v>
      </c>
      <c r="L77" s="46">
        <f t="shared" si="2"/>
        <v>1.0292018289499472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46">
        <f>$K$2*Data!E56+'Returns of the SAAs'!$K$3*Data!H56+'Returns of the SAAs'!$K$4*Data!J56</f>
        <v>1.7174794755544256E-2</v>
      </c>
      <c r="L78" s="46">
        <f t="shared" si="2"/>
        <v>1.0171747947555443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46">
        <f>$K$2*Data!E57+'Returns of the SAAs'!$K$3*Data!H57+'Returns of the SAAs'!$K$4*Data!J57</f>
        <v>-9.0475667426240022E-3</v>
      </c>
      <c r="L79" s="46">
        <f t="shared" si="2"/>
        <v>0.99095243325737603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46">
        <f>$K$2*Data!E58+'Returns of the SAAs'!$K$3*Data!H58+'Returns of the SAAs'!$K$4*Data!J58</f>
        <v>1.6591278268776693E-2</v>
      </c>
      <c r="L80" s="46">
        <f t="shared" si="2"/>
        <v>1.0165912782687767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46">
        <f>$K$2*Data!E59+'Returns of the SAAs'!$K$3*Data!H59+'Returns of the SAAs'!$K$4*Data!J59</f>
        <v>3.2055650690570738E-2</v>
      </c>
      <c r="L81" s="46">
        <f t="shared" si="2"/>
        <v>1.0320556506905707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46">
        <f>$K$2*Data!E60+'Returns of the SAAs'!$K$3*Data!H60+'Returns of the SAAs'!$K$4*Data!J60</f>
        <v>-6.8691138069646822E-3</v>
      </c>
      <c r="L82" s="46">
        <f t="shared" si="2"/>
        <v>0.99313088619303536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46">
        <f>$K$2*Data!E61+'Returns of the SAAs'!$K$3*Data!H61+'Returns of the SAAs'!$K$4*Data!J61</f>
        <v>1.1041895598995899E-2</v>
      </c>
      <c r="L83" s="46">
        <f t="shared" si="2"/>
        <v>1.0110418955989959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46">
        <f>$K$2*Data!E62+'Returns of the SAAs'!$K$3*Data!H62+'Returns of the SAAs'!$K$4*Data!J62</f>
        <v>-2.4110416161819446E-2</v>
      </c>
      <c r="L84" s="46">
        <f t="shared" si="2"/>
        <v>0.97588958383818059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46">
        <f>$K$2*Data!E63+'Returns of the SAAs'!$K$3*Data!H63+'Returns of the SAAs'!$K$4*Data!J63</f>
        <v>2.0738150588658882E-2</v>
      </c>
      <c r="L85" s="46">
        <f t="shared" si="2"/>
        <v>1.0207381505886588</v>
      </c>
      <c r="M85" s="46">
        <f>PRODUCT(L74:L85)-1</f>
        <v>0.16847090880223581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46">
        <f>$K$2*Data!E64+'Returns of the SAAs'!$K$3*Data!H64+'Returns of the SAAs'!$K$4*Data!J64</f>
        <v>4.9558472941035582E-2</v>
      </c>
      <c r="L86" s="46">
        <f t="shared" si="2"/>
        <v>1.0495584729410357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46">
        <f>$K$2*Data!E65+'Returns of the SAAs'!$K$3*Data!H65+'Returns of the SAAs'!$K$4*Data!J65</f>
        <v>-2.1604117762644443E-2</v>
      </c>
      <c r="L87" s="46">
        <f t="shared" si="2"/>
        <v>0.97839588223735552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46">
        <f>$K$2*Data!E66+'Returns of the SAAs'!$K$3*Data!H66+'Returns of the SAAs'!$K$4*Data!J66</f>
        <v>-2.6957613325993661E-2</v>
      </c>
      <c r="L88" s="46">
        <f t="shared" si="2"/>
        <v>0.97304238667400633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46">
        <f>$K$2*Data!E67+'Returns of the SAAs'!$K$3*Data!H67+'Returns of the SAAs'!$K$4*Data!J67</f>
        <v>2.3757623877628125E-2</v>
      </c>
      <c r="L89" s="46">
        <f t="shared" si="2"/>
        <v>1.023757623877628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46">
        <f>$K$2*Data!E68+'Returns of the SAAs'!$K$3*Data!H68+'Returns of the SAAs'!$K$4*Data!J68</f>
        <v>-1.8366812911598776E-3</v>
      </c>
      <c r="L90" s="46">
        <f t="shared" si="2"/>
        <v>0.99816331870884012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46">
        <f>$K$2*Data!E69+'Returns of the SAAs'!$K$3*Data!H69+'Returns of the SAAs'!$K$4*Data!J69</f>
        <v>-6.7567035771561403E-4</v>
      </c>
      <c r="L91" s="46">
        <f t="shared" ref="L91:L154" si="3">K91+1</f>
        <v>0.99932432964228435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46">
        <f>$K$2*Data!E70+'Returns of the SAAs'!$K$3*Data!H70+'Returns of the SAAs'!$K$4*Data!J70</f>
        <v>2.2814207791199456E-2</v>
      </c>
      <c r="L92" s="46">
        <f t="shared" si="3"/>
        <v>1.0228142077911995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46">
        <f>$K$2*Data!E71+'Returns of the SAAs'!$K$3*Data!H71+'Returns of the SAAs'!$K$4*Data!J71</f>
        <v>1.0150322139453497E-2</v>
      </c>
      <c r="L93" s="46">
        <f t="shared" si="3"/>
        <v>1.0101503221394534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46">
        <f>$K$2*Data!E72+'Returns of the SAAs'!$K$3*Data!H72+'Returns of the SAAs'!$K$4*Data!J72</f>
        <v>-2.0171937901789609E-2</v>
      </c>
      <c r="L94" s="46">
        <f t="shared" si="3"/>
        <v>0.97982806209821038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46">
        <f>$K$2*Data!E73+'Returns of the SAAs'!$K$3*Data!H73+'Returns of the SAAs'!$K$4*Data!J73</f>
        <v>2.4698116646925321E-2</v>
      </c>
      <c r="L95" s="46">
        <f t="shared" si="3"/>
        <v>1.0246981166469253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46">
        <f>$K$2*Data!E74+'Returns of the SAAs'!$K$3*Data!H74+'Returns of the SAAs'!$K$4*Data!J74</f>
        <v>-3.4944173796172776E-2</v>
      </c>
      <c r="L96" s="46">
        <f t="shared" si="3"/>
        <v>0.96505582620382724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46">
        <f>$K$2*Data!E75+'Returns of the SAAs'!$K$3*Data!H75+'Returns of the SAAs'!$K$4*Data!J75</f>
        <v>1.1586583956343375E-2</v>
      </c>
      <c r="L97" s="46">
        <f t="shared" si="3"/>
        <v>1.0115865839563434</v>
      </c>
      <c r="M97" s="46">
        <f>PRODUCT(L86:L97)-1</f>
        <v>3.3337756711099509E-2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46">
        <f>$K$2*Data!E76+'Returns of the SAAs'!$K$3*Data!H76+'Returns of the SAAs'!$K$4*Data!J76</f>
        <v>-5.2577487055878065E-3</v>
      </c>
      <c r="L98" s="46">
        <f t="shared" si="3"/>
        <v>0.99474225129441218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46">
        <f>$K$2*Data!E77+'Returns of the SAAs'!$K$3*Data!H77+'Returns of the SAAs'!$K$4*Data!J77</f>
        <v>1.3088055292680433E-2</v>
      </c>
      <c r="L99" s="46">
        <f t="shared" si="3"/>
        <v>1.0130880552926804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46">
        <f>$K$2*Data!E78+'Returns of the SAAs'!$K$3*Data!H78+'Returns of the SAAs'!$K$4*Data!J78</f>
        <v>4.0077771992575936E-2</v>
      </c>
      <c r="L100" s="46">
        <f t="shared" si="3"/>
        <v>1.040077771992576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46">
        <f>$K$2*Data!E79+'Returns of the SAAs'!$K$3*Data!H79+'Returns of the SAAs'!$K$4*Data!J79</f>
        <v>3.4642147101872432E-2</v>
      </c>
      <c r="L101" s="46">
        <f t="shared" si="3"/>
        <v>1.0346421471018725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46">
        <f>$K$2*Data!E80+'Returns of the SAAs'!$K$3*Data!H80+'Returns of the SAAs'!$K$4*Data!J80</f>
        <v>1.2481882319524219E-2</v>
      </c>
      <c r="L102" s="46">
        <f t="shared" si="3"/>
        <v>1.0124818823195243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46">
        <f>$K$2*Data!E81+'Returns of the SAAs'!$K$3*Data!H81+'Returns of the SAAs'!$K$4*Data!J81</f>
        <v>3.7809588450267054E-3</v>
      </c>
      <c r="L103" s="46">
        <f t="shared" si="3"/>
        <v>1.0037809588450266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46">
        <f>$K$2*Data!E82+'Returns of the SAAs'!$K$3*Data!H82+'Returns of the SAAs'!$K$4*Data!J82</f>
        <v>2.3484552044813624E-2</v>
      </c>
      <c r="L104" s="46">
        <f t="shared" si="3"/>
        <v>1.0234845520448137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46">
        <f>$K$2*Data!E83+'Returns of the SAAs'!$K$3*Data!H83+'Returns of the SAAs'!$K$4*Data!J83</f>
        <v>-1.5722659055464897E-2</v>
      </c>
      <c r="L105" s="46">
        <f t="shared" si="3"/>
        <v>0.98427734094453512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46">
        <f>$K$2*Data!E84+'Returns of the SAAs'!$K$3*Data!H84+'Returns of the SAAs'!$K$4*Data!J84</f>
        <v>1.3643693769617406E-2</v>
      </c>
      <c r="L106" s="46">
        <f t="shared" si="3"/>
        <v>1.0136436937696174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46">
        <f>$K$2*Data!E85+'Returns of the SAAs'!$K$3*Data!H85+'Returns of the SAAs'!$K$4*Data!J85</f>
        <v>-3.5655175617041062E-3</v>
      </c>
      <c r="L107" s="46">
        <f t="shared" si="3"/>
        <v>0.99643448243829591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46">
        <f>$K$2*Data!E86+'Returns of the SAAs'!$K$3*Data!H86+'Returns of the SAAs'!$K$4*Data!J86</f>
        <v>2.9956663300975583E-2</v>
      </c>
      <c r="L108" s="46">
        <f t="shared" si="3"/>
        <v>1.0299566633009756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46">
        <f>$K$2*Data!E87+'Returns of the SAAs'!$K$3*Data!H87+'Returns of the SAAs'!$K$4*Data!J87</f>
        <v>1.7481907006397474E-2</v>
      </c>
      <c r="L109" s="46">
        <f t="shared" si="3"/>
        <v>1.0174819070063974</v>
      </c>
      <c r="M109" s="46">
        <f>PRODUCT(L98:L109)-1</f>
        <v>0.17521804555736398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46">
        <f>$K$2*Data!E88+'Returns of the SAAs'!$K$3*Data!H88+'Returns of the SAAs'!$K$4*Data!J88</f>
        <v>9.8168011261531261E-3</v>
      </c>
      <c r="L110" s="46">
        <f t="shared" si="3"/>
        <v>1.009816801126153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46">
        <f>$K$2*Data!E89+'Returns of the SAAs'!$K$3*Data!H89+'Returns of the SAAs'!$K$4*Data!J89</f>
        <v>3.7660598685318484E-3</v>
      </c>
      <c r="L111" s="46">
        <f t="shared" si="3"/>
        <v>1.0037660598685318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46">
        <f>$K$2*Data!E90+'Returns of the SAAs'!$K$3*Data!H90+'Returns of the SAAs'!$K$4*Data!J90</f>
        <v>1.0144046151567127E-2</v>
      </c>
      <c r="L112" s="46">
        <f t="shared" si="3"/>
        <v>1.0101440461515672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46">
        <f>$K$2*Data!E91+'Returns of the SAAs'!$K$3*Data!H91+'Returns of the SAAs'!$K$4*Data!J91</f>
        <v>7.541353444550895E-3</v>
      </c>
      <c r="L113" s="46">
        <f t="shared" si="3"/>
        <v>1.007541353444551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46">
        <f>$K$2*Data!E92+'Returns of the SAAs'!$K$3*Data!H92+'Returns of the SAAs'!$K$4*Data!J92</f>
        <v>-3.2329995187714865E-4</v>
      </c>
      <c r="L114" s="46">
        <f t="shared" si="3"/>
        <v>0.99967670004812281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46">
        <f>$K$2*Data!E93+'Returns of the SAAs'!$K$3*Data!H93+'Returns of the SAAs'!$K$4*Data!J93</f>
        <v>1.005458358752338E-2</v>
      </c>
      <c r="L115" s="46">
        <f t="shared" si="3"/>
        <v>1.0100545835875234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46">
        <f>$K$2*Data!E94+'Returns of the SAAs'!$K$3*Data!H94+'Returns of the SAAs'!$K$4*Data!J94</f>
        <v>-1.3561384616225015E-2</v>
      </c>
      <c r="L116" s="46">
        <f t="shared" si="3"/>
        <v>0.98643861538377497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46">
        <f>$K$2*Data!E95+'Returns of the SAAs'!$K$3*Data!H95+'Returns of the SAAs'!$K$4*Data!J95</f>
        <v>-2.5513349952568042E-3</v>
      </c>
      <c r="L117" s="46">
        <f t="shared" si="3"/>
        <v>0.99744866500474316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46">
        <f>$K$2*Data!E96+'Returns of the SAAs'!$K$3*Data!H96+'Returns of the SAAs'!$K$4*Data!J96</f>
        <v>3.0411451967693785E-2</v>
      </c>
      <c r="L118" s="46">
        <f t="shared" si="3"/>
        <v>1.0304114519676937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46">
        <f>$K$2*Data!E97+'Returns of the SAAs'!$K$3*Data!H97+'Returns of the SAAs'!$K$4*Data!J97</f>
        <v>6.6495547574204252E-3</v>
      </c>
      <c r="L119" s="46">
        <f t="shared" si="3"/>
        <v>1.0066495547574204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46">
        <f>$K$2*Data!E98+'Returns of the SAAs'!$K$3*Data!H98+'Returns of the SAAs'!$K$4*Data!J98</f>
        <v>3.6794956907149061E-2</v>
      </c>
      <c r="L120" s="46">
        <f t="shared" si="3"/>
        <v>1.0367949569071491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46">
        <f>$K$2*Data!E99+'Returns of the SAAs'!$K$3*Data!H99+'Returns of the SAAs'!$K$4*Data!J99</f>
        <v>-1.0437757233587837E-2</v>
      </c>
      <c r="L121" s="46">
        <f t="shared" si="3"/>
        <v>0.98956224276641214</v>
      </c>
      <c r="M121" s="46">
        <f>PRODUCT(L110:L121)-1</f>
        <v>9.0715022248133215E-2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46">
        <f>$K$2*Data!E100+'Returns of the SAAs'!$K$3*Data!H100+'Returns of the SAAs'!$K$4*Data!J100</f>
        <v>2.0549755579035993E-5</v>
      </c>
      <c r="L122" s="46">
        <f t="shared" si="3"/>
        <v>1.000020549755579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46">
        <f>$K$2*Data!E101+'Returns of the SAAs'!$K$3*Data!H101+'Returns of the SAAs'!$K$4*Data!J101</f>
        <v>5.2418362696294999E-3</v>
      </c>
      <c r="L123" s="46">
        <f t="shared" si="3"/>
        <v>1.0052418362696296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46">
        <f>$K$2*Data!E102+'Returns of the SAAs'!$K$3*Data!H102+'Returns of the SAAs'!$K$4*Data!J102</f>
        <v>-1.947061321108158E-2</v>
      </c>
      <c r="L124" s="46">
        <f t="shared" si="3"/>
        <v>0.98052938678891843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46">
        <f>$K$2*Data!E103+'Returns of the SAAs'!$K$3*Data!H103+'Returns of the SAAs'!$K$4*Data!J103</f>
        <v>2.6276714993166993E-2</v>
      </c>
      <c r="L125" s="46">
        <f t="shared" si="3"/>
        <v>1.0262767149931671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46">
        <f>$K$2*Data!E104+'Returns of the SAAs'!$K$3*Data!H104+'Returns of the SAAs'!$K$4*Data!J104</f>
        <v>4.396204437010677E-2</v>
      </c>
      <c r="L126" s="46">
        <f t="shared" si="3"/>
        <v>1.0439620443701068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46">
        <f>$K$2*Data!E105+'Returns of the SAAs'!$K$3*Data!H105+'Returns of the SAAs'!$K$4*Data!J105</f>
        <v>3.8319598270628898E-2</v>
      </c>
      <c r="L127" s="46">
        <f t="shared" si="3"/>
        <v>1.0383195982706288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46">
        <f>$K$2*Data!E106+'Returns of the SAAs'!$K$3*Data!H106+'Returns of the SAAs'!$K$4*Data!J106</f>
        <v>1.5696926424655637E-2</v>
      </c>
      <c r="L128" s="46">
        <f t="shared" si="3"/>
        <v>1.0156969264246556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46">
        <f>$K$2*Data!E107+'Returns of the SAAs'!$K$3*Data!H107+'Returns of the SAAs'!$K$4*Data!J107</f>
        <v>-3.900732061596749E-2</v>
      </c>
      <c r="L129" s="46">
        <f t="shared" si="3"/>
        <v>0.96099267938403254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46">
        <f>$K$2*Data!E108+'Returns of the SAAs'!$K$3*Data!H108+'Returns of the SAAs'!$K$4*Data!J108</f>
        <v>4.6936870787855828E-2</v>
      </c>
      <c r="L130" s="46">
        <f t="shared" si="3"/>
        <v>1.0469368707878559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46">
        <f>$K$2*Data!E109+'Returns of the SAAs'!$K$3*Data!H109+'Returns of the SAAs'!$K$4*Data!J109</f>
        <v>-2.2732301532832733E-2</v>
      </c>
      <c r="L131" s="46">
        <f t="shared" si="3"/>
        <v>0.97726769846716732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46">
        <f>$K$2*Data!E110+'Returns of the SAAs'!$K$3*Data!H110+'Returns of the SAAs'!$K$4*Data!J110</f>
        <v>5.6549507531070539E-3</v>
      </c>
      <c r="L132" s="46">
        <f t="shared" si="3"/>
        <v>1.005654950753107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46">
        <f>$K$2*Data!E111+'Returns of the SAAs'!$K$3*Data!H111+'Returns of the SAAs'!$K$4*Data!J111</f>
        <v>-2.4138914963513472E-3</v>
      </c>
      <c r="L133" s="46">
        <f t="shared" si="3"/>
        <v>0.99758610850364871</v>
      </c>
      <c r="M133" s="46">
        <f>PRODUCT(L122:L133)-1</f>
        <v>9.8595903282700847E-2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46">
        <f>$K$2*Data!E112+'Returns of the SAAs'!$K$3*Data!H112+'Returns of the SAAs'!$K$4*Data!J112</f>
        <v>3.2875602710346757E-2</v>
      </c>
      <c r="L134" s="46">
        <f t="shared" si="3"/>
        <v>1.0328756027103467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46">
        <f>$K$2*Data!E113+'Returns of the SAAs'!$K$3*Data!H113+'Returns of the SAAs'!$K$4*Data!J113</f>
        <v>3.7393443570987596E-2</v>
      </c>
      <c r="L135" s="46">
        <f t="shared" si="3"/>
        <v>1.0373934435709875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46">
        <f>$K$2*Data!E114+'Returns of the SAAs'!$K$3*Data!H114+'Returns of the SAAs'!$K$4*Data!J114</f>
        <v>2.3217115027394646E-2</v>
      </c>
      <c r="L136" s="46">
        <f t="shared" si="3"/>
        <v>1.0232171150273945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46">
        <f>$K$2*Data!E115+'Returns of the SAAs'!$K$3*Data!H115+'Returns of the SAAs'!$K$4*Data!J115</f>
        <v>1.1881398759849952E-2</v>
      </c>
      <c r="L137" s="46">
        <f t="shared" si="3"/>
        <v>1.0118813987598501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46">
        <f>$K$2*Data!E116+'Returns of the SAAs'!$K$3*Data!H116+'Returns of the SAAs'!$K$4*Data!J116</f>
        <v>-1.5787137112935518E-2</v>
      </c>
      <c r="L138" s="46">
        <f t="shared" si="3"/>
        <v>0.98421286288706444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46">
        <f>$K$2*Data!E117+'Returns of the SAAs'!$K$3*Data!H117+'Returns of the SAAs'!$K$4*Data!J117</f>
        <v>2.6036303381675799E-2</v>
      </c>
      <c r="L139" s="46">
        <f t="shared" si="3"/>
        <v>1.0260363033816757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46">
        <f>$K$2*Data!E118+'Returns of the SAAs'!$K$3*Data!H118+'Returns of the SAAs'!$K$4*Data!J118</f>
        <v>-1.7058244512649541E-2</v>
      </c>
      <c r="L140" s="46">
        <f t="shared" si="3"/>
        <v>0.98294175548735041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46">
        <f>$K$2*Data!E119+'Returns of the SAAs'!$K$3*Data!H119+'Returns of the SAAs'!$K$4*Data!J119</f>
        <v>-5.8846470904199338E-2</v>
      </c>
      <c r="L141" s="46">
        <f t="shared" si="3"/>
        <v>0.94115352909580063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46">
        <f>$K$2*Data!E120+'Returns of the SAAs'!$K$3*Data!H120+'Returns of the SAAs'!$K$4*Data!J120</f>
        <v>-7.5878957962401128E-3</v>
      </c>
      <c r="L142" s="46">
        <f t="shared" si="3"/>
        <v>0.99241210420375991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46">
        <f>$K$2*Data!E121+'Returns of the SAAs'!$K$3*Data!H121+'Returns of the SAAs'!$K$4*Data!J121</f>
        <v>9.9839094543934609E-2</v>
      </c>
      <c r="L143" s="46">
        <f t="shared" si="3"/>
        <v>1.0998390945439347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46">
        <f>$K$2*Data!E122+'Returns of the SAAs'!$K$3*Data!H122+'Returns of the SAAs'!$K$4*Data!J122</f>
        <v>1.8582680942916711E-2</v>
      </c>
      <c r="L144" s="46">
        <f t="shared" si="3"/>
        <v>1.0185826809429168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46">
        <f>$K$2*Data!E123+'Returns of the SAAs'!$K$3*Data!H123+'Returns of the SAAs'!$K$4*Data!J123</f>
        <v>3.8897834908110218E-2</v>
      </c>
      <c r="L145" s="46">
        <f t="shared" si="3"/>
        <v>1.0388978349081102</v>
      </c>
      <c r="M145" s="46">
        <f>PRODUCT(L134:L145)-1</f>
        <v>0.19706927498465765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46">
        <f>$K$2*Data!E124+'Returns of the SAAs'!$K$3*Data!H124+'Returns of the SAAs'!$K$4*Data!J124</f>
        <v>1.1668191880393598E-2</v>
      </c>
      <c r="L146" s="46">
        <f t="shared" si="3"/>
        <v>1.0116681918803936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46">
        <f>$K$2*Data!E125+'Returns of the SAAs'!$K$3*Data!H125+'Returns of the SAAs'!$K$4*Data!J125</f>
        <v>-3.224551172579463E-2</v>
      </c>
      <c r="L147" s="46">
        <f t="shared" si="3"/>
        <v>0.9677544882742054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46">
        <f>$K$2*Data!E126+'Returns of the SAAs'!$K$3*Data!H126+'Returns of the SAAs'!$K$4*Data!J126</f>
        <v>3.8064316396937067E-2</v>
      </c>
      <c r="L148" s="46">
        <f t="shared" si="3"/>
        <v>1.038064316396937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46">
        <f>$K$2*Data!E127+'Returns of the SAAs'!$K$3*Data!H127+'Returns of the SAAs'!$K$4*Data!J127</f>
        <v>2.642845175434343E-2</v>
      </c>
      <c r="L149" s="46">
        <f t="shared" si="3"/>
        <v>1.0264284517543434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46">
        <f>$K$2*Data!E128+'Returns of the SAAs'!$K$3*Data!H128+'Returns of the SAAs'!$K$4*Data!J128</f>
        <v>-3.3602571919333281E-2</v>
      </c>
      <c r="L150" s="46">
        <f t="shared" si="3"/>
        <v>0.96639742808066675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46">
        <f>$K$2*Data!E129+'Returns of the SAAs'!$K$3*Data!H129+'Returns of the SAAs'!$K$4*Data!J129</f>
        <v>3.42124136129432E-2</v>
      </c>
      <c r="L151" s="46">
        <f t="shared" si="3"/>
        <v>1.0342124136129431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46">
        <f>$K$2*Data!E130+'Returns of the SAAs'!$K$3*Data!H130+'Returns of the SAAs'!$K$4*Data!J130</f>
        <v>-5.8979658181510554E-3</v>
      </c>
      <c r="L152" s="46">
        <f t="shared" si="3"/>
        <v>0.99410203418184895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46">
        <f>$K$2*Data!E131+'Returns of the SAAs'!$K$3*Data!H131+'Returns of the SAAs'!$K$4*Data!J131</f>
        <v>9.5231377091886966E-3</v>
      </c>
      <c r="L153" s="46">
        <f t="shared" si="3"/>
        <v>1.0095231377091887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46">
        <f>$K$2*Data!E132+'Returns of the SAAs'!$K$3*Data!H132+'Returns of the SAAs'!$K$4*Data!J132</f>
        <v>-8.746906735454708E-3</v>
      </c>
      <c r="L154" s="46">
        <f t="shared" si="3"/>
        <v>0.99125309326454525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46">
        <f>$K$2*Data!E133+'Returns of the SAAs'!$K$3*Data!H133+'Returns of the SAAs'!$K$4*Data!J133</f>
        <v>2.9588247861505178E-2</v>
      </c>
      <c r="L155" s="46">
        <f t="shared" ref="L155:L193" si="4">K155+1</f>
        <v>1.0295882478615053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46">
        <f>$K$2*Data!E134+'Returns of the SAAs'!$K$3*Data!H134+'Returns of the SAAs'!$K$4*Data!J134</f>
        <v>2.2659263530349364E-2</v>
      </c>
      <c r="L156" s="46">
        <f t="shared" si="4"/>
        <v>1.0226592635303493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46">
        <f>$K$2*Data!E135+'Returns of the SAAs'!$K$3*Data!H135+'Returns of the SAAs'!$K$4*Data!J135</f>
        <v>4.9189426344602598E-2</v>
      </c>
      <c r="L157" s="46">
        <f t="shared" si="4"/>
        <v>1.0491894263446027</v>
      </c>
      <c r="M157" s="46">
        <f>PRODUCT(L146:L157)-1</f>
        <v>0.14578195786715731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46">
        <f>$K$2*Data!E136+'Returns of the SAAs'!$K$3*Data!H136+'Returns of the SAAs'!$K$4*Data!J136</f>
        <v>-4.0534856908898853E-2</v>
      </c>
      <c r="L158" s="46">
        <f t="shared" si="4"/>
        <v>0.9594651430911012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46">
        <f>$K$2*Data!E137+'Returns of the SAAs'!$K$3*Data!H137+'Returns of the SAAs'!$K$4*Data!J137</f>
        <v>6.2797522674577708E-3</v>
      </c>
      <c r="L159" s="46">
        <f t="shared" si="4"/>
        <v>1.0062797522674578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46">
        <f>$K$2*Data!E138+'Returns of the SAAs'!$K$3*Data!H138+'Returns of the SAAs'!$K$4*Data!J138</f>
        <v>3.70865401866858E-2</v>
      </c>
      <c r="L160" s="46">
        <f t="shared" si="4"/>
        <v>1.0370865401866858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46">
        <f>$K$2*Data!E139+'Returns of the SAAs'!$K$3*Data!H139+'Returns of the SAAs'!$K$4*Data!J139</f>
        <v>-2.8791043528625725E-2</v>
      </c>
      <c r="L161" s="46">
        <f t="shared" si="4"/>
        <v>0.97120895647137429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46">
        <f>$K$2*Data!E140+'Returns of the SAAs'!$K$3*Data!H140+'Returns of the SAAs'!$K$4*Data!J140</f>
        <v>-7.3535016803717382E-3</v>
      </c>
      <c r="L162" s="46">
        <f t="shared" si="4"/>
        <v>0.99264649831962826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46">
        <f>$K$2*Data!E141+'Returns of the SAAs'!$K$3*Data!H141+'Returns of the SAAs'!$K$4*Data!J141</f>
        <v>2.1019642417795133E-2</v>
      </c>
      <c r="L163" s="46">
        <f t="shared" si="4"/>
        <v>1.0210196424177951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46">
        <f>$K$2*Data!E142+'Returns of the SAAs'!$K$3*Data!H142+'Returns of the SAAs'!$K$4*Data!J142</f>
        <v>-2.3815675889374572E-2</v>
      </c>
      <c r="L164" s="46">
        <f t="shared" si="4"/>
        <v>0.97618432411062539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46">
        <f>$K$2*Data!E143+'Returns of the SAAs'!$K$3*Data!H143+'Returns of the SAAs'!$K$4*Data!J143</f>
        <v>2.5451555462457136E-2</v>
      </c>
      <c r="L165" s="46">
        <f t="shared" si="4"/>
        <v>1.025451555462457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46">
        <f>$K$2*Data!E144+'Returns of the SAAs'!$K$3*Data!H144+'Returns of the SAAs'!$K$4*Data!J144</f>
        <v>-4.3844580041752332E-2</v>
      </c>
      <c r="L166" s="46">
        <f t="shared" si="4"/>
        <v>0.95615541995824771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46">
        <f>$K$2*Data!E145+'Returns of the SAAs'!$K$3*Data!H145+'Returns of the SAAs'!$K$4*Data!J145</f>
        <v>-9.8731495150184423E-3</v>
      </c>
      <c r="L167" s="46">
        <f t="shared" si="4"/>
        <v>0.99012685048498161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46">
        <f>$K$2*Data!E146+'Returns of the SAAs'!$K$3*Data!H146+'Returns of the SAAs'!$K$4*Data!J146</f>
        <v>-3.5299401460236524E-2</v>
      </c>
      <c r="L168" s="46">
        <f t="shared" si="4"/>
        <v>0.96470059853976342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46">
        <f>$K$2*Data!E147+'Returns of the SAAs'!$K$3*Data!H147+'Returns of the SAAs'!$K$4*Data!J147</f>
        <v>1.5234436386196591E-2</v>
      </c>
      <c r="L169" s="46">
        <f t="shared" si="4"/>
        <v>1.0152344363861965</v>
      </c>
      <c r="M169" s="46">
        <f>PRODUCT(L158:L169)-1</f>
        <v>-8.5192914804888664E-2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46">
        <f>$K$2*Data!E148+'Returns of the SAAs'!$K$3*Data!H148+'Returns of the SAAs'!$K$4*Data!J148</f>
        <v>1.7199015493146123E-2</v>
      </c>
      <c r="L170" s="46">
        <f t="shared" si="4"/>
        <v>1.0171990154931461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46">
        <f>$K$2*Data!E149+'Returns of the SAAs'!$K$3*Data!H149+'Returns of the SAAs'!$K$4*Data!J149</f>
        <v>-5.8311023493559343E-2</v>
      </c>
      <c r="L171" s="46">
        <f t="shared" si="4"/>
        <v>0.94168897650644068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46">
        <f>$K$2*Data!E150+'Returns of the SAAs'!$K$3*Data!H150+'Returns of the SAAs'!$K$4*Data!J150</f>
        <v>-5.9293871896711085E-2</v>
      </c>
      <c r="L172" s="46">
        <f t="shared" si="4"/>
        <v>0.94070612810328891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46">
        <f>$K$2*Data!E151+'Returns of the SAAs'!$K$3*Data!H151+'Returns of the SAAs'!$K$4*Data!J151</f>
        <v>6.5675550070951008E-2</v>
      </c>
      <c r="L173" s="46">
        <f t="shared" si="4"/>
        <v>1.0656755500709509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46">
        <f>$K$2*Data!E152+'Returns of the SAAs'!$K$3*Data!H152+'Returns of the SAAs'!$K$4*Data!J152</f>
        <v>-1.8642387808960693E-2</v>
      </c>
      <c r="L174" s="46">
        <f t="shared" si="4"/>
        <v>0.98135761219103934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46">
        <f>$K$2*Data!E153+'Returns of the SAAs'!$K$3*Data!H153+'Returns of the SAAs'!$K$4*Data!J153</f>
        <v>-1.7906884117530626E-2</v>
      </c>
      <c r="L175" s="46">
        <f t="shared" si="4"/>
        <v>0.98209311588246939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46">
        <f>$K$2*Data!E154+'Returns of the SAAs'!$K$3*Data!H154+'Returns of the SAAs'!$K$4*Data!J154</f>
        <v>-5.0970620716124767E-3</v>
      </c>
      <c r="L176" s="46">
        <f t="shared" si="4"/>
        <v>0.99490293792838758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46">
        <f>$K$2*Data!E155+'Returns of the SAAs'!$K$3*Data!H155+'Returns of the SAAs'!$K$4*Data!J155</f>
        <v>-3.042175709156034E-2</v>
      </c>
      <c r="L177" s="46">
        <f t="shared" si="4"/>
        <v>0.96957824290843964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46">
        <f>$K$2*Data!E156+'Returns of the SAAs'!$K$3*Data!H156+'Returns of the SAAs'!$K$4*Data!J156</f>
        <v>-5.4083557219631755E-2</v>
      </c>
      <c r="L178" s="46">
        <f t="shared" si="4"/>
        <v>0.94591644278036824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46">
        <f>$K$2*Data!E157+'Returns of the SAAs'!$K$3*Data!H157+'Returns of the SAAs'!$K$4*Data!J157</f>
        <v>3.0019912314528718E-2</v>
      </c>
      <c r="L179" s="46">
        <f t="shared" si="4"/>
        <v>1.0300199123145286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46">
        <f>$K$2*Data!E158+'Returns of the SAAs'!$K$3*Data!H158+'Returns of the SAAs'!$K$4*Data!J158</f>
        <v>1.3173645331890232E-2</v>
      </c>
      <c r="L180" s="46">
        <f t="shared" si="4"/>
        <v>1.0131736453318902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46">
        <f>$K$2*Data!E159+'Returns of the SAAs'!$K$3*Data!H159+'Returns of the SAAs'!$K$4*Data!J159</f>
        <v>5.0125208176834447E-3</v>
      </c>
      <c r="L181" s="46">
        <f t="shared" si="4"/>
        <v>1.0050125208176834</v>
      </c>
      <c r="M181" s="46">
        <f>PRODUCT(L170:L181)-1</f>
        <v>-0.114293805505294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46">
        <f>$K$2*Data!E160+'Returns of the SAAs'!$K$3*Data!H160+'Returns of the SAAs'!$K$4*Data!J160</f>
        <v>-2.761629143796266E-2</v>
      </c>
      <c r="L182" s="46">
        <f t="shared" si="4"/>
        <v>0.97238370856203737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46">
        <f>$K$2*Data!E161+'Returns of the SAAs'!$K$3*Data!H161+'Returns of the SAAs'!$K$4*Data!J161</f>
        <v>1.004119613161932E-2</v>
      </c>
      <c r="L183" s="46">
        <f t="shared" si="4"/>
        <v>1.0100411961316194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46">
        <f>$K$2*Data!E162+'Returns of the SAAs'!$K$3*Data!H162+'Returns of the SAAs'!$K$4*Data!J162</f>
        <v>1.6085926554799734E-2</v>
      </c>
      <c r="L184" s="46">
        <f t="shared" si="4"/>
        <v>1.0160859265547997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46">
        <f>$K$2*Data!E163+'Returns of the SAAs'!$K$3*Data!H163+'Returns of the SAAs'!$K$4*Data!J163</f>
        <v>-9.2267876903504662E-3</v>
      </c>
      <c r="L185" s="46">
        <f t="shared" si="4"/>
        <v>0.99077321230964954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46">
        <f>$K$2*Data!E164+'Returns of the SAAs'!$K$3*Data!H164+'Returns of the SAAs'!$K$4*Data!J164</f>
        <v>-7.7378639273891362E-3</v>
      </c>
      <c r="L186" s="46">
        <f t="shared" si="4"/>
        <v>0.99226213607261082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46">
        <f>$K$2*Data!E165+'Returns of the SAAs'!$K$3*Data!H165+'Returns of the SAAs'!$K$4*Data!J165</f>
        <v>-2.7694901140410129E-2</v>
      </c>
      <c r="L187" s="46">
        <f t="shared" si="4"/>
        <v>0.97230509885958982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46">
        <f>$K$2*Data!E166+'Returns of the SAAs'!$K$3*Data!H166+'Returns of the SAAs'!$K$4*Data!J166</f>
        <v>-6.1936191585160075E-2</v>
      </c>
      <c r="L188" s="46">
        <f t="shared" si="4"/>
        <v>0.93806380841483994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46">
        <f>$K$2*Data!E167+'Returns of the SAAs'!$K$3*Data!H167+'Returns of the SAAs'!$K$4*Data!J167</f>
        <v>2.1337205297256755E-2</v>
      </c>
      <c r="L189" s="46">
        <f t="shared" si="4"/>
        <v>1.0213372052972567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46">
        <f>$K$2*Data!E168+'Returns of the SAAs'!$K$3*Data!H168+'Returns of the SAAs'!$K$4*Data!J168</f>
        <v>-5.5373517646268931E-2</v>
      </c>
      <c r="L190" s="46">
        <f t="shared" si="4"/>
        <v>0.94462648235373103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46">
        <f>$K$2*Data!E169+'Returns of the SAAs'!$K$3*Data!H169+'Returns of the SAAs'!$K$4*Data!J169</f>
        <v>3.7975866091955135E-2</v>
      </c>
      <c r="L191" s="46">
        <f t="shared" si="4"/>
        <v>1.0379758660919551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46">
        <f>$K$2*Data!E170+'Returns of the SAAs'!$K$3*Data!H170+'Returns of the SAAs'!$K$4*Data!J170</f>
        <v>2.5399130033571415E-2</v>
      </c>
      <c r="L192" s="46">
        <f t="shared" si="4"/>
        <v>1.0253991300335714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46">
        <f>$K$2*Data!E171+'Returns of the SAAs'!$K$3*Data!H171+'Returns of the SAAs'!$K$4*Data!J171</f>
        <v>-1.678311719226833E-2</v>
      </c>
      <c r="L193" s="46">
        <f t="shared" si="4"/>
        <v>0.98321688280773167</v>
      </c>
      <c r="M193" s="46">
        <f>PRODUCT(L182:L193)-1</f>
        <v>-9.6555217536032245E-2</v>
      </c>
    </row>
    <row r="194" spans="1:13">
      <c r="C194" t="s">
        <v>43</v>
      </c>
    </row>
    <row r="195" spans="1:13">
      <c r="A195" t="s">
        <v>42</v>
      </c>
      <c r="C195">
        <f>(1-95%)*168</f>
        <v>8.4000000000000075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2022-05-19T11:48:42Z</dcterms:modified>
</cp:coreProperties>
</file>