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tabRatio="595" firstSheet="22" activeTab="31"/>
  </bookViews>
  <sheets>
    <sheet name="Work sheet" sheetId="175" r:id="rId1"/>
    <sheet name="Collection Sheet" sheetId="174" r:id="rId2"/>
    <sheet name="01.11.2019" sheetId="167" r:id="rId3"/>
    <sheet name="02.11.2019" sheetId="168" r:id="rId4"/>
    <sheet name="03.11.2019" sheetId="166" r:id="rId5"/>
    <sheet name="04.11.2019" sheetId="165" r:id="rId6"/>
    <sheet name="05.11.2019" sheetId="164" r:id="rId7"/>
    <sheet name="06.11.2019" sheetId="163" r:id="rId8"/>
    <sheet name="07.11.2019" sheetId="162" r:id="rId9"/>
    <sheet name="08.11.2019" sheetId="161" r:id="rId10"/>
    <sheet name="09.11.2019" sheetId="160" r:id="rId11"/>
    <sheet name="10.11.2019" sheetId="159" r:id="rId12"/>
    <sheet name="11.11.2019" sheetId="158" r:id="rId13"/>
    <sheet name="12.11.2019" sheetId="157" r:id="rId14"/>
    <sheet name="13.11.2019" sheetId="156" r:id="rId15"/>
    <sheet name="14.11.2019" sheetId="155" r:id="rId16"/>
    <sheet name="15.11.2019" sheetId="154" r:id="rId17"/>
    <sheet name="16.11.2019" sheetId="153" r:id="rId18"/>
    <sheet name="17.11.2019" sheetId="152" r:id="rId19"/>
    <sheet name="18.11.2019" sheetId="151" r:id="rId20"/>
    <sheet name="19.11.2019" sheetId="150" r:id="rId21"/>
    <sheet name="20.11.2019" sheetId="149" r:id="rId22"/>
    <sheet name="21.11.2019" sheetId="148" r:id="rId23"/>
    <sheet name="22.11.2019" sheetId="147" r:id="rId24"/>
    <sheet name="23.11.2019" sheetId="146" r:id="rId25"/>
    <sheet name="24.11.2019" sheetId="145" r:id="rId26"/>
    <sheet name="25.11.2019" sheetId="144" r:id="rId27"/>
    <sheet name="26.11.2019" sheetId="169" r:id="rId28"/>
    <sheet name="27.11.2019" sheetId="170" r:id="rId29"/>
    <sheet name="28.11.2019" sheetId="171" r:id="rId30"/>
    <sheet name="29.11.2019" sheetId="176" r:id="rId31"/>
    <sheet name="30.11.2019" sheetId="177" r:id="rId32"/>
    <sheet name="31.10.2019" sheetId="178" r:id="rId33"/>
  </sheets>
  <calcPr calcId="152511"/>
</workbook>
</file>

<file path=xl/calcChain.xml><?xml version="1.0" encoding="utf-8"?>
<calcChain xmlns="http://schemas.openxmlformats.org/spreadsheetml/2006/main">
  <c r="AA36" i="177" l="1"/>
  <c r="E35" i="177"/>
  <c r="E33" i="177"/>
  <c r="E31" i="177"/>
  <c r="H29" i="177" s="1"/>
  <c r="AA24" i="177"/>
  <c r="E28" i="177" s="1"/>
  <c r="Z24" i="177"/>
  <c r="Y24" i="177"/>
  <c r="X24" i="177"/>
  <c r="W24" i="177"/>
  <c r="V24" i="177"/>
  <c r="U24" i="177"/>
  <c r="T24" i="177"/>
  <c r="S24" i="177"/>
  <c r="R24" i="177"/>
  <c r="Q24" i="177"/>
  <c r="P24" i="177"/>
  <c r="O24" i="177"/>
  <c r="N24" i="177"/>
  <c r="M24" i="177"/>
  <c r="L24" i="177"/>
  <c r="K24" i="177"/>
  <c r="J24" i="177"/>
  <c r="I24" i="177"/>
  <c r="H24" i="177"/>
  <c r="G24" i="177"/>
  <c r="F24" i="177"/>
  <c r="E24" i="177"/>
  <c r="D24" i="177"/>
  <c r="C24" i="177"/>
  <c r="E26" i="177" s="1"/>
  <c r="B24" i="177"/>
  <c r="AA36" i="176"/>
  <c r="E33" i="176" s="1"/>
  <c r="E35" i="176" s="1"/>
  <c r="E31" i="176"/>
  <c r="H29" i="176" s="1"/>
  <c r="AA24" i="176"/>
  <c r="E28" i="176" s="1"/>
  <c r="Z24" i="176"/>
  <c r="Y24" i="176"/>
  <c r="X24" i="176"/>
  <c r="W24" i="176"/>
  <c r="V24" i="176"/>
  <c r="U24" i="176"/>
  <c r="T24" i="176"/>
  <c r="S24" i="176"/>
  <c r="R24" i="176"/>
  <c r="Q24" i="176"/>
  <c r="P24" i="176"/>
  <c r="O24" i="176"/>
  <c r="N24" i="176"/>
  <c r="M24" i="176"/>
  <c r="L24" i="176"/>
  <c r="K24" i="176"/>
  <c r="J24" i="176"/>
  <c r="I24" i="176"/>
  <c r="E26" i="176" s="1"/>
  <c r="H24" i="176"/>
  <c r="G24" i="176"/>
  <c r="F24" i="176"/>
  <c r="E24" i="176"/>
  <c r="D24" i="176"/>
  <c r="C24" i="176"/>
  <c r="B24" i="176"/>
  <c r="AA36" i="171"/>
  <c r="E33" i="171"/>
  <c r="E35" i="171" s="1"/>
  <c r="E31" i="171"/>
  <c r="H29" i="171" s="1"/>
  <c r="AA24" i="171"/>
  <c r="E28" i="171" s="1"/>
  <c r="Z24" i="171"/>
  <c r="Y24" i="171"/>
  <c r="X24" i="171"/>
  <c r="W24" i="171"/>
  <c r="V24" i="171"/>
  <c r="U24" i="171"/>
  <c r="T24" i="171"/>
  <c r="S24" i="171"/>
  <c r="R24" i="171"/>
  <c r="Q24" i="171"/>
  <c r="P24" i="171"/>
  <c r="O24" i="171"/>
  <c r="N24" i="171"/>
  <c r="M24" i="171"/>
  <c r="L24" i="171"/>
  <c r="K24" i="171"/>
  <c r="J24" i="171"/>
  <c r="I24" i="171"/>
  <c r="H24" i="171"/>
  <c r="G24" i="171"/>
  <c r="F24" i="171"/>
  <c r="E24" i="171"/>
  <c r="D24" i="171"/>
  <c r="C24" i="171"/>
  <c r="E26" i="171" s="1"/>
  <c r="B24" i="171"/>
  <c r="AA36" i="170"/>
  <c r="E33" i="170" s="1"/>
  <c r="E35" i="170" s="1"/>
  <c r="E31" i="170"/>
  <c r="H29" i="170" s="1"/>
  <c r="AA24" i="170"/>
  <c r="E28" i="170" s="1"/>
  <c r="Z24" i="170"/>
  <c r="Y24" i="170"/>
  <c r="X24" i="170"/>
  <c r="W24" i="170"/>
  <c r="V24" i="170"/>
  <c r="U24" i="170"/>
  <c r="T24" i="170"/>
  <c r="S24" i="170"/>
  <c r="R24" i="170"/>
  <c r="Q24" i="170"/>
  <c r="P24" i="170"/>
  <c r="O24" i="170"/>
  <c r="N24" i="170"/>
  <c r="M24" i="170"/>
  <c r="L24" i="170"/>
  <c r="K24" i="170"/>
  <c r="J24" i="170"/>
  <c r="I24" i="170"/>
  <c r="H24" i="170"/>
  <c r="G24" i="170"/>
  <c r="F24" i="170"/>
  <c r="E24" i="170"/>
  <c r="D24" i="170"/>
  <c r="C24" i="170"/>
  <c r="E26" i="170" s="1"/>
  <c r="B24" i="170"/>
  <c r="AA36" i="169"/>
  <c r="E33" i="169"/>
  <c r="E35" i="169" s="1"/>
  <c r="E31" i="169"/>
  <c r="H29" i="169" s="1"/>
  <c r="AA24" i="169"/>
  <c r="E28" i="169" s="1"/>
  <c r="Z24" i="169"/>
  <c r="Y24" i="169"/>
  <c r="X24" i="169"/>
  <c r="W24" i="169"/>
  <c r="V24" i="169"/>
  <c r="U24" i="169"/>
  <c r="T24" i="169"/>
  <c r="S24" i="169"/>
  <c r="R24" i="169"/>
  <c r="Q24" i="169"/>
  <c r="P24" i="169"/>
  <c r="O24" i="169"/>
  <c r="N24" i="169"/>
  <c r="M24" i="169"/>
  <c r="L24" i="169"/>
  <c r="K24" i="169"/>
  <c r="J24" i="169"/>
  <c r="I24" i="169"/>
  <c r="H24" i="169"/>
  <c r="G24" i="169"/>
  <c r="F24" i="169"/>
  <c r="E24" i="169"/>
  <c r="D24" i="169"/>
  <c r="C24" i="169"/>
  <c r="E26" i="169" s="1"/>
  <c r="B24" i="169"/>
  <c r="AA36" i="144"/>
  <c r="E33" i="144" s="1"/>
  <c r="E35" i="144" s="1"/>
  <c r="E31" i="144"/>
  <c r="H29" i="144" s="1"/>
  <c r="AA24" i="144"/>
  <c r="E28" i="144" s="1"/>
  <c r="Z24" i="144"/>
  <c r="Y24" i="144"/>
  <c r="X24" i="144"/>
  <c r="W24" i="144"/>
  <c r="V24" i="144"/>
  <c r="U24" i="144"/>
  <c r="T24" i="144"/>
  <c r="S24" i="144"/>
  <c r="R24" i="144"/>
  <c r="Q24" i="144"/>
  <c r="P24" i="144"/>
  <c r="O24" i="144"/>
  <c r="N24" i="144"/>
  <c r="M24" i="144"/>
  <c r="L24" i="144"/>
  <c r="K24" i="144"/>
  <c r="J24" i="144"/>
  <c r="I24" i="144"/>
  <c r="H24" i="144"/>
  <c r="G24" i="144"/>
  <c r="F24" i="144"/>
  <c r="E24" i="144"/>
  <c r="D24" i="144"/>
  <c r="C24" i="144"/>
  <c r="E26" i="144" s="1"/>
  <c r="B24" i="144"/>
  <c r="AA36" i="145"/>
  <c r="E33" i="145"/>
  <c r="E35" i="145" s="1"/>
  <c r="E31" i="145"/>
  <c r="H29" i="145" s="1"/>
  <c r="AA24" i="145"/>
  <c r="E28" i="145" s="1"/>
  <c r="Z24" i="145"/>
  <c r="Y24" i="145"/>
  <c r="X24" i="145"/>
  <c r="W24" i="145"/>
  <c r="V24" i="145"/>
  <c r="U24" i="145"/>
  <c r="T24" i="145"/>
  <c r="S24" i="145"/>
  <c r="R24" i="145"/>
  <c r="Q24" i="145"/>
  <c r="P24" i="145"/>
  <c r="O24" i="145"/>
  <c r="N24" i="145"/>
  <c r="M24" i="145"/>
  <c r="L24" i="145"/>
  <c r="K24" i="145"/>
  <c r="J24" i="145"/>
  <c r="I24" i="145"/>
  <c r="H24" i="145"/>
  <c r="G24" i="145"/>
  <c r="F24" i="145"/>
  <c r="E24" i="145"/>
  <c r="D24" i="145"/>
  <c r="C24" i="145"/>
  <c r="E26" i="145" s="1"/>
  <c r="B24" i="145"/>
  <c r="AA36" i="146"/>
  <c r="E33" i="146" s="1"/>
  <c r="E35" i="146" s="1"/>
  <c r="E31" i="146"/>
  <c r="H29" i="146" s="1"/>
  <c r="AA24" i="146"/>
  <c r="E28" i="146" s="1"/>
  <c r="Z24" i="146"/>
  <c r="Y24" i="146"/>
  <c r="X24" i="146"/>
  <c r="W24" i="146"/>
  <c r="V24" i="146"/>
  <c r="U24" i="146"/>
  <c r="T24" i="146"/>
  <c r="S24" i="146"/>
  <c r="R24" i="146"/>
  <c r="Q24" i="146"/>
  <c r="P24" i="146"/>
  <c r="O24" i="146"/>
  <c r="N24" i="146"/>
  <c r="M24" i="146"/>
  <c r="L24" i="146"/>
  <c r="K24" i="146"/>
  <c r="J24" i="146"/>
  <c r="I24" i="146"/>
  <c r="H24" i="146"/>
  <c r="G24" i="146"/>
  <c r="F24" i="146"/>
  <c r="E24" i="146"/>
  <c r="D24" i="146"/>
  <c r="C24" i="146"/>
  <c r="E26" i="146" s="1"/>
  <c r="B24" i="146"/>
  <c r="AA36" i="147"/>
  <c r="E33" i="147" s="1"/>
  <c r="E35" i="147" s="1"/>
  <c r="E31" i="147"/>
  <c r="H29" i="147" s="1"/>
  <c r="AA24" i="147"/>
  <c r="E28" i="147" s="1"/>
  <c r="Z24" i="147"/>
  <c r="Y24" i="147"/>
  <c r="X24" i="147"/>
  <c r="W24" i="147"/>
  <c r="V24" i="147"/>
  <c r="U24" i="147"/>
  <c r="T24" i="147"/>
  <c r="S24" i="147"/>
  <c r="R24" i="147"/>
  <c r="Q24" i="147"/>
  <c r="P24" i="147"/>
  <c r="O24" i="147"/>
  <c r="N24" i="147"/>
  <c r="M24" i="147"/>
  <c r="L24" i="147"/>
  <c r="K24" i="147"/>
  <c r="J24" i="147"/>
  <c r="I24" i="147"/>
  <c r="H24" i="147"/>
  <c r="G24" i="147"/>
  <c r="F24" i="147"/>
  <c r="E24" i="147"/>
  <c r="D24" i="147"/>
  <c r="C24" i="147"/>
  <c r="E26" i="147" s="1"/>
  <c r="B24" i="147"/>
  <c r="AA36" i="148"/>
  <c r="E33" i="148" s="1"/>
  <c r="E35" i="148" s="1"/>
  <c r="E31" i="148"/>
  <c r="H29" i="148" s="1"/>
  <c r="AA24" i="148"/>
  <c r="E28" i="148" s="1"/>
  <c r="Z24" i="148"/>
  <c r="Y24" i="148"/>
  <c r="X24" i="148"/>
  <c r="W24" i="148"/>
  <c r="V24" i="148"/>
  <c r="U24" i="148"/>
  <c r="T24" i="148"/>
  <c r="S24" i="148"/>
  <c r="R24" i="148"/>
  <c r="Q24" i="148"/>
  <c r="P24" i="148"/>
  <c r="O24" i="148"/>
  <c r="N24" i="148"/>
  <c r="M24" i="148"/>
  <c r="L24" i="148"/>
  <c r="K24" i="148"/>
  <c r="J24" i="148"/>
  <c r="I24" i="148"/>
  <c r="H24" i="148"/>
  <c r="G24" i="148"/>
  <c r="F24" i="148"/>
  <c r="E24" i="148"/>
  <c r="D24" i="148"/>
  <c r="C24" i="148"/>
  <c r="E26" i="148" s="1"/>
  <c r="B24" i="148"/>
  <c r="AA36" i="149"/>
  <c r="E33" i="149" s="1"/>
  <c r="E35" i="149" s="1"/>
  <c r="E31" i="149"/>
  <c r="H29" i="149" s="1"/>
  <c r="AA24" i="149"/>
  <c r="E28" i="149" s="1"/>
  <c r="Z24" i="149"/>
  <c r="Y24" i="149"/>
  <c r="X24" i="149"/>
  <c r="W24" i="149"/>
  <c r="V24" i="149"/>
  <c r="U24" i="149"/>
  <c r="T24" i="149"/>
  <c r="S24" i="149"/>
  <c r="R24" i="149"/>
  <c r="Q24" i="149"/>
  <c r="P24" i="149"/>
  <c r="O24" i="149"/>
  <c r="N24" i="149"/>
  <c r="M24" i="149"/>
  <c r="L24" i="149"/>
  <c r="K24" i="149"/>
  <c r="J24" i="149"/>
  <c r="I24" i="149"/>
  <c r="H24" i="149"/>
  <c r="G24" i="149"/>
  <c r="F24" i="149"/>
  <c r="E24" i="149"/>
  <c r="D24" i="149"/>
  <c r="C24" i="149"/>
  <c r="B24" i="149"/>
  <c r="AA36" i="150"/>
  <c r="E33" i="150"/>
  <c r="E35" i="150" s="1"/>
  <c r="E31" i="150"/>
  <c r="H29" i="150" s="1"/>
  <c r="AA24" i="150"/>
  <c r="E28" i="150" s="1"/>
  <c r="Z24" i="150"/>
  <c r="Y24" i="150"/>
  <c r="X24" i="150"/>
  <c r="W24" i="150"/>
  <c r="V24" i="150"/>
  <c r="U24" i="150"/>
  <c r="T24" i="150"/>
  <c r="S24" i="150"/>
  <c r="R24" i="150"/>
  <c r="Q24" i="150"/>
  <c r="P24" i="150"/>
  <c r="O24" i="150"/>
  <c r="N24" i="150"/>
  <c r="M24" i="150"/>
  <c r="L24" i="150"/>
  <c r="K24" i="150"/>
  <c r="J24" i="150"/>
  <c r="I24" i="150"/>
  <c r="H24" i="150"/>
  <c r="G24" i="150"/>
  <c r="F24" i="150"/>
  <c r="E24" i="150"/>
  <c r="D24" i="150"/>
  <c r="C24" i="150"/>
  <c r="E26" i="150" s="1"/>
  <c r="B24" i="150"/>
  <c r="AA36" i="151"/>
  <c r="E33" i="151" s="1"/>
  <c r="E35" i="151" s="1"/>
  <c r="E31" i="151"/>
  <c r="H29" i="151" s="1"/>
  <c r="AA24" i="151"/>
  <c r="E28" i="151" s="1"/>
  <c r="Z24" i="151"/>
  <c r="Y24" i="151"/>
  <c r="X24" i="151"/>
  <c r="W24" i="151"/>
  <c r="V24" i="151"/>
  <c r="U24" i="151"/>
  <c r="T24" i="151"/>
  <c r="S24" i="151"/>
  <c r="R24" i="151"/>
  <c r="Q24" i="151"/>
  <c r="P24" i="151"/>
  <c r="O24" i="151"/>
  <c r="N24" i="151"/>
  <c r="M24" i="151"/>
  <c r="L24" i="151"/>
  <c r="K24" i="151"/>
  <c r="J24" i="151"/>
  <c r="I24" i="151"/>
  <c r="H24" i="151"/>
  <c r="G24" i="151"/>
  <c r="F24" i="151"/>
  <c r="E24" i="151"/>
  <c r="D24" i="151"/>
  <c r="C24" i="151"/>
  <c r="E26" i="151" s="1"/>
  <c r="B24" i="151"/>
  <c r="AA36" i="152"/>
  <c r="E33" i="152" s="1"/>
  <c r="E35" i="152" s="1"/>
  <c r="E31" i="152"/>
  <c r="H29" i="152"/>
  <c r="AA24" i="152"/>
  <c r="E28" i="152" s="1"/>
  <c r="Z24" i="152"/>
  <c r="Y24" i="152"/>
  <c r="X24" i="152"/>
  <c r="W24" i="152"/>
  <c r="V24" i="152"/>
  <c r="U24" i="152"/>
  <c r="T24" i="152"/>
  <c r="S24" i="152"/>
  <c r="R24" i="152"/>
  <c r="Q24" i="152"/>
  <c r="P24" i="152"/>
  <c r="O24" i="152"/>
  <c r="N24" i="152"/>
  <c r="M24" i="152"/>
  <c r="L24" i="152"/>
  <c r="E26" i="152" s="1"/>
  <c r="K24" i="152"/>
  <c r="J24" i="152"/>
  <c r="I24" i="152"/>
  <c r="H24" i="152"/>
  <c r="G24" i="152"/>
  <c r="F24" i="152"/>
  <c r="E24" i="152"/>
  <c r="D24" i="152"/>
  <c r="C24" i="152"/>
  <c r="B24" i="152"/>
  <c r="AA36" i="153"/>
  <c r="E33" i="153" s="1"/>
  <c r="E35" i="153" s="1"/>
  <c r="AA24" i="153"/>
  <c r="E28" i="153" s="1"/>
  <c r="Z24" i="153"/>
  <c r="E31" i="153" s="1"/>
  <c r="H29" i="153" s="1"/>
  <c r="Y24" i="153"/>
  <c r="X24" i="153"/>
  <c r="W24" i="153"/>
  <c r="V24" i="153"/>
  <c r="U24" i="153"/>
  <c r="T24" i="153"/>
  <c r="S24" i="153"/>
  <c r="R24" i="153"/>
  <c r="Q24" i="153"/>
  <c r="P24" i="153"/>
  <c r="O24" i="153"/>
  <c r="N24" i="153"/>
  <c r="M24" i="153"/>
  <c r="L24" i="153"/>
  <c r="K24" i="153"/>
  <c r="J24" i="153"/>
  <c r="I24" i="153"/>
  <c r="H24" i="153"/>
  <c r="G24" i="153"/>
  <c r="F24" i="153"/>
  <c r="E24" i="153"/>
  <c r="D24" i="153"/>
  <c r="C24" i="153"/>
  <c r="E26" i="153" s="1"/>
  <c r="B24" i="153"/>
  <c r="AA36" i="154"/>
  <c r="E33" i="154" s="1"/>
  <c r="E35" i="154" s="1"/>
  <c r="E31" i="154"/>
  <c r="H29" i="154" s="1"/>
  <c r="AA24" i="154"/>
  <c r="E28" i="154" s="1"/>
  <c r="Z24" i="154"/>
  <c r="Y24" i="154"/>
  <c r="X24" i="154"/>
  <c r="W24" i="154"/>
  <c r="V24" i="154"/>
  <c r="U24" i="154"/>
  <c r="T24" i="154"/>
  <c r="S24" i="154"/>
  <c r="R24" i="154"/>
  <c r="Q24" i="154"/>
  <c r="P24" i="154"/>
  <c r="O24" i="154"/>
  <c r="N24" i="154"/>
  <c r="M24" i="154"/>
  <c r="L24" i="154"/>
  <c r="K24" i="154"/>
  <c r="J24" i="154"/>
  <c r="I24" i="154"/>
  <c r="H24" i="154"/>
  <c r="G24" i="154"/>
  <c r="F24" i="154"/>
  <c r="E24" i="154"/>
  <c r="D24" i="154"/>
  <c r="C24" i="154"/>
  <c r="E26" i="154" s="1"/>
  <c r="B24" i="154"/>
  <c r="AA36" i="155"/>
  <c r="E33" i="155" s="1"/>
  <c r="E35" i="155" s="1"/>
  <c r="E31" i="155"/>
  <c r="H29" i="155" s="1"/>
  <c r="AA24" i="155"/>
  <c r="E28" i="155" s="1"/>
  <c r="Z24" i="155"/>
  <c r="Y24" i="155"/>
  <c r="X24" i="155"/>
  <c r="W24" i="155"/>
  <c r="V24" i="155"/>
  <c r="U24" i="155"/>
  <c r="T24" i="155"/>
  <c r="S24" i="155"/>
  <c r="R24" i="155"/>
  <c r="Q24" i="155"/>
  <c r="P24" i="155"/>
  <c r="O24" i="155"/>
  <c r="N24" i="155"/>
  <c r="M24" i="155"/>
  <c r="L24" i="155"/>
  <c r="K24" i="155"/>
  <c r="J24" i="155"/>
  <c r="I24" i="155"/>
  <c r="H24" i="155"/>
  <c r="G24" i="155"/>
  <c r="F24" i="155"/>
  <c r="E24" i="155"/>
  <c r="D24" i="155"/>
  <c r="C24" i="155"/>
  <c r="E26" i="155" s="1"/>
  <c r="B24" i="155"/>
  <c r="AA36" i="156"/>
  <c r="E33" i="156" s="1"/>
  <c r="E35" i="156" s="1"/>
  <c r="E31" i="156"/>
  <c r="H29" i="156" s="1"/>
  <c r="AA24" i="156"/>
  <c r="E28" i="156" s="1"/>
  <c r="Z24" i="156"/>
  <c r="Y24" i="156"/>
  <c r="X24" i="156"/>
  <c r="W24" i="156"/>
  <c r="V24" i="156"/>
  <c r="U24" i="156"/>
  <c r="T24" i="156"/>
  <c r="S24" i="156"/>
  <c r="R24" i="156"/>
  <c r="Q24" i="156"/>
  <c r="P24" i="156"/>
  <c r="O24" i="156"/>
  <c r="N24" i="156"/>
  <c r="M24" i="156"/>
  <c r="L24" i="156"/>
  <c r="K24" i="156"/>
  <c r="J24" i="156"/>
  <c r="I24" i="156"/>
  <c r="H24" i="156"/>
  <c r="G24" i="156"/>
  <c r="F24" i="156"/>
  <c r="E24" i="156"/>
  <c r="D24" i="156"/>
  <c r="C24" i="156"/>
  <c r="E26" i="156" s="1"/>
  <c r="B24" i="156"/>
  <c r="AA36" i="157"/>
  <c r="E33" i="157" s="1"/>
  <c r="E35" i="157" s="1"/>
  <c r="E31" i="157"/>
  <c r="H29" i="157"/>
  <c r="E28" i="157"/>
  <c r="AA24" i="157"/>
  <c r="Z24" i="157"/>
  <c r="Y24" i="157"/>
  <c r="X24" i="157"/>
  <c r="W24" i="157"/>
  <c r="V24" i="157"/>
  <c r="U24" i="157"/>
  <c r="T24" i="157"/>
  <c r="S24" i="157"/>
  <c r="R24" i="157"/>
  <c r="Q24" i="157"/>
  <c r="P24" i="157"/>
  <c r="O24" i="157"/>
  <c r="N24" i="157"/>
  <c r="M24" i="157"/>
  <c r="L24" i="157"/>
  <c r="K24" i="157"/>
  <c r="J24" i="157"/>
  <c r="I24" i="157"/>
  <c r="H24" i="157"/>
  <c r="G24" i="157"/>
  <c r="F24" i="157"/>
  <c r="E24" i="157"/>
  <c r="D24" i="157"/>
  <c r="C24" i="157"/>
  <c r="E26" i="157" s="1"/>
  <c r="B24" i="157"/>
  <c r="AA36" i="158"/>
  <c r="E33" i="158" s="1"/>
  <c r="E35" i="158" s="1"/>
  <c r="E31" i="158"/>
  <c r="H29" i="158"/>
  <c r="AA24" i="158"/>
  <c r="E28" i="158" s="1"/>
  <c r="Z24" i="158"/>
  <c r="Y24" i="158"/>
  <c r="X24" i="158"/>
  <c r="W24" i="158"/>
  <c r="V24" i="158"/>
  <c r="U24" i="158"/>
  <c r="T24" i="158"/>
  <c r="S24" i="158"/>
  <c r="R24" i="158"/>
  <c r="Q24" i="158"/>
  <c r="P24" i="158"/>
  <c r="O24" i="158"/>
  <c r="N24" i="158"/>
  <c r="M24" i="158"/>
  <c r="L24" i="158"/>
  <c r="K24" i="158"/>
  <c r="J24" i="158"/>
  <c r="I24" i="158"/>
  <c r="H24" i="158"/>
  <c r="G24" i="158"/>
  <c r="F24" i="158"/>
  <c r="E24" i="158"/>
  <c r="D24" i="158"/>
  <c r="C24" i="158"/>
  <c r="E26" i="158" s="1"/>
  <c r="B24" i="158"/>
  <c r="AA36" i="159"/>
  <c r="E33" i="159"/>
  <c r="E35" i="159" s="1"/>
  <c r="E31" i="159"/>
  <c r="H29" i="159" s="1"/>
  <c r="AA24" i="159"/>
  <c r="E28" i="159" s="1"/>
  <c r="Z24" i="159"/>
  <c r="Y24" i="159"/>
  <c r="X24" i="159"/>
  <c r="W24" i="159"/>
  <c r="V24" i="159"/>
  <c r="U24" i="159"/>
  <c r="T24" i="159"/>
  <c r="S24" i="159"/>
  <c r="R24" i="159"/>
  <c r="Q24" i="159"/>
  <c r="P24" i="159"/>
  <c r="O24" i="159"/>
  <c r="N24" i="159"/>
  <c r="M24" i="159"/>
  <c r="L24" i="159"/>
  <c r="K24" i="159"/>
  <c r="J24" i="159"/>
  <c r="I24" i="159"/>
  <c r="H24" i="159"/>
  <c r="G24" i="159"/>
  <c r="F24" i="159"/>
  <c r="E24" i="159"/>
  <c r="D24" i="159"/>
  <c r="C24" i="159"/>
  <c r="E26" i="159" s="1"/>
  <c r="B24" i="159"/>
  <c r="AA36" i="160"/>
  <c r="E33" i="160" s="1"/>
  <c r="E35" i="160" s="1"/>
  <c r="E31" i="160"/>
  <c r="H29" i="160" s="1"/>
  <c r="AA24" i="160"/>
  <c r="E28" i="160" s="1"/>
  <c r="Z24" i="160"/>
  <c r="Y24" i="160"/>
  <c r="X24" i="160"/>
  <c r="W24" i="160"/>
  <c r="V24" i="160"/>
  <c r="U24" i="160"/>
  <c r="T24" i="160"/>
  <c r="S24" i="160"/>
  <c r="R24" i="160"/>
  <c r="Q24" i="160"/>
  <c r="P24" i="160"/>
  <c r="O24" i="160"/>
  <c r="N24" i="160"/>
  <c r="M24" i="160"/>
  <c r="L24" i="160"/>
  <c r="K24" i="160"/>
  <c r="J24" i="160"/>
  <c r="I24" i="160"/>
  <c r="H24" i="160"/>
  <c r="G24" i="160"/>
  <c r="F24" i="160"/>
  <c r="E24" i="160"/>
  <c r="D24" i="160"/>
  <c r="C24" i="160"/>
  <c r="E26" i="160" s="1"/>
  <c r="B24" i="160"/>
  <c r="AA36" i="161"/>
  <c r="E33" i="161" s="1"/>
  <c r="E35" i="161" s="1"/>
  <c r="E31" i="161"/>
  <c r="H29" i="161" s="1"/>
  <c r="AA24" i="161"/>
  <c r="E28" i="161" s="1"/>
  <c r="Z24" i="161"/>
  <c r="Y24" i="161"/>
  <c r="X24" i="161"/>
  <c r="W24" i="161"/>
  <c r="V24" i="161"/>
  <c r="U24" i="161"/>
  <c r="T24" i="161"/>
  <c r="S24" i="161"/>
  <c r="R24" i="161"/>
  <c r="Q24" i="161"/>
  <c r="P24" i="161"/>
  <c r="O24" i="161"/>
  <c r="N24" i="161"/>
  <c r="M24" i="161"/>
  <c r="L24" i="161"/>
  <c r="K24" i="161"/>
  <c r="J24" i="161"/>
  <c r="I24" i="161"/>
  <c r="H24" i="161"/>
  <c r="G24" i="161"/>
  <c r="F24" i="161"/>
  <c r="E24" i="161"/>
  <c r="D24" i="161"/>
  <c r="C24" i="161"/>
  <c r="E26" i="161" s="1"/>
  <c r="B24" i="161"/>
  <c r="AA36" i="162"/>
  <c r="E35" i="162"/>
  <c r="E33" i="162"/>
  <c r="E31" i="162"/>
  <c r="H29" i="162" s="1"/>
  <c r="AA24" i="162"/>
  <c r="E28" i="162" s="1"/>
  <c r="Z24" i="162"/>
  <c r="Y24" i="162"/>
  <c r="X24" i="162"/>
  <c r="W24" i="162"/>
  <c r="V24" i="162"/>
  <c r="U24" i="162"/>
  <c r="T24" i="162"/>
  <c r="S24" i="162"/>
  <c r="R24" i="162"/>
  <c r="Q24" i="162"/>
  <c r="P24" i="162"/>
  <c r="O24" i="162"/>
  <c r="N24" i="162"/>
  <c r="M24" i="162"/>
  <c r="L24" i="162"/>
  <c r="K24" i="162"/>
  <c r="J24" i="162"/>
  <c r="I24" i="162"/>
  <c r="H24" i="162"/>
  <c r="G24" i="162"/>
  <c r="F24" i="162"/>
  <c r="E24" i="162"/>
  <c r="D24" i="162"/>
  <c r="C24" i="162"/>
  <c r="E26" i="162" s="1"/>
  <c r="B24" i="162"/>
  <c r="AA36" i="163"/>
  <c r="E33" i="163"/>
  <c r="E35" i="163" s="1"/>
  <c r="E31" i="163"/>
  <c r="H29" i="163" s="1"/>
  <c r="AA24" i="163"/>
  <c r="E28" i="163" s="1"/>
  <c r="Z24" i="163"/>
  <c r="Y24" i="163"/>
  <c r="X24" i="163"/>
  <c r="W24" i="163"/>
  <c r="V24" i="163"/>
  <c r="U24" i="163"/>
  <c r="T24" i="163"/>
  <c r="S24" i="163"/>
  <c r="R24" i="163"/>
  <c r="Q24" i="163"/>
  <c r="P24" i="163"/>
  <c r="O24" i="163"/>
  <c r="N24" i="163"/>
  <c r="M24" i="163"/>
  <c r="L24" i="163"/>
  <c r="K24" i="163"/>
  <c r="J24" i="163"/>
  <c r="I24" i="163"/>
  <c r="H24" i="163"/>
  <c r="G24" i="163"/>
  <c r="F24" i="163"/>
  <c r="E24" i="163"/>
  <c r="D24" i="163"/>
  <c r="C24" i="163"/>
  <c r="E26" i="163" s="1"/>
  <c r="B24" i="163"/>
  <c r="AA36" i="164"/>
  <c r="E33" i="164"/>
  <c r="E35" i="164" s="1"/>
  <c r="E31" i="164"/>
  <c r="H29" i="164" s="1"/>
  <c r="AA24" i="164"/>
  <c r="E28" i="164" s="1"/>
  <c r="Z24" i="164"/>
  <c r="Y24" i="164"/>
  <c r="X24" i="164"/>
  <c r="W24" i="164"/>
  <c r="V24" i="164"/>
  <c r="U24" i="164"/>
  <c r="T24" i="164"/>
  <c r="S24" i="164"/>
  <c r="R24" i="164"/>
  <c r="Q24" i="164"/>
  <c r="P24" i="164"/>
  <c r="O24" i="164"/>
  <c r="N24" i="164"/>
  <c r="M24" i="164"/>
  <c r="L24" i="164"/>
  <c r="K24" i="164"/>
  <c r="J24" i="164"/>
  <c r="I24" i="164"/>
  <c r="H24" i="164"/>
  <c r="G24" i="164"/>
  <c r="F24" i="164"/>
  <c r="E24" i="164"/>
  <c r="D24" i="164"/>
  <c r="C24" i="164"/>
  <c r="E26" i="164" s="1"/>
  <c r="B24" i="164"/>
  <c r="AA36" i="165"/>
  <c r="E33" i="165" s="1"/>
  <c r="E35" i="165" s="1"/>
  <c r="E31" i="165"/>
  <c r="H29" i="165" s="1"/>
  <c r="AA24" i="165"/>
  <c r="E28" i="165" s="1"/>
  <c r="Z24" i="165"/>
  <c r="Y24" i="165"/>
  <c r="X24" i="165"/>
  <c r="W24" i="165"/>
  <c r="V24" i="165"/>
  <c r="U24" i="165"/>
  <c r="T24" i="165"/>
  <c r="S24" i="165"/>
  <c r="R24" i="165"/>
  <c r="Q24" i="165"/>
  <c r="P24" i="165"/>
  <c r="O24" i="165"/>
  <c r="N24" i="165"/>
  <c r="M24" i="165"/>
  <c r="L24" i="165"/>
  <c r="K24" i="165"/>
  <c r="J24" i="165"/>
  <c r="I24" i="165"/>
  <c r="H24" i="165"/>
  <c r="G24" i="165"/>
  <c r="F24" i="165"/>
  <c r="E24" i="165"/>
  <c r="D24" i="165"/>
  <c r="C24" i="165"/>
  <c r="E26" i="165" s="1"/>
  <c r="B24" i="165"/>
  <c r="AA36" i="166"/>
  <c r="E33" i="166" s="1"/>
  <c r="E35" i="166" s="1"/>
  <c r="AA24" i="166"/>
  <c r="E28" i="166" s="1"/>
  <c r="Z24" i="166"/>
  <c r="E31" i="166" s="1"/>
  <c r="H29" i="166" s="1"/>
  <c r="Y24" i="166"/>
  <c r="X24" i="166"/>
  <c r="W24" i="166"/>
  <c r="V24" i="166"/>
  <c r="U24" i="166"/>
  <c r="T24" i="166"/>
  <c r="S24" i="166"/>
  <c r="R24" i="166"/>
  <c r="Q24" i="166"/>
  <c r="P24" i="166"/>
  <c r="O24" i="166"/>
  <c r="N24" i="166"/>
  <c r="M24" i="166"/>
  <c r="L24" i="166"/>
  <c r="K24" i="166"/>
  <c r="J24" i="166"/>
  <c r="I24" i="166"/>
  <c r="H24" i="166"/>
  <c r="G24" i="166"/>
  <c r="F24" i="166"/>
  <c r="E24" i="166"/>
  <c r="D24" i="166"/>
  <c r="C24" i="166"/>
  <c r="E26" i="166" s="1"/>
  <c r="B24" i="166"/>
  <c r="AA36" i="168"/>
  <c r="E33" i="168" s="1"/>
  <c r="E35" i="168" s="1"/>
  <c r="E31" i="168"/>
  <c r="H29" i="168"/>
  <c r="AA24" i="168"/>
  <c r="E28" i="168" s="1"/>
  <c r="Z24" i="168"/>
  <c r="Y24" i="168"/>
  <c r="X24" i="168"/>
  <c r="W24" i="168"/>
  <c r="V24" i="168"/>
  <c r="U24" i="168"/>
  <c r="T24" i="168"/>
  <c r="S24" i="168"/>
  <c r="R24" i="168"/>
  <c r="Q24" i="168"/>
  <c r="P24" i="168"/>
  <c r="O24" i="168"/>
  <c r="N24" i="168"/>
  <c r="M24" i="168"/>
  <c r="L24" i="168"/>
  <c r="E26" i="168" s="1"/>
  <c r="K24" i="168"/>
  <c r="J24" i="168"/>
  <c r="I24" i="168"/>
  <c r="H24" i="168"/>
  <c r="G24" i="168"/>
  <c r="F24" i="168"/>
  <c r="E24" i="168"/>
  <c r="D24" i="168"/>
  <c r="C24" i="168"/>
  <c r="B24" i="168"/>
  <c r="E27" i="177" l="1"/>
  <c r="H26" i="177" s="1"/>
  <c r="E27" i="176"/>
  <c r="H26" i="176" s="1"/>
  <c r="E27" i="171"/>
  <c r="H26" i="171" s="1"/>
  <c r="E27" i="170"/>
  <c r="H26" i="170" s="1"/>
  <c r="E27" i="169"/>
  <c r="H26" i="169" s="1"/>
  <c r="E27" i="144"/>
  <c r="H26" i="144" s="1"/>
  <c r="E27" i="145"/>
  <c r="H26" i="145" s="1"/>
  <c r="E27" i="146"/>
  <c r="H26" i="146" s="1"/>
  <c r="E27" i="147"/>
  <c r="H26" i="147" s="1"/>
  <c r="E27" i="148"/>
  <c r="H26" i="148" s="1"/>
  <c r="E26" i="149"/>
  <c r="E27" i="149"/>
  <c r="E27" i="150"/>
  <c r="E27" i="151"/>
  <c r="E27" i="152"/>
  <c r="E27" i="153"/>
  <c r="E27" i="154"/>
  <c r="E27" i="155"/>
  <c r="E27" i="156"/>
  <c r="E27" i="157"/>
  <c r="E27" i="158"/>
  <c r="H26" i="158" s="1"/>
  <c r="E27" i="159"/>
  <c r="H26" i="159" s="1"/>
  <c r="E27" i="160"/>
  <c r="E27" i="161"/>
  <c r="H26" i="161" s="1"/>
  <c r="E27" i="162"/>
  <c r="H26" i="162" s="1"/>
  <c r="E27" i="163"/>
  <c r="H26" i="163" s="1"/>
  <c r="E27" i="164"/>
  <c r="H26" i="164" s="1"/>
  <c r="E27" i="165"/>
  <c r="H26" i="165" s="1"/>
  <c r="E27" i="166"/>
  <c r="H26" i="166" s="1"/>
  <c r="E27" i="168"/>
  <c r="H26" i="168" s="1"/>
  <c r="H26" i="150"/>
  <c r="H26" i="151"/>
  <c r="H26" i="152"/>
  <c r="H26" i="153"/>
  <c r="H26" i="154"/>
  <c r="H26" i="155"/>
  <c r="H26" i="156"/>
  <c r="H26" i="157"/>
  <c r="H26" i="160"/>
  <c r="AA36" i="178"/>
  <c r="E33" i="178" s="1"/>
  <c r="E35" i="178" s="1"/>
  <c r="E31" i="178"/>
  <c r="H29" i="178" s="1"/>
  <c r="AA24" i="178"/>
  <c r="E28" i="178" s="1"/>
  <c r="Z24" i="178"/>
  <c r="Y24" i="178"/>
  <c r="X24" i="178"/>
  <c r="W24" i="178"/>
  <c r="V24" i="178"/>
  <c r="U24" i="178"/>
  <c r="T24" i="178"/>
  <c r="S24" i="178"/>
  <c r="R24" i="178"/>
  <c r="Q24" i="178"/>
  <c r="E27" i="178" s="1"/>
  <c r="P24" i="178"/>
  <c r="O24" i="178"/>
  <c r="N24" i="178"/>
  <c r="M24" i="178"/>
  <c r="L24" i="178"/>
  <c r="K24" i="178"/>
  <c r="J24" i="178"/>
  <c r="I24" i="178"/>
  <c r="H24" i="178"/>
  <c r="G24" i="178"/>
  <c r="F24" i="178"/>
  <c r="E24" i="178"/>
  <c r="D24" i="178"/>
  <c r="C24" i="178"/>
  <c r="E26" i="178" s="1"/>
  <c r="B24" i="178"/>
  <c r="H26" i="149" l="1"/>
  <c r="H26" i="178"/>
  <c r="Y36" i="175" l="1"/>
  <c r="W36" i="175"/>
  <c r="Y34" i="175"/>
  <c r="W34" i="175"/>
  <c r="Y32" i="175"/>
  <c r="Y31" i="175"/>
  <c r="Y29" i="175"/>
  <c r="Y28" i="175"/>
  <c r="Y27" i="175"/>
  <c r="Y25" i="175"/>
  <c r="Y24" i="175"/>
  <c r="Y23" i="175"/>
  <c r="X23" i="175"/>
  <c r="Y22" i="175"/>
  <c r="Y20" i="175"/>
  <c r="W19" i="175"/>
  <c r="Y17" i="175"/>
  <c r="Y16" i="175"/>
  <c r="Y14" i="175"/>
  <c r="Y12" i="175"/>
  <c r="Y8" i="175"/>
  <c r="W8" i="175"/>
  <c r="Y7" i="175"/>
  <c r="W7" i="175"/>
  <c r="E26" i="167"/>
  <c r="Y24" i="167"/>
  <c r="X24" i="167"/>
  <c r="W24" i="167"/>
  <c r="X36" i="175"/>
  <c r="Y35" i="175"/>
  <c r="X35" i="175"/>
  <c r="W35" i="175"/>
  <c r="X34" i="175"/>
  <c r="Y33" i="175"/>
  <c r="X33" i="175"/>
  <c r="W33" i="175"/>
  <c r="X32" i="175"/>
  <c r="W32" i="175"/>
  <c r="X31" i="175"/>
  <c r="W31" i="175"/>
  <c r="Y30" i="175"/>
  <c r="X30" i="175"/>
  <c r="W30" i="175"/>
  <c r="X29" i="175"/>
  <c r="W29" i="175"/>
  <c r="X28" i="175"/>
  <c r="W28" i="175"/>
  <c r="X27" i="175"/>
  <c r="W27" i="175"/>
  <c r="Y26" i="175"/>
  <c r="X26" i="175"/>
  <c r="W26" i="175"/>
  <c r="X25" i="175"/>
  <c r="W25" i="175"/>
  <c r="X24" i="175"/>
  <c r="W24" i="175"/>
  <c r="W23" i="175"/>
  <c r="X22" i="175"/>
  <c r="W22" i="175"/>
  <c r="Y21" i="175"/>
  <c r="X21" i="175"/>
  <c r="W21" i="175"/>
  <c r="X20" i="175"/>
  <c r="W20" i="175"/>
  <c r="Y19" i="175"/>
  <c r="X19" i="175"/>
  <c r="Y18" i="175"/>
  <c r="X18" i="175"/>
  <c r="W18" i="175"/>
  <c r="X17" i="175"/>
  <c r="W17" i="175"/>
  <c r="X16" i="175"/>
  <c r="W16" i="175"/>
  <c r="Y15" i="175"/>
  <c r="X15" i="175"/>
  <c r="W15" i="175"/>
  <c r="X14" i="175"/>
  <c r="W14" i="175"/>
  <c r="Y13" i="175"/>
  <c r="X13" i="175"/>
  <c r="W13" i="175"/>
  <c r="X12" i="175"/>
  <c r="W12" i="175"/>
  <c r="Y11" i="175"/>
  <c r="X11" i="175"/>
  <c r="W11" i="175"/>
  <c r="Y10" i="175"/>
  <c r="X10" i="175"/>
  <c r="W10" i="175"/>
  <c r="Y9" i="175"/>
  <c r="X9" i="175"/>
  <c r="W9" i="175"/>
  <c r="X8" i="175"/>
  <c r="X7" i="175"/>
  <c r="Y6" i="175"/>
  <c r="X6" i="175"/>
  <c r="W6" i="175"/>
  <c r="Y37" i="175" l="1"/>
  <c r="W37" i="175"/>
  <c r="X37" i="175"/>
  <c r="Z36" i="175" l="1"/>
  <c r="Z35" i="175"/>
  <c r="Z34" i="175"/>
  <c r="Z33" i="175"/>
  <c r="Z32" i="175"/>
  <c r="Z31" i="175"/>
  <c r="Z30" i="175"/>
  <c r="Z29" i="175"/>
  <c r="Z28" i="175"/>
  <c r="Z27" i="175"/>
  <c r="Z26" i="175"/>
  <c r="Z25" i="175"/>
  <c r="Z24" i="175"/>
  <c r="Z23" i="175"/>
  <c r="Z22" i="175"/>
  <c r="Z21" i="175"/>
  <c r="Z20" i="175"/>
  <c r="Z19" i="175"/>
  <c r="Z18" i="175"/>
  <c r="Z17" i="175"/>
  <c r="Z16" i="175"/>
  <c r="Z15" i="175"/>
  <c r="Z14" i="175"/>
  <c r="Z13" i="175"/>
  <c r="Z12" i="175"/>
  <c r="Z11" i="175"/>
  <c r="Z10" i="175"/>
  <c r="Z9" i="175"/>
  <c r="Z8" i="175"/>
  <c r="Z7" i="175"/>
  <c r="V24" i="167" l="1"/>
  <c r="U24" i="167"/>
  <c r="T24" i="167"/>
  <c r="S24" i="167"/>
  <c r="R24" i="167"/>
  <c r="Q24" i="167"/>
  <c r="V36" i="175" l="1"/>
  <c r="U36" i="175"/>
  <c r="T36" i="175"/>
  <c r="S36" i="175"/>
  <c r="R36" i="175"/>
  <c r="Q36" i="175"/>
  <c r="V35" i="175"/>
  <c r="U35" i="175"/>
  <c r="T35" i="175"/>
  <c r="S35" i="175"/>
  <c r="R35" i="175"/>
  <c r="Q35" i="175"/>
  <c r="V34" i="175"/>
  <c r="U34" i="175"/>
  <c r="T34" i="175"/>
  <c r="S34" i="175"/>
  <c r="R34" i="175"/>
  <c r="Q34" i="175"/>
  <c r="V33" i="175"/>
  <c r="U33" i="175"/>
  <c r="T33" i="175"/>
  <c r="S33" i="175"/>
  <c r="R33" i="175"/>
  <c r="Q33" i="175"/>
  <c r="V32" i="175"/>
  <c r="U32" i="175"/>
  <c r="T32" i="175"/>
  <c r="S32" i="175"/>
  <c r="R32" i="175"/>
  <c r="Q32" i="175"/>
  <c r="V31" i="175"/>
  <c r="U31" i="175"/>
  <c r="T31" i="175"/>
  <c r="S31" i="175"/>
  <c r="R31" i="175"/>
  <c r="Q31" i="175"/>
  <c r="V30" i="175"/>
  <c r="U30" i="175"/>
  <c r="T30" i="175"/>
  <c r="S30" i="175"/>
  <c r="R30" i="175"/>
  <c r="Q30" i="175"/>
  <c r="V29" i="175"/>
  <c r="U29" i="175"/>
  <c r="T29" i="175"/>
  <c r="S29" i="175"/>
  <c r="R29" i="175"/>
  <c r="Q29" i="175"/>
  <c r="V28" i="175"/>
  <c r="U28" i="175"/>
  <c r="T28" i="175"/>
  <c r="S28" i="175"/>
  <c r="R28" i="175"/>
  <c r="Q28" i="175"/>
  <c r="V27" i="175"/>
  <c r="U27" i="175"/>
  <c r="T27" i="175"/>
  <c r="S27" i="175"/>
  <c r="R27" i="175"/>
  <c r="Q27" i="175"/>
  <c r="V26" i="175"/>
  <c r="U26" i="175"/>
  <c r="T26" i="175"/>
  <c r="S26" i="175"/>
  <c r="R26" i="175"/>
  <c r="Q26" i="175"/>
  <c r="V25" i="175"/>
  <c r="U25" i="175"/>
  <c r="T25" i="175"/>
  <c r="S25" i="175"/>
  <c r="R25" i="175"/>
  <c r="Q25" i="175"/>
  <c r="V24" i="175"/>
  <c r="U24" i="175"/>
  <c r="T24" i="175"/>
  <c r="S24" i="175"/>
  <c r="R24" i="175"/>
  <c r="Q24" i="175"/>
  <c r="V23" i="175"/>
  <c r="U23" i="175"/>
  <c r="T23" i="175"/>
  <c r="S23" i="175"/>
  <c r="R23" i="175"/>
  <c r="Q23" i="175"/>
  <c r="V22" i="175"/>
  <c r="U22" i="175"/>
  <c r="T22" i="175"/>
  <c r="S22" i="175"/>
  <c r="R22" i="175"/>
  <c r="Q22" i="175"/>
  <c r="V21" i="175"/>
  <c r="U21" i="175"/>
  <c r="T21" i="175"/>
  <c r="S21" i="175"/>
  <c r="R21" i="175"/>
  <c r="Q21" i="175"/>
  <c r="V20" i="175"/>
  <c r="U20" i="175"/>
  <c r="T20" i="175"/>
  <c r="S20" i="175"/>
  <c r="R20" i="175"/>
  <c r="Q20" i="175"/>
  <c r="V19" i="175"/>
  <c r="U19" i="175"/>
  <c r="T19" i="175"/>
  <c r="S19" i="175"/>
  <c r="R19" i="175"/>
  <c r="Q19" i="175"/>
  <c r="V18" i="175"/>
  <c r="U18" i="175"/>
  <c r="T18" i="175"/>
  <c r="S18" i="175"/>
  <c r="R18" i="175"/>
  <c r="Q18" i="175"/>
  <c r="V17" i="175"/>
  <c r="U17" i="175"/>
  <c r="T17" i="175"/>
  <c r="S17" i="175"/>
  <c r="R17" i="175"/>
  <c r="Q17" i="175"/>
  <c r="V16" i="175"/>
  <c r="U16" i="175"/>
  <c r="T16" i="175"/>
  <c r="S16" i="175"/>
  <c r="R16" i="175"/>
  <c r="Q16" i="175"/>
  <c r="V15" i="175"/>
  <c r="U15" i="175"/>
  <c r="T15" i="175"/>
  <c r="S15" i="175"/>
  <c r="R15" i="175"/>
  <c r="Q15" i="175"/>
  <c r="V14" i="175"/>
  <c r="U14" i="175"/>
  <c r="T14" i="175"/>
  <c r="S14" i="175"/>
  <c r="R14" i="175"/>
  <c r="Q14" i="175"/>
  <c r="V13" i="175"/>
  <c r="U13" i="175"/>
  <c r="T13" i="175"/>
  <c r="S13" i="175"/>
  <c r="R13" i="175"/>
  <c r="Q13" i="175"/>
  <c r="V12" i="175"/>
  <c r="U12" i="175"/>
  <c r="T12" i="175"/>
  <c r="S12" i="175"/>
  <c r="R12" i="175"/>
  <c r="Q12" i="175"/>
  <c r="V11" i="175"/>
  <c r="U11" i="175"/>
  <c r="T11" i="175"/>
  <c r="S11" i="175"/>
  <c r="R11" i="175"/>
  <c r="Q11" i="175"/>
  <c r="V10" i="175"/>
  <c r="U10" i="175"/>
  <c r="T10" i="175"/>
  <c r="S10" i="175"/>
  <c r="R10" i="175"/>
  <c r="Q10" i="175"/>
  <c r="V9" i="175"/>
  <c r="U9" i="175"/>
  <c r="T9" i="175"/>
  <c r="S9" i="175"/>
  <c r="R9" i="175"/>
  <c r="Q9" i="175"/>
  <c r="V8" i="175"/>
  <c r="U8" i="175"/>
  <c r="T8" i="175"/>
  <c r="S8" i="175"/>
  <c r="R8" i="175"/>
  <c r="Q8" i="175"/>
  <c r="V7" i="175"/>
  <c r="U7" i="175"/>
  <c r="T7" i="175"/>
  <c r="S7" i="175"/>
  <c r="R7" i="175"/>
  <c r="Q7" i="175"/>
  <c r="V6" i="175"/>
  <c r="U6" i="175"/>
  <c r="T6" i="175"/>
  <c r="S6" i="175"/>
  <c r="R6" i="175"/>
  <c r="Q6" i="175"/>
  <c r="V37" i="175" l="1"/>
  <c r="T37" i="175"/>
  <c r="R37" i="175"/>
  <c r="U37" i="175"/>
  <c r="Q37" i="175"/>
  <c r="S37" i="175"/>
  <c r="E33" i="174" l="1"/>
  <c r="E32" i="174"/>
  <c r="E31" i="174"/>
  <c r="E30" i="174"/>
  <c r="E29" i="174"/>
  <c r="E28" i="174"/>
  <c r="E27" i="174"/>
  <c r="E26" i="174"/>
  <c r="E25" i="174"/>
  <c r="E24" i="174"/>
  <c r="E23" i="174"/>
  <c r="E22" i="174"/>
  <c r="E21" i="174"/>
  <c r="E20" i="174"/>
  <c r="E19" i="174"/>
  <c r="E18" i="174"/>
  <c r="E17" i="174"/>
  <c r="E16" i="174"/>
  <c r="E15" i="174"/>
  <c r="E14" i="174"/>
  <c r="E13" i="174"/>
  <c r="E12" i="174"/>
  <c r="E11" i="174"/>
  <c r="E10" i="174"/>
  <c r="E9" i="174"/>
  <c r="E8" i="174"/>
  <c r="E7" i="174"/>
  <c r="E6" i="174"/>
  <c r="E5" i="174"/>
  <c r="E4" i="174"/>
  <c r="L33" i="174" l="1"/>
  <c r="L32" i="174"/>
  <c r="L31" i="174"/>
  <c r="L30" i="174"/>
  <c r="L29" i="174"/>
  <c r="L28" i="174"/>
  <c r="L27" i="174"/>
  <c r="L26" i="174"/>
  <c r="L25" i="174"/>
  <c r="L24" i="174"/>
  <c r="L23" i="174"/>
  <c r="L22" i="174"/>
  <c r="L21" i="174"/>
  <c r="L20" i="174"/>
  <c r="L19" i="174"/>
  <c r="L18" i="174"/>
  <c r="L17" i="174"/>
  <c r="L16" i="174"/>
  <c r="L15" i="174"/>
  <c r="L14" i="174"/>
  <c r="L13" i="174"/>
  <c r="L12" i="174"/>
  <c r="L11" i="174"/>
  <c r="L10" i="174"/>
  <c r="L9" i="174"/>
  <c r="L8" i="174"/>
  <c r="L7" i="174"/>
  <c r="L6" i="174"/>
  <c r="L5" i="174"/>
  <c r="L4" i="174"/>
  <c r="G33" i="174"/>
  <c r="G32" i="174"/>
  <c r="G31" i="174"/>
  <c r="G30" i="174"/>
  <c r="G29" i="174"/>
  <c r="G28" i="174"/>
  <c r="G27" i="174"/>
  <c r="G26" i="174"/>
  <c r="G25" i="174"/>
  <c r="G24" i="174"/>
  <c r="G23" i="174"/>
  <c r="G22" i="174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E3" i="174"/>
  <c r="H3" i="174"/>
  <c r="I3" i="174"/>
  <c r="A4" i="174"/>
  <c r="A5" i="174" s="1"/>
  <c r="A6" i="174" s="1"/>
  <c r="A7" i="174" s="1"/>
  <c r="A8" i="174" s="1"/>
  <c r="A9" i="174" s="1"/>
  <c r="A10" i="174" s="1"/>
  <c r="A11" i="174" s="1"/>
  <c r="A12" i="174" s="1"/>
  <c r="A13" i="174" s="1"/>
  <c r="A14" i="174" s="1"/>
  <c r="A15" i="174" s="1"/>
  <c r="A16" i="174" s="1"/>
  <c r="A17" i="174" s="1"/>
  <c r="A18" i="174" s="1"/>
  <c r="A19" i="174" s="1"/>
  <c r="A20" i="174" s="1"/>
  <c r="A21" i="174" s="1"/>
  <c r="A22" i="174" s="1"/>
  <c r="A23" i="174" s="1"/>
  <c r="A24" i="174" s="1"/>
  <c r="A25" i="174" s="1"/>
  <c r="A26" i="174" s="1"/>
  <c r="A27" i="174" s="1"/>
  <c r="A28" i="174" s="1"/>
  <c r="A29" i="174" s="1"/>
  <c r="A30" i="174" s="1"/>
  <c r="A31" i="174" s="1"/>
  <c r="A32" i="174" s="1"/>
  <c r="B4" i="174"/>
  <c r="C4" i="174"/>
  <c r="D4" i="174"/>
  <c r="H4" i="174"/>
  <c r="I4" i="174"/>
  <c r="J4" i="174"/>
  <c r="B5" i="174"/>
  <c r="C5" i="174"/>
  <c r="D5" i="174"/>
  <c r="H5" i="174"/>
  <c r="I5" i="174"/>
  <c r="J5" i="174"/>
  <c r="B6" i="174"/>
  <c r="C6" i="174"/>
  <c r="D6" i="174"/>
  <c r="H6" i="174"/>
  <c r="I6" i="174"/>
  <c r="J6" i="174"/>
  <c r="B7" i="174"/>
  <c r="C7" i="174"/>
  <c r="D7" i="174"/>
  <c r="H7" i="174"/>
  <c r="I7" i="174"/>
  <c r="J7" i="174"/>
  <c r="B8" i="174"/>
  <c r="C8" i="174"/>
  <c r="D8" i="174"/>
  <c r="H8" i="174"/>
  <c r="I8" i="174"/>
  <c r="J8" i="174"/>
  <c r="B9" i="174"/>
  <c r="C9" i="174"/>
  <c r="D9" i="174"/>
  <c r="H9" i="174"/>
  <c r="I9" i="174"/>
  <c r="J9" i="174"/>
  <c r="B10" i="174"/>
  <c r="C10" i="174"/>
  <c r="D10" i="174"/>
  <c r="H10" i="174"/>
  <c r="I10" i="174"/>
  <c r="J10" i="174"/>
  <c r="B11" i="174"/>
  <c r="C11" i="174"/>
  <c r="D11" i="174"/>
  <c r="H11" i="174"/>
  <c r="I11" i="174"/>
  <c r="J11" i="174"/>
  <c r="B12" i="174"/>
  <c r="C12" i="174"/>
  <c r="D12" i="174"/>
  <c r="H12" i="174"/>
  <c r="I12" i="174"/>
  <c r="J12" i="174"/>
  <c r="B13" i="174"/>
  <c r="C13" i="174"/>
  <c r="D13" i="174"/>
  <c r="H13" i="174"/>
  <c r="I13" i="174"/>
  <c r="J13" i="174"/>
  <c r="B14" i="174"/>
  <c r="C14" i="174"/>
  <c r="D14" i="174"/>
  <c r="H14" i="174"/>
  <c r="I14" i="174"/>
  <c r="J14" i="174"/>
  <c r="B15" i="174"/>
  <c r="C15" i="174"/>
  <c r="D15" i="174"/>
  <c r="H15" i="174"/>
  <c r="I15" i="174"/>
  <c r="J15" i="174"/>
  <c r="B16" i="174"/>
  <c r="C16" i="174"/>
  <c r="D16" i="174"/>
  <c r="H16" i="174"/>
  <c r="I16" i="174"/>
  <c r="J16" i="174"/>
  <c r="B17" i="174"/>
  <c r="C17" i="174"/>
  <c r="D17" i="174"/>
  <c r="H17" i="174"/>
  <c r="I17" i="174"/>
  <c r="J17" i="174"/>
  <c r="B18" i="174"/>
  <c r="C18" i="174"/>
  <c r="D18" i="174"/>
  <c r="H18" i="174"/>
  <c r="I18" i="174"/>
  <c r="J18" i="174"/>
  <c r="B19" i="174"/>
  <c r="C19" i="174"/>
  <c r="D19" i="174"/>
  <c r="H19" i="174"/>
  <c r="I19" i="174"/>
  <c r="J19" i="174"/>
  <c r="B20" i="174"/>
  <c r="C20" i="174"/>
  <c r="D20" i="174"/>
  <c r="H20" i="174"/>
  <c r="I20" i="174"/>
  <c r="J20" i="174"/>
  <c r="B21" i="174"/>
  <c r="C21" i="174"/>
  <c r="D21" i="174"/>
  <c r="H21" i="174"/>
  <c r="I21" i="174"/>
  <c r="J21" i="174"/>
  <c r="B22" i="174"/>
  <c r="C22" i="174"/>
  <c r="D22" i="174"/>
  <c r="H22" i="174"/>
  <c r="I22" i="174"/>
  <c r="J22" i="174"/>
  <c r="B23" i="174"/>
  <c r="C23" i="174"/>
  <c r="D23" i="174"/>
  <c r="H23" i="174"/>
  <c r="I23" i="174"/>
  <c r="J23" i="174"/>
  <c r="B24" i="174"/>
  <c r="C24" i="174"/>
  <c r="D24" i="174"/>
  <c r="H24" i="174"/>
  <c r="I24" i="174"/>
  <c r="J24" i="174"/>
  <c r="B25" i="174"/>
  <c r="C25" i="174"/>
  <c r="D25" i="174"/>
  <c r="H25" i="174"/>
  <c r="I25" i="174"/>
  <c r="J25" i="174"/>
  <c r="B26" i="174"/>
  <c r="C26" i="174"/>
  <c r="D26" i="174"/>
  <c r="H26" i="174"/>
  <c r="I26" i="174"/>
  <c r="J26" i="174"/>
  <c r="B27" i="174"/>
  <c r="C27" i="174"/>
  <c r="D27" i="174"/>
  <c r="H27" i="174"/>
  <c r="I27" i="174"/>
  <c r="J27" i="174"/>
  <c r="B28" i="174"/>
  <c r="C28" i="174"/>
  <c r="D28" i="174"/>
  <c r="H28" i="174"/>
  <c r="I28" i="174"/>
  <c r="J28" i="174"/>
  <c r="B29" i="174"/>
  <c r="C29" i="174"/>
  <c r="D29" i="174"/>
  <c r="H29" i="174"/>
  <c r="I29" i="174"/>
  <c r="J29" i="174"/>
  <c r="B30" i="174"/>
  <c r="C30" i="174"/>
  <c r="D30" i="174"/>
  <c r="H30" i="174"/>
  <c r="I30" i="174"/>
  <c r="J30" i="174"/>
  <c r="B31" i="174"/>
  <c r="C31" i="174"/>
  <c r="D31" i="174"/>
  <c r="H31" i="174"/>
  <c r="I31" i="174"/>
  <c r="J31" i="174"/>
  <c r="B32" i="174"/>
  <c r="C32" i="174"/>
  <c r="D32" i="174"/>
  <c r="H32" i="174"/>
  <c r="I32" i="174"/>
  <c r="J32" i="174"/>
  <c r="B33" i="174"/>
  <c r="C33" i="174"/>
  <c r="D33" i="174"/>
  <c r="H33" i="174"/>
  <c r="M33" i="174" s="1"/>
  <c r="I33" i="174"/>
  <c r="J33" i="174"/>
  <c r="E34" i="174"/>
  <c r="M32" i="174" l="1"/>
  <c r="M28" i="174"/>
  <c r="F22" i="174"/>
  <c r="M13" i="174"/>
  <c r="M22" i="174"/>
  <c r="F20" i="174"/>
  <c r="M14" i="174"/>
  <c r="F5" i="174"/>
  <c r="K33" i="174"/>
  <c r="M23" i="174"/>
  <c r="F16" i="174"/>
  <c r="F30" i="174"/>
  <c r="M25" i="174"/>
  <c r="M5" i="174"/>
  <c r="F4" i="174"/>
  <c r="F29" i="174"/>
  <c r="F23" i="174"/>
  <c r="F21" i="174"/>
  <c r="M16" i="174"/>
  <c r="F15" i="174"/>
  <c r="F13" i="174"/>
  <c r="F12" i="174"/>
  <c r="F9" i="174"/>
  <c r="F8" i="174"/>
  <c r="K6" i="174"/>
  <c r="F33" i="174"/>
  <c r="F32" i="174"/>
  <c r="F31" i="174"/>
  <c r="K30" i="174"/>
  <c r="F27" i="174"/>
  <c r="F26" i="174"/>
  <c r="F25" i="174"/>
  <c r="F24" i="174"/>
  <c r="K23" i="174"/>
  <c r="M19" i="174"/>
  <c r="F19" i="174"/>
  <c r="K15" i="174"/>
  <c r="M12" i="174"/>
  <c r="F11" i="174"/>
  <c r="F10" i="174"/>
  <c r="M8" i="174"/>
  <c r="F7" i="174"/>
  <c r="K7" i="174"/>
  <c r="F6" i="174"/>
  <c r="M30" i="174"/>
  <c r="K29" i="174"/>
  <c r="M29" i="174"/>
  <c r="F28" i="174"/>
  <c r="K28" i="174"/>
  <c r="M27" i="174"/>
  <c r="K24" i="174"/>
  <c r="M24" i="174"/>
  <c r="K22" i="174"/>
  <c r="M20" i="174"/>
  <c r="K19" i="174"/>
  <c r="F18" i="174"/>
  <c r="K17" i="174"/>
  <c r="F17" i="174"/>
  <c r="M17" i="174"/>
  <c r="I34" i="174"/>
  <c r="F14" i="174"/>
  <c r="K14" i="174"/>
  <c r="K12" i="174"/>
  <c r="K11" i="174"/>
  <c r="H34" i="174"/>
  <c r="K9" i="174"/>
  <c r="M7" i="174"/>
  <c r="M6" i="174"/>
  <c r="M4" i="174"/>
  <c r="M21" i="174"/>
  <c r="M15" i="174"/>
  <c r="M11" i="174"/>
  <c r="M9" i="174"/>
  <c r="K32" i="174"/>
  <c r="K31" i="174"/>
  <c r="K27" i="174"/>
  <c r="K26" i="174"/>
  <c r="K25" i="174"/>
  <c r="K20" i="174"/>
  <c r="K18" i="174"/>
  <c r="G34" i="174"/>
  <c r="K16" i="174"/>
  <c r="K10" i="174"/>
  <c r="K8" i="174"/>
  <c r="K5" i="174"/>
  <c r="K4" i="174"/>
  <c r="M31" i="174"/>
  <c r="K21" i="174"/>
  <c r="K13" i="174"/>
  <c r="M26" i="174"/>
  <c r="M18" i="174"/>
  <c r="M10" i="174"/>
  <c r="N35" i="175" l="1"/>
  <c r="P33" i="175"/>
  <c r="N33" i="175"/>
  <c r="O32" i="175"/>
  <c r="N32" i="175"/>
  <c r="N31" i="175"/>
  <c r="N29" i="175"/>
  <c r="N28" i="175"/>
  <c r="O26" i="175"/>
  <c r="N24" i="175"/>
  <c r="N23" i="175"/>
  <c r="O21" i="175"/>
  <c r="N20" i="175"/>
  <c r="O19" i="175"/>
  <c r="N19" i="175"/>
  <c r="O14" i="175"/>
  <c r="N14" i="175"/>
  <c r="P13" i="175"/>
  <c r="N13" i="175"/>
  <c r="N12" i="175"/>
  <c r="O11" i="175"/>
  <c r="N10" i="175"/>
  <c r="N9" i="175"/>
  <c r="N8" i="175"/>
  <c r="N7" i="175"/>
  <c r="AA36" i="167"/>
  <c r="E33" i="167" s="1"/>
  <c r="L3" i="174" s="1"/>
  <c r="O10" i="175"/>
  <c r="AA24" i="167"/>
  <c r="N11" i="175"/>
  <c r="N15" i="175"/>
  <c r="N16" i="175"/>
  <c r="N17" i="175"/>
  <c r="N18" i="175"/>
  <c r="N21" i="175"/>
  <c r="N22" i="175"/>
  <c r="N25" i="175"/>
  <c r="N26" i="175"/>
  <c r="N27" i="175"/>
  <c r="N30" i="175"/>
  <c r="N34" i="175"/>
  <c r="N36" i="175"/>
  <c r="O7" i="175"/>
  <c r="O8" i="175"/>
  <c r="O9" i="175"/>
  <c r="O12" i="175"/>
  <c r="O13" i="175"/>
  <c r="O15" i="175"/>
  <c r="O16" i="175"/>
  <c r="O17" i="175"/>
  <c r="O18" i="175"/>
  <c r="O20" i="175"/>
  <c r="O22" i="175"/>
  <c r="O23" i="175"/>
  <c r="O24" i="175"/>
  <c r="O25" i="175"/>
  <c r="O27" i="175"/>
  <c r="O28" i="175"/>
  <c r="O29" i="175"/>
  <c r="O30" i="175"/>
  <c r="O31" i="175"/>
  <c r="O33" i="175"/>
  <c r="O34" i="175"/>
  <c r="O35" i="175"/>
  <c r="O36" i="175"/>
  <c r="P7" i="175"/>
  <c r="P8" i="175"/>
  <c r="P9" i="175"/>
  <c r="P10" i="175"/>
  <c r="P11" i="175"/>
  <c r="P12" i="175"/>
  <c r="P14" i="175"/>
  <c r="P15" i="175"/>
  <c r="P16" i="175"/>
  <c r="P17" i="175"/>
  <c r="P18" i="175"/>
  <c r="P19" i="175"/>
  <c r="P20" i="175"/>
  <c r="P21" i="175"/>
  <c r="P22" i="175"/>
  <c r="P23" i="175"/>
  <c r="P24" i="175"/>
  <c r="P25" i="175"/>
  <c r="P26" i="175"/>
  <c r="P27" i="175"/>
  <c r="P28" i="175"/>
  <c r="P29" i="175"/>
  <c r="P30" i="175"/>
  <c r="P31" i="175"/>
  <c r="P32" i="175"/>
  <c r="P34" i="175"/>
  <c r="P35" i="175"/>
  <c r="P36" i="175"/>
  <c r="M3" i="174" l="1"/>
  <c r="M34" i="174" s="1"/>
  <c r="L34" i="174"/>
  <c r="M36" i="175"/>
  <c r="L36" i="175"/>
  <c r="K36" i="175"/>
  <c r="J36" i="175"/>
  <c r="I36" i="175"/>
  <c r="H36" i="175"/>
  <c r="G36" i="175"/>
  <c r="F36" i="175"/>
  <c r="E36" i="175"/>
  <c r="D36" i="175"/>
  <c r="C36" i="175"/>
  <c r="M35" i="175"/>
  <c r="L35" i="175"/>
  <c r="K35" i="175"/>
  <c r="J35" i="175"/>
  <c r="I35" i="175"/>
  <c r="H35" i="175"/>
  <c r="G35" i="175"/>
  <c r="F35" i="175"/>
  <c r="E35" i="175"/>
  <c r="D35" i="175"/>
  <c r="C35" i="175"/>
  <c r="M34" i="175"/>
  <c r="L34" i="175"/>
  <c r="K34" i="175"/>
  <c r="J34" i="175"/>
  <c r="I34" i="175"/>
  <c r="H34" i="175"/>
  <c r="G34" i="175"/>
  <c r="F34" i="175"/>
  <c r="E34" i="175"/>
  <c r="D34" i="175"/>
  <c r="C34" i="175"/>
  <c r="B36" i="175"/>
  <c r="B35" i="175"/>
  <c r="B34" i="175"/>
  <c r="AA36" i="175" l="1"/>
  <c r="AA35" i="175"/>
  <c r="AA34" i="175"/>
  <c r="M33" i="175" l="1"/>
  <c r="L33" i="175"/>
  <c r="K33" i="175"/>
  <c r="J33" i="175"/>
  <c r="I33" i="175"/>
  <c r="H33" i="175"/>
  <c r="G33" i="175"/>
  <c r="F33" i="175"/>
  <c r="E33" i="175"/>
  <c r="D33" i="175"/>
  <c r="M32" i="175"/>
  <c r="L32" i="175"/>
  <c r="K32" i="175"/>
  <c r="J32" i="175"/>
  <c r="I32" i="175"/>
  <c r="H32" i="175"/>
  <c r="G32" i="175"/>
  <c r="F32" i="175"/>
  <c r="E32" i="175"/>
  <c r="D32" i="175"/>
  <c r="M31" i="175"/>
  <c r="L31" i="175"/>
  <c r="K31" i="175"/>
  <c r="J31" i="175"/>
  <c r="I31" i="175"/>
  <c r="H31" i="175"/>
  <c r="G31" i="175"/>
  <c r="F31" i="175"/>
  <c r="E31" i="175"/>
  <c r="M30" i="175"/>
  <c r="L30" i="175"/>
  <c r="K30" i="175"/>
  <c r="J30" i="175"/>
  <c r="I30" i="175"/>
  <c r="H30" i="175"/>
  <c r="G30" i="175"/>
  <c r="F30" i="175"/>
  <c r="E30" i="175"/>
  <c r="D30" i="175"/>
  <c r="M29" i="175"/>
  <c r="L29" i="175"/>
  <c r="K29" i="175"/>
  <c r="J29" i="175"/>
  <c r="I29" i="175"/>
  <c r="H29" i="175"/>
  <c r="G29" i="175"/>
  <c r="F29" i="175"/>
  <c r="E29" i="175"/>
  <c r="D29" i="175"/>
  <c r="M28" i="175"/>
  <c r="L28" i="175"/>
  <c r="K28" i="175"/>
  <c r="J28" i="175"/>
  <c r="I28" i="175"/>
  <c r="H28" i="175"/>
  <c r="G28" i="175"/>
  <c r="F28" i="175"/>
  <c r="E28" i="175"/>
  <c r="D28" i="175"/>
  <c r="M27" i="175"/>
  <c r="L27" i="175"/>
  <c r="K27" i="175"/>
  <c r="J27" i="175"/>
  <c r="I27" i="175"/>
  <c r="H27" i="175"/>
  <c r="G27" i="175"/>
  <c r="F27" i="175"/>
  <c r="E27" i="175"/>
  <c r="D27" i="175"/>
  <c r="M26" i="175"/>
  <c r="L26" i="175"/>
  <c r="K26" i="175"/>
  <c r="J26" i="175"/>
  <c r="I26" i="175"/>
  <c r="H26" i="175"/>
  <c r="G26" i="175"/>
  <c r="F26" i="175"/>
  <c r="E26" i="175"/>
  <c r="D26" i="175"/>
  <c r="M25" i="175"/>
  <c r="L25" i="175"/>
  <c r="K25" i="175"/>
  <c r="J25" i="175"/>
  <c r="I25" i="175"/>
  <c r="H25" i="175"/>
  <c r="G25" i="175"/>
  <c r="F25" i="175"/>
  <c r="E25" i="175"/>
  <c r="M24" i="175"/>
  <c r="L24" i="175"/>
  <c r="K24" i="175"/>
  <c r="J24" i="175"/>
  <c r="I24" i="175"/>
  <c r="H24" i="175"/>
  <c r="G24" i="175"/>
  <c r="F24" i="175"/>
  <c r="E24" i="175"/>
  <c r="D24" i="175"/>
  <c r="M23" i="175"/>
  <c r="L23" i="175"/>
  <c r="K23" i="175"/>
  <c r="J23" i="175"/>
  <c r="I23" i="175"/>
  <c r="H23" i="175"/>
  <c r="G23" i="175"/>
  <c r="F23" i="175"/>
  <c r="E23" i="175"/>
  <c r="D23" i="175"/>
  <c r="M22" i="175"/>
  <c r="L22" i="175"/>
  <c r="K22" i="175"/>
  <c r="J22" i="175"/>
  <c r="I22" i="175"/>
  <c r="H22" i="175"/>
  <c r="G22" i="175"/>
  <c r="F22" i="175"/>
  <c r="E22" i="175"/>
  <c r="M21" i="175"/>
  <c r="L21" i="175"/>
  <c r="K21" i="175"/>
  <c r="J21" i="175"/>
  <c r="I21" i="175"/>
  <c r="H21" i="175"/>
  <c r="G21" i="175"/>
  <c r="F21" i="175"/>
  <c r="E21" i="175"/>
  <c r="D21" i="175"/>
  <c r="M20" i="175"/>
  <c r="L20" i="175"/>
  <c r="K20" i="175"/>
  <c r="J20" i="175"/>
  <c r="I20" i="175"/>
  <c r="H20" i="175"/>
  <c r="G20" i="175"/>
  <c r="F20" i="175"/>
  <c r="E20" i="175"/>
  <c r="D20" i="175"/>
  <c r="M19" i="175"/>
  <c r="L19" i="175"/>
  <c r="K19" i="175"/>
  <c r="J19" i="175"/>
  <c r="I19" i="175"/>
  <c r="H19" i="175"/>
  <c r="G19" i="175"/>
  <c r="F19" i="175"/>
  <c r="E19" i="175"/>
  <c r="D19" i="175"/>
  <c r="M18" i="175"/>
  <c r="L18" i="175"/>
  <c r="K18" i="175"/>
  <c r="J18" i="175"/>
  <c r="I18" i="175"/>
  <c r="H18" i="175"/>
  <c r="G18" i="175"/>
  <c r="F18" i="175"/>
  <c r="E18" i="175"/>
  <c r="D18" i="175"/>
  <c r="M17" i="175"/>
  <c r="K17" i="175"/>
  <c r="J17" i="175"/>
  <c r="I17" i="175"/>
  <c r="H17" i="175"/>
  <c r="G17" i="175"/>
  <c r="F17" i="175"/>
  <c r="E17" i="175"/>
  <c r="D17" i="175"/>
  <c r="M16" i="175"/>
  <c r="L16" i="175"/>
  <c r="K16" i="175"/>
  <c r="J16" i="175"/>
  <c r="I16" i="175"/>
  <c r="H16" i="175"/>
  <c r="G16" i="175"/>
  <c r="F16" i="175"/>
  <c r="E16" i="175"/>
  <c r="D16" i="175"/>
  <c r="M15" i="175"/>
  <c r="L15" i="175"/>
  <c r="K15" i="175"/>
  <c r="J15" i="175"/>
  <c r="I15" i="175"/>
  <c r="H15" i="175"/>
  <c r="G15" i="175"/>
  <c r="F15" i="175"/>
  <c r="E15" i="175"/>
  <c r="D15" i="175"/>
  <c r="M14" i="175"/>
  <c r="L14" i="175"/>
  <c r="K14" i="175"/>
  <c r="J14" i="175"/>
  <c r="I14" i="175"/>
  <c r="H14" i="175"/>
  <c r="G14" i="175"/>
  <c r="F14" i="175"/>
  <c r="E14" i="175"/>
  <c r="D14" i="175"/>
  <c r="M13" i="175"/>
  <c r="L13" i="175"/>
  <c r="K13" i="175"/>
  <c r="J13" i="175"/>
  <c r="I13" i="175"/>
  <c r="H13" i="175"/>
  <c r="G13" i="175"/>
  <c r="F13" i="175"/>
  <c r="E13" i="175"/>
  <c r="D13" i="175"/>
  <c r="M12" i="175"/>
  <c r="L12" i="175"/>
  <c r="K12" i="175"/>
  <c r="J12" i="175"/>
  <c r="I12" i="175"/>
  <c r="H12" i="175"/>
  <c r="G12" i="175"/>
  <c r="F12" i="175"/>
  <c r="E12" i="175"/>
  <c r="D12" i="175"/>
  <c r="M11" i="175"/>
  <c r="L11" i="175"/>
  <c r="K11" i="175"/>
  <c r="J11" i="175"/>
  <c r="I11" i="175"/>
  <c r="H11" i="175"/>
  <c r="G11" i="175"/>
  <c r="F11" i="175"/>
  <c r="E11" i="175"/>
  <c r="D11" i="175"/>
  <c r="M10" i="175"/>
  <c r="L10" i="175"/>
  <c r="K10" i="175"/>
  <c r="J10" i="175"/>
  <c r="I10" i="175"/>
  <c r="H10" i="175"/>
  <c r="G10" i="175"/>
  <c r="F10" i="175"/>
  <c r="E10" i="175"/>
  <c r="D10" i="175"/>
  <c r="M9" i="175"/>
  <c r="L9" i="175"/>
  <c r="K9" i="175"/>
  <c r="J9" i="175"/>
  <c r="I9" i="175"/>
  <c r="H9" i="175"/>
  <c r="G9" i="175"/>
  <c r="F9" i="175"/>
  <c r="E9" i="175"/>
  <c r="M8" i="175"/>
  <c r="L8" i="175"/>
  <c r="K8" i="175"/>
  <c r="J8" i="175"/>
  <c r="I8" i="175"/>
  <c r="H8" i="175"/>
  <c r="G8" i="175"/>
  <c r="F8" i="175"/>
  <c r="E8" i="175"/>
  <c r="D8" i="175"/>
  <c r="M7" i="175"/>
  <c r="J7" i="175"/>
  <c r="G7" i="175"/>
  <c r="D7" i="175"/>
  <c r="D31" i="175"/>
  <c r="D25" i="175"/>
  <c r="D22" i="175"/>
  <c r="D9" i="175"/>
  <c r="P24" i="167"/>
  <c r="P6" i="175" s="1"/>
  <c r="P37" i="175" s="1"/>
  <c r="M24" i="167"/>
  <c r="M6" i="175" s="1"/>
  <c r="J24" i="167"/>
  <c r="J6" i="175" s="1"/>
  <c r="G24" i="167"/>
  <c r="G6" i="175" s="1"/>
  <c r="D24" i="167"/>
  <c r="D6" i="175" s="1"/>
  <c r="E28" i="167"/>
  <c r="D3" i="174" s="1"/>
  <c r="D34" i="174" s="1"/>
  <c r="D37" i="175" l="1"/>
  <c r="M37" i="175"/>
  <c r="G37" i="175"/>
  <c r="J37" i="175"/>
  <c r="L17" i="175"/>
  <c r="B24" i="167"/>
  <c r="C24" i="167"/>
  <c r="E24" i="167"/>
  <c r="F24" i="167"/>
  <c r="H24" i="167"/>
  <c r="I24" i="167"/>
  <c r="K24" i="167"/>
  <c r="L24" i="167"/>
  <c r="N24" i="167"/>
  <c r="N6" i="175" s="1"/>
  <c r="N37" i="175" s="1"/>
  <c r="O24" i="167"/>
  <c r="O6" i="175" s="1"/>
  <c r="O37" i="175" s="1"/>
  <c r="Z24" i="167"/>
  <c r="E35" i="167"/>
  <c r="E27" i="167" l="1"/>
  <c r="E31" i="167"/>
  <c r="Z6" i="175"/>
  <c r="C3" i="174"/>
  <c r="C34" i="174" s="1"/>
  <c r="J3" i="174"/>
  <c r="H29" i="167"/>
  <c r="B3" i="174"/>
  <c r="F3" i="174" l="1"/>
  <c r="F34" i="174" s="1"/>
  <c r="B34" i="174"/>
  <c r="K3" i="174"/>
  <c r="K34" i="174" s="1"/>
  <c r="J34" i="174"/>
  <c r="H26" i="167"/>
  <c r="A7" i="175"/>
  <c r="A8" i="175" s="1"/>
  <c r="A9" i="175" s="1"/>
  <c r="A10" i="175" s="1"/>
  <c r="A11" i="175" s="1"/>
  <c r="A12" i="175" s="1"/>
  <c r="A13" i="175" s="1"/>
  <c r="A14" i="175" s="1"/>
  <c r="A15" i="175" s="1"/>
  <c r="A16" i="175" s="1"/>
  <c r="A17" i="175" s="1"/>
  <c r="A18" i="175" s="1"/>
  <c r="A19" i="175" s="1"/>
  <c r="A20" i="175" s="1"/>
  <c r="A21" i="175" s="1"/>
  <c r="A22" i="175" s="1"/>
  <c r="A23" i="175" s="1"/>
  <c r="A24" i="175" s="1"/>
  <c r="A25" i="175" s="1"/>
  <c r="A26" i="175" s="1"/>
  <c r="A27" i="175" s="1"/>
  <c r="A28" i="175" s="1"/>
  <c r="A29" i="175" s="1"/>
  <c r="A30" i="175" s="1"/>
  <c r="A31" i="175" s="1"/>
  <c r="A32" i="175" s="1"/>
  <c r="A33" i="175" s="1"/>
  <c r="A34" i="175" s="1"/>
  <c r="A35" i="175" s="1"/>
  <c r="B31" i="175" l="1"/>
  <c r="C32" i="175"/>
  <c r="C33" i="175"/>
  <c r="C31" i="175"/>
  <c r="B32" i="175"/>
  <c r="B33" i="175"/>
  <c r="E7" i="175"/>
  <c r="F7" i="175"/>
  <c r="H7" i="175"/>
  <c r="I7" i="175"/>
  <c r="K7" i="175"/>
  <c r="L7" i="175"/>
  <c r="B6" i="175"/>
  <c r="C6" i="175"/>
  <c r="AA33" i="175" l="1"/>
  <c r="AA31" i="175"/>
  <c r="AA32" i="175"/>
  <c r="B8" i="175"/>
  <c r="B10" i="175"/>
  <c r="B29" i="175"/>
  <c r="B30" i="175"/>
  <c r="C28" i="175"/>
  <c r="B7" i="175"/>
  <c r="C9" i="175"/>
  <c r="C10" i="175"/>
  <c r="B9" i="175"/>
  <c r="C11" i="175"/>
  <c r="C12" i="175"/>
  <c r="C13" i="175"/>
  <c r="C14" i="175"/>
  <c r="C15" i="175"/>
  <c r="C16" i="175"/>
  <c r="C17" i="175"/>
  <c r="C18" i="175"/>
  <c r="C19" i="175"/>
  <c r="C20" i="175"/>
  <c r="C21" i="175"/>
  <c r="C22" i="175"/>
  <c r="C23" i="175"/>
  <c r="C24" i="175"/>
  <c r="C25" i="175"/>
  <c r="C26" i="175"/>
  <c r="C27" i="175"/>
  <c r="C29" i="175"/>
  <c r="C30" i="175"/>
  <c r="B11" i="175"/>
  <c r="B12" i="175"/>
  <c r="B13" i="175"/>
  <c r="B14" i="175"/>
  <c r="B15" i="175"/>
  <c r="B16" i="175"/>
  <c r="B17" i="175"/>
  <c r="B18" i="175"/>
  <c r="B19" i="175"/>
  <c r="B20" i="175"/>
  <c r="B21" i="175"/>
  <c r="B22" i="175"/>
  <c r="B23" i="175"/>
  <c r="B24" i="175"/>
  <c r="B25" i="175"/>
  <c r="B26" i="175"/>
  <c r="B27" i="175"/>
  <c r="C7" i="175"/>
  <c r="C8" i="175"/>
  <c r="B28" i="175"/>
  <c r="I6" i="175"/>
  <c r="I37" i="175" s="1"/>
  <c r="H6" i="175"/>
  <c r="H37" i="175" s="1"/>
  <c r="F6" i="175"/>
  <c r="F37" i="175" s="1"/>
  <c r="L6" i="175"/>
  <c r="L37" i="175" s="1"/>
  <c r="Z37" i="175"/>
  <c r="K6" i="175"/>
  <c r="K37" i="175" s="1"/>
  <c r="E6" i="175"/>
  <c r="E37" i="175" s="1"/>
  <c r="AA28" i="175" l="1"/>
  <c r="AA9" i="175"/>
  <c r="AA24" i="175"/>
  <c r="AA26" i="175"/>
  <c r="AA22" i="175"/>
  <c r="AA18" i="175"/>
  <c r="AA14" i="175"/>
  <c r="AA12" i="175"/>
  <c r="AA8" i="175"/>
  <c r="AA6" i="175"/>
  <c r="AA20" i="175"/>
  <c r="AA17" i="175"/>
  <c r="AA16" i="175"/>
  <c r="AA13" i="175"/>
  <c r="AA30" i="175"/>
  <c r="AA29" i="175"/>
  <c r="AA27" i="175"/>
  <c r="AA25" i="175"/>
  <c r="AA23" i="175"/>
  <c r="AA21" i="175"/>
  <c r="AA19" i="175"/>
  <c r="AA15" i="175"/>
  <c r="AA11" i="175"/>
  <c r="AA10" i="175"/>
  <c r="AA7" i="175"/>
  <c r="C37" i="175"/>
  <c r="B37" i="175"/>
  <c r="AA37" i="175" l="1"/>
</calcChain>
</file>

<file path=xl/sharedStrings.xml><?xml version="1.0" encoding="utf-8"?>
<sst xmlns="http://schemas.openxmlformats.org/spreadsheetml/2006/main" count="1586" uniqueCount="60">
  <si>
    <t>TOTAL</t>
  </si>
  <si>
    <t>Sr.No</t>
  </si>
  <si>
    <t>Service</t>
  </si>
  <si>
    <t>Product</t>
  </si>
  <si>
    <t>Total For Product</t>
  </si>
  <si>
    <t xml:space="preserve">Total For Service </t>
  </si>
  <si>
    <t>Cash Recived</t>
  </si>
  <si>
    <t xml:space="preserve">Card payment </t>
  </si>
  <si>
    <t xml:space="preserve">Pending Amount </t>
  </si>
  <si>
    <t>Total Cash</t>
  </si>
  <si>
    <t xml:space="preserve">Isaabelle Unisex Salon Daily Sales Report </t>
  </si>
  <si>
    <t xml:space="preserve">Expense </t>
  </si>
  <si>
    <t>Paytm</t>
  </si>
  <si>
    <t>Expense</t>
  </si>
  <si>
    <t>DATE</t>
  </si>
  <si>
    <t xml:space="preserve">Service Amount </t>
  </si>
  <si>
    <t>Product Amount</t>
  </si>
  <si>
    <t xml:space="preserve">Pending </t>
  </si>
  <si>
    <t>Total</t>
  </si>
  <si>
    <t>Amount received by paytm</t>
  </si>
  <si>
    <t>Daily EXPENSE</t>
  </si>
  <si>
    <t>cash given</t>
  </si>
  <si>
    <t>1/2/2017 To 28/2/2017</t>
  </si>
  <si>
    <t>JOB WORK</t>
  </si>
  <si>
    <t>PRODUCT</t>
  </si>
  <si>
    <t>Package Service</t>
  </si>
  <si>
    <t>Package Sale</t>
  </si>
  <si>
    <t>Total Package Sale</t>
  </si>
  <si>
    <t>Amount Received by card</t>
  </si>
  <si>
    <t>Amount received in Cash</t>
  </si>
  <si>
    <t>Rizwan</t>
  </si>
  <si>
    <t>Near by</t>
  </si>
  <si>
    <t>Near By Receivable</t>
  </si>
  <si>
    <t>Near By</t>
  </si>
  <si>
    <t>Kumar</t>
  </si>
  <si>
    <t>Nausad</t>
  </si>
  <si>
    <t>Nancy</t>
  </si>
  <si>
    <t>Jyoti</t>
  </si>
  <si>
    <t>Pearth</t>
  </si>
  <si>
    <t>Shipla</t>
  </si>
  <si>
    <t>Nafees</t>
  </si>
  <si>
    <t>Chitan</t>
  </si>
  <si>
    <t>Nanku</t>
  </si>
  <si>
    <t>Collection  Sheet Nov-19</t>
  </si>
  <si>
    <t>MILK</t>
  </si>
  <si>
    <t>milk</t>
  </si>
  <si>
    <t>clening beg,pen,calculator</t>
  </si>
  <si>
    <t>Cleaning saman</t>
  </si>
  <si>
    <t>Sugar</t>
  </si>
  <si>
    <t xml:space="preserve">Anil </t>
  </si>
  <si>
    <t>nafees advance</t>
  </si>
  <si>
    <t>anil advance</t>
  </si>
  <si>
    <t>Chay pati</t>
  </si>
  <si>
    <t xml:space="preserve"> </t>
  </si>
  <si>
    <t>nafees</t>
  </si>
  <si>
    <t>sugar</t>
  </si>
  <si>
    <t>Anil Advance</t>
  </si>
  <si>
    <t>e.bill</t>
  </si>
  <si>
    <t>sadik Advance</t>
  </si>
  <si>
    <t>Nafees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</si>
</sst>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0"/>
      <color theme="1"/>
      <name val="Copperplate Gothic Bold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Arial Black"/>
      <family val="2"/>
    </font>
    <font>
      <b/>
      <sz val="8"/>
      <color theme="0"/>
      <name val="Arial Black"/>
      <family val="2"/>
    </font>
    <font>
      <b/>
      <sz val="8"/>
      <color theme="1"/>
      <name val="Arial Black"/>
      <family val="2"/>
    </font>
    <font>
      <b/>
      <sz val="12"/>
      <color theme="0"/>
      <name val="Times New Roman"/>
      <family val="1"/>
    </font>
    <font>
      <b/>
      <sz val="8"/>
      <color theme="1"/>
      <name val="Calibri"/>
      <family val="2"/>
    </font>
    <font>
      <sz val="11"/>
      <color theme="1"/>
      <name val="Arial Black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2" borderId="1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0" fontId="0" fillId="0" borderId="11" xfId="0" applyBorder="1"/>
    <xf numFmtId="0" fontId="0" fillId="0" borderId="0" xfId="0" applyBorder="1"/>
    <xf numFmtId="0" fontId="0" fillId="0" borderId="1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0" xfId="0" applyBorder="1" applyProtection="1">
      <protection locked="0"/>
    </xf>
    <xf numFmtId="0" fontId="6" fillId="4" borderId="14" xfId="0" applyFont="1" applyFill="1" applyBorder="1" applyAlignment="1" applyProtection="1">
      <alignment horizontal="left"/>
      <protection locked="0"/>
    </xf>
    <xf numFmtId="0" fontId="6" fillId="4" borderId="15" xfId="0" applyFont="1" applyFill="1" applyBorder="1" applyAlignment="1" applyProtection="1">
      <alignment horizontal="left"/>
      <protection locked="0"/>
    </xf>
    <xf numFmtId="0" fontId="6" fillId="4" borderId="9" xfId="0" applyFont="1" applyFill="1" applyBorder="1" applyAlignment="1" applyProtection="1">
      <alignment horizontal="left"/>
      <protection locked="0"/>
    </xf>
    <xf numFmtId="0" fontId="6" fillId="4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10" fillId="5" borderId="27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7" fillId="4" borderId="25" xfId="0" applyFont="1" applyFill="1" applyBorder="1" applyAlignment="1" applyProtection="1">
      <alignment vertical="center"/>
      <protection locked="0"/>
    </xf>
    <xf numFmtId="0" fontId="7" fillId="4" borderId="24" xfId="0" applyFont="1" applyFill="1" applyBorder="1" applyAlignment="1" applyProtection="1">
      <alignment vertical="center"/>
      <protection locked="0"/>
    </xf>
    <xf numFmtId="0" fontId="14" fillId="0" borderId="4" xfId="0" applyFont="1" applyBorder="1" applyAlignment="1">
      <alignment wrapText="1"/>
    </xf>
    <xf numFmtId="0" fontId="14" fillId="0" borderId="1" xfId="0" applyFont="1" applyBorder="1" applyAlignment="1">
      <alignment wrapText="1"/>
    </xf>
    <xf numFmtId="14" fontId="16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14" fontId="18" fillId="9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14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0" borderId="0" xfId="0" applyFont="1"/>
    <xf numFmtId="0" fontId="0" fillId="0" borderId="18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left" vertical="center"/>
      <protection locked="0"/>
    </xf>
    <xf numFmtId="0" fontId="6" fillId="4" borderId="13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wrapText="1"/>
      <protection locked="0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6" fillId="4" borderId="17" xfId="0" applyFont="1" applyFill="1" applyBorder="1" applyAlignment="1" applyProtection="1">
      <alignment horizontal="left"/>
      <protection locked="0"/>
    </xf>
    <xf numFmtId="0" fontId="6" fillId="4" borderId="18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7" fillId="4" borderId="21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14" fontId="0" fillId="0" borderId="0" xfId="0" applyNumberFormat="1" applyBorder="1" applyAlignment="1">
      <alignment horizontal="center"/>
    </xf>
    <xf numFmtId="0" fontId="6" fillId="4" borderId="16" xfId="0" applyFont="1" applyFill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/>
      <protection locked="0"/>
    </xf>
    <xf numFmtId="0" fontId="6" fillId="4" borderId="10" xfId="0" applyFont="1" applyFill="1" applyBorder="1" applyAlignment="1" applyProtection="1">
      <protection locked="0"/>
    </xf>
    <xf numFmtId="0" fontId="6" fillId="4" borderId="28" xfId="0" applyFont="1" applyFill="1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0" xfId="0" applyFill="1" applyBorder="1" applyAlignment="1" applyProtection="1">
      <protection locked="0"/>
    </xf>
    <xf numFmtId="0" fontId="0" fillId="3" borderId="28" xfId="0" applyFill="1" applyBorder="1" applyAlignment="1" applyProtection="1">
      <protection locked="0"/>
    </xf>
    <xf numFmtId="0" fontId="6" fillId="4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7" fillId="4" borderId="0" xfId="0" applyFont="1" applyFill="1" applyBorder="1" applyAlignment="1" applyProtection="1">
      <alignment vertical="center"/>
      <protection locked="0"/>
    </xf>
    <xf numFmtId="0" fontId="7" fillId="4" borderId="13" xfId="0" applyFont="1" applyFill="1" applyBorder="1" applyAlignment="1" applyProtection="1">
      <alignment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1" xfId="0" applyBorder="1"/>
    <xf numFmtId="0" fontId="8" fillId="4" borderId="1" xfId="0" applyFont="1" applyFill="1" applyBorder="1" applyProtection="1">
      <protection locked="0"/>
    </xf>
    <xf numFmtId="0" fontId="20" fillId="0" borderId="1" xfId="0" applyFont="1" applyBorder="1"/>
    <xf numFmtId="0" fontId="0" fillId="0" borderId="0" xfId="0" applyBorder="1" applyAlignment="1" applyProtection="1">
      <alignment horizontal="center"/>
      <protection locked="0"/>
    </xf>
    <xf numFmtId="1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0" fontId="6" fillId="4" borderId="17" xfId="0" applyFont="1" applyFill="1" applyBorder="1" applyAlignment="1" applyProtection="1">
      <alignment horizontal="left"/>
      <protection locked="0"/>
    </xf>
    <xf numFmtId="0" fontId="6" fillId="4" borderId="18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0" fillId="4" borderId="1" xfId="0" applyFill="1" applyBorder="1"/>
    <xf numFmtId="0" fontId="0" fillId="0" borderId="1" xfId="0" applyBorder="1" applyAlignment="1" applyProtection="1">
      <alignment horizontal="right" wrapText="1"/>
      <protection locked="0"/>
    </xf>
    <xf numFmtId="0" fontId="15" fillId="8" borderId="29" xfId="0" applyFont="1" applyFill="1" applyBorder="1" applyAlignment="1">
      <alignment horizontal="center" vertical="center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0" fontId="14" fillId="9" borderId="27" xfId="0" applyFont="1" applyFill="1" applyBorder="1" applyAlignment="1">
      <alignment horizontal="center"/>
    </xf>
    <xf numFmtId="0" fontId="2" fillId="2" borderId="29" xfId="0" applyFont="1" applyFill="1" applyBorder="1" applyAlignment="1" applyProtection="1">
      <alignment wrapText="1"/>
      <protection locked="0"/>
    </xf>
    <xf numFmtId="0" fontId="17" fillId="8" borderId="35" xfId="0" applyFont="1" applyFill="1" applyBorder="1" applyAlignment="1" applyProtection="1">
      <alignment horizontal="center"/>
      <protection locked="0"/>
    </xf>
    <xf numFmtId="0" fontId="15" fillId="8" borderId="29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left" wrapText="1"/>
      <protection locked="0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6" fillId="4" borderId="17" xfId="0" applyFont="1" applyFill="1" applyBorder="1" applyAlignment="1" applyProtection="1">
      <alignment horizontal="left"/>
      <protection locked="0"/>
    </xf>
    <xf numFmtId="0" fontId="6" fillId="4" borderId="18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7" fillId="4" borderId="21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left" vertical="center"/>
      <protection locked="0"/>
    </xf>
    <xf numFmtId="0" fontId="6" fillId="4" borderId="13" xfId="0" applyFont="1" applyFill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left" vertical="center"/>
      <protection locked="0"/>
    </xf>
    <xf numFmtId="0" fontId="6" fillId="4" borderId="13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0" fontId="5" fillId="4" borderId="2" xfId="0" applyFont="1" applyFill="1" applyBorder="1" applyAlignment="1" applyProtection="1">
      <alignment horizontal="left" wrapText="1"/>
      <protection locked="0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6" fillId="4" borderId="17" xfId="0" applyFont="1" applyFill="1" applyBorder="1" applyAlignment="1" applyProtection="1">
      <alignment horizontal="left"/>
      <protection locked="0"/>
    </xf>
    <xf numFmtId="0" fontId="6" fillId="4" borderId="18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7" fillId="4" borderId="21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5" fillId="8" borderId="6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 wrapText="1"/>
    </xf>
    <xf numFmtId="14" fontId="15" fillId="8" borderId="5" xfId="0" applyNumberFormat="1" applyFont="1" applyFill="1" applyBorder="1" applyAlignment="1">
      <alignment horizontal="center" vertical="center" wrapText="1"/>
    </xf>
    <xf numFmtId="14" fontId="15" fillId="8" borderId="29" xfId="0" applyNumberFormat="1" applyFont="1" applyFill="1" applyBorder="1" applyAlignment="1">
      <alignment horizontal="center" vertical="center" wrapText="1"/>
    </xf>
    <xf numFmtId="0" fontId="17" fillId="8" borderId="32" xfId="0" applyFont="1" applyFill="1" applyBorder="1" applyAlignment="1" applyProtection="1">
      <alignment horizontal="center"/>
      <protection locked="0"/>
    </xf>
    <xf numFmtId="0" fontId="17" fillId="8" borderId="33" xfId="0" applyFont="1" applyFill="1" applyBorder="1" applyAlignment="1" applyProtection="1">
      <alignment horizontal="center"/>
      <protection locked="0"/>
    </xf>
    <xf numFmtId="0" fontId="17" fillId="8" borderId="34" xfId="0" applyFont="1" applyFill="1" applyBorder="1" applyAlignment="1" applyProtection="1">
      <alignment horizontal="center"/>
      <protection locked="0"/>
    </xf>
    <xf numFmtId="0" fontId="17" fillId="8" borderId="36" xfId="0" applyFont="1" applyFill="1" applyBorder="1" applyAlignment="1" applyProtection="1">
      <alignment horizontal="center"/>
      <protection locked="0"/>
    </xf>
    <xf numFmtId="0" fontId="17" fillId="8" borderId="35" xfId="0" applyFont="1" applyFill="1" applyBorder="1" applyAlignment="1" applyProtection="1">
      <alignment horizontal="center"/>
      <protection locked="0"/>
    </xf>
    <xf numFmtId="0" fontId="9" fillId="5" borderId="28" xfId="0" applyFont="1" applyFill="1" applyBorder="1" applyAlignment="1">
      <alignment horizontal="center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6" fillId="4" borderId="12" xfId="0" applyFont="1" applyFill="1" applyBorder="1" applyAlignment="1" applyProtection="1">
      <alignment horizontal="left" vertical="center"/>
      <protection locked="0"/>
    </xf>
    <xf numFmtId="0" fontId="6" fillId="4" borderId="4" xfId="0" applyFont="1" applyFill="1" applyBorder="1" applyAlignment="1" applyProtection="1">
      <alignment horizontal="left" vertical="center"/>
      <protection locked="0"/>
    </xf>
    <xf numFmtId="0" fontId="6" fillId="4" borderId="6" xfId="0" applyFont="1" applyFill="1" applyBorder="1" applyAlignment="1" applyProtection="1">
      <alignment horizontal="left" vertical="center"/>
      <protection locked="0"/>
    </xf>
    <xf numFmtId="0" fontId="6" fillId="4" borderId="23" xfId="0" applyFont="1" applyFill="1" applyBorder="1" applyAlignment="1" applyProtection="1">
      <alignment horizontal="left" vertical="center"/>
      <protection locked="0"/>
    </xf>
    <xf numFmtId="0" fontId="6" fillId="4" borderId="13" xfId="0" applyFont="1" applyFill="1" applyBorder="1" applyAlignment="1" applyProtection="1">
      <alignment horizontal="left" vertical="center"/>
      <protection locked="0"/>
    </xf>
    <xf numFmtId="0" fontId="6" fillId="4" borderId="2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5" fillId="4" borderId="19" xfId="0" applyFont="1" applyFill="1" applyBorder="1" applyAlignment="1" applyProtection="1">
      <alignment horizontal="center" wrapText="1"/>
      <protection locked="0"/>
    </xf>
    <xf numFmtId="0" fontId="5" fillId="4" borderId="20" xfId="0" applyFont="1" applyFill="1" applyBorder="1" applyAlignment="1" applyProtection="1">
      <alignment horizontal="center" wrapText="1"/>
      <protection locked="0"/>
    </xf>
    <xf numFmtId="0" fontId="7" fillId="4" borderId="30" xfId="0" applyFont="1" applyFill="1" applyBorder="1" applyAlignment="1" applyProtection="1">
      <alignment horizontal="center" vertical="center"/>
      <protection locked="0"/>
    </xf>
    <xf numFmtId="0" fontId="7" fillId="4" borderId="31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left" wrapText="1"/>
      <protection locked="0"/>
    </xf>
    <xf numFmtId="0" fontId="5" fillId="4" borderId="18" xfId="0" applyFont="1" applyFill="1" applyBorder="1" applyAlignment="1" applyProtection="1">
      <alignment horizontal="left" wrapText="1"/>
      <protection locked="0"/>
    </xf>
    <xf numFmtId="0" fontId="6" fillId="4" borderId="17" xfId="0" applyFont="1" applyFill="1" applyBorder="1" applyAlignment="1" applyProtection="1">
      <alignment horizontal="left"/>
      <protection locked="0"/>
    </xf>
    <xf numFmtId="0" fontId="6" fillId="4" borderId="18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21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26" xfId="0" applyFon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38"/>
  <sheetViews>
    <sheetView topLeftCell="A10" zoomScale="118" zoomScaleNormal="118" workbookViewId="0">
      <selection activeCell="A36" sqref="A36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9.7109375" bestFit="1" customWidth="1"/>
    <col min="4" max="4" width="9.7109375" customWidth="1"/>
    <col min="5" max="5" width="10.5703125" bestFit="1" customWidth="1"/>
    <col min="6" max="6" width="9.7109375" bestFit="1" customWidth="1"/>
    <col min="7" max="7" width="9.7109375" customWidth="1"/>
    <col min="8" max="8" width="10.5703125" bestFit="1" customWidth="1"/>
    <col min="9" max="9" width="9.7109375" bestFit="1" customWidth="1"/>
    <col min="10" max="10" width="9.7109375" customWidth="1"/>
    <col min="11" max="11" width="10.5703125" bestFit="1" customWidth="1"/>
    <col min="12" max="13" width="10" customWidth="1"/>
    <col min="14" max="14" width="10.5703125" bestFit="1" customWidth="1"/>
    <col min="15" max="15" width="9.7109375" bestFit="1" customWidth="1"/>
    <col min="16" max="26" width="9.7109375" customWidth="1"/>
    <col min="27" max="27" width="10.140625" customWidth="1"/>
  </cols>
  <sheetData>
    <row r="1" spans="1:27" ht="6" customHeight="1" thickBot="1" x14ac:dyDescent="0.3"/>
    <row r="2" spans="1:27" ht="27" hidden="1" customHeight="1" x14ac:dyDescent="0.25">
      <c r="A2" s="25"/>
      <c r="B2" s="116" t="s">
        <v>22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26"/>
    </row>
    <row r="3" spans="1:27" ht="15.75" hidden="1" thickBot="1" x14ac:dyDescent="0.3">
      <c r="A3" s="27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28"/>
    </row>
    <row r="4" spans="1:27" ht="21.75" customHeight="1" thickBot="1" x14ac:dyDescent="0.3">
      <c r="A4" s="117" t="s">
        <v>14</v>
      </c>
      <c r="B4" s="119" t="s">
        <v>30</v>
      </c>
      <c r="C4" s="120"/>
      <c r="D4" s="121"/>
      <c r="E4" s="122" t="s">
        <v>40</v>
      </c>
      <c r="F4" s="120"/>
      <c r="G4" s="121"/>
      <c r="H4" s="122" t="s">
        <v>41</v>
      </c>
      <c r="I4" s="120"/>
      <c r="J4" s="123"/>
      <c r="K4" s="119" t="s">
        <v>42</v>
      </c>
      <c r="L4" s="120"/>
      <c r="M4" s="121"/>
      <c r="N4" s="120" t="s">
        <v>39</v>
      </c>
      <c r="O4" s="120"/>
      <c r="P4" s="123"/>
      <c r="Q4" s="120" t="s">
        <v>37</v>
      </c>
      <c r="R4" s="120"/>
      <c r="S4" s="123"/>
      <c r="T4" s="120" t="s">
        <v>36</v>
      </c>
      <c r="U4" s="120"/>
      <c r="V4" s="123"/>
      <c r="W4" s="120"/>
      <c r="X4" s="120"/>
      <c r="Y4" s="123"/>
      <c r="Z4" s="82" t="s">
        <v>31</v>
      </c>
      <c r="AA4" s="114" t="s">
        <v>0</v>
      </c>
    </row>
    <row r="5" spans="1:27" ht="28.5" customHeight="1" x14ac:dyDescent="0.25">
      <c r="A5" s="118"/>
      <c r="B5" s="77" t="s">
        <v>23</v>
      </c>
      <c r="C5" s="77" t="s">
        <v>24</v>
      </c>
      <c r="D5" s="81" t="s">
        <v>25</v>
      </c>
      <c r="E5" s="77" t="s">
        <v>23</v>
      </c>
      <c r="F5" s="77" t="s">
        <v>24</v>
      </c>
      <c r="G5" s="81" t="s">
        <v>25</v>
      </c>
      <c r="H5" s="77" t="s">
        <v>23</v>
      </c>
      <c r="I5" s="77" t="s">
        <v>24</v>
      </c>
      <c r="J5" s="81" t="s">
        <v>25</v>
      </c>
      <c r="K5" s="77" t="s">
        <v>23</v>
      </c>
      <c r="L5" s="77" t="s">
        <v>24</v>
      </c>
      <c r="M5" s="81" t="s">
        <v>25</v>
      </c>
      <c r="N5" s="77" t="s">
        <v>23</v>
      </c>
      <c r="O5" s="77" t="s">
        <v>24</v>
      </c>
      <c r="P5" s="81" t="s">
        <v>25</v>
      </c>
      <c r="Q5" s="77" t="s">
        <v>23</v>
      </c>
      <c r="R5" s="77" t="s">
        <v>24</v>
      </c>
      <c r="S5" s="81" t="s">
        <v>25</v>
      </c>
      <c r="T5" s="77" t="s">
        <v>23</v>
      </c>
      <c r="U5" s="77" t="s">
        <v>24</v>
      </c>
      <c r="V5" s="81" t="s">
        <v>25</v>
      </c>
      <c r="W5" s="83" t="s">
        <v>23</v>
      </c>
      <c r="X5" s="83" t="s">
        <v>24</v>
      </c>
      <c r="Y5" s="81" t="s">
        <v>25</v>
      </c>
      <c r="Z5" s="77" t="s">
        <v>23</v>
      </c>
      <c r="AA5" s="115"/>
    </row>
    <row r="6" spans="1:27" x14ac:dyDescent="0.25">
      <c r="A6" s="29">
        <v>43770</v>
      </c>
      <c r="B6" s="30">
        <f>'01.11.2019'!B$24</f>
        <v>8560</v>
      </c>
      <c r="C6" s="30">
        <f>'01.11.2019'!C$24</f>
        <v>0</v>
      </c>
      <c r="D6" s="30">
        <f>'01.11.2019'!D$24</f>
        <v>0</v>
      </c>
      <c r="E6" s="30">
        <f>'01.11.2019'!E$24</f>
        <v>0</v>
      </c>
      <c r="F6" s="30">
        <f>'01.11.2019'!F$24</f>
        <v>0</v>
      </c>
      <c r="G6" s="30">
        <f>'01.11.2019'!G$24</f>
        <v>0</v>
      </c>
      <c r="H6" s="30">
        <f>'01.11.2019'!H$24</f>
        <v>550</v>
      </c>
      <c r="I6" s="30">
        <f>'01.11.2019'!I$24</f>
        <v>0</v>
      </c>
      <c r="J6" s="30">
        <f>'01.11.2019'!J$24</f>
        <v>0</v>
      </c>
      <c r="K6" s="30">
        <f>'01.11.2019'!K$24</f>
        <v>0</v>
      </c>
      <c r="L6" s="30">
        <f>'01.11.2019'!L$24</f>
        <v>0</v>
      </c>
      <c r="M6" s="30">
        <f>'01.11.2019'!M$24</f>
        <v>0</v>
      </c>
      <c r="N6" s="30">
        <f>'01.11.2019'!N$24</f>
        <v>500</v>
      </c>
      <c r="O6" s="30">
        <f>'01.11.2019'!O$24</f>
        <v>0</v>
      </c>
      <c r="P6" s="30">
        <f>'01.11.2019'!P$24</f>
        <v>0</v>
      </c>
      <c r="Q6" s="30">
        <f>'01.11.2019'!Q$24</f>
        <v>0</v>
      </c>
      <c r="R6" s="30">
        <f>'01.11.2019'!R$24</f>
        <v>0</v>
      </c>
      <c r="S6" s="30">
        <f>'01.11.2019'!S$24</f>
        <v>0</v>
      </c>
      <c r="T6" s="30">
        <f>'01.11.2019'!T$24</f>
        <v>0</v>
      </c>
      <c r="U6" s="30">
        <f>'01.11.2019'!U$24</f>
        <v>0</v>
      </c>
      <c r="V6" s="30">
        <f>'01.11.2019'!V$24</f>
        <v>0</v>
      </c>
      <c r="W6" s="30">
        <f>'01.11.2019'!W$24</f>
        <v>0</v>
      </c>
      <c r="X6" s="30">
        <f>'01.11.2019'!X$24</f>
        <v>0</v>
      </c>
      <c r="Y6" s="30">
        <f>'01.11.2019'!Y$24</f>
        <v>0</v>
      </c>
      <c r="Z6" s="30">
        <f>'01.11.2019'!Z$24</f>
        <v>0</v>
      </c>
      <c r="AA6" s="31">
        <f t="shared" ref="AA6:AA36" si="0">SUM(B6:Z6)</f>
        <v>9610</v>
      </c>
    </row>
    <row r="7" spans="1:27" x14ac:dyDescent="0.25">
      <c r="A7" s="29">
        <f>+A6+1</f>
        <v>43771</v>
      </c>
      <c r="B7" s="30">
        <f>'02.11.2019'!B$24</f>
        <v>1530</v>
      </c>
      <c r="C7" s="30">
        <f>'02.11.2019'!C$24</f>
        <v>780</v>
      </c>
      <c r="D7" s="30">
        <f>'02.11.2019'!D$24</f>
        <v>0</v>
      </c>
      <c r="E7" s="30">
        <f>'02.11.2019'!E$24</f>
        <v>550</v>
      </c>
      <c r="F7" s="30">
        <f>'02.11.2019'!F$24</f>
        <v>0</v>
      </c>
      <c r="G7" s="30">
        <f>'02.11.2019'!G$24</f>
        <v>0</v>
      </c>
      <c r="H7" s="30">
        <f>'02.11.2019'!H$24</f>
        <v>1250</v>
      </c>
      <c r="I7" s="30">
        <f>'02.11.2019'!I$24</f>
        <v>0</v>
      </c>
      <c r="J7" s="30">
        <f>'02.11.2019'!J$24</f>
        <v>0</v>
      </c>
      <c r="K7" s="30">
        <f>'02.11.2019'!K$24</f>
        <v>0</v>
      </c>
      <c r="L7" s="30">
        <f>'02.11.2019'!L$24</f>
        <v>0</v>
      </c>
      <c r="M7" s="30">
        <f>'02.11.2019'!M$24</f>
        <v>0</v>
      </c>
      <c r="N7" s="30">
        <f>'02.11.2019'!N$24</f>
        <v>0</v>
      </c>
      <c r="O7" s="30">
        <f>'02.11.2019'!O$24</f>
        <v>0</v>
      </c>
      <c r="P7" s="30">
        <f>'02.11.2019'!P$24</f>
        <v>0</v>
      </c>
      <c r="Q7" s="30">
        <f>'02.11.2019'!Q$24</f>
        <v>0</v>
      </c>
      <c r="R7" s="30">
        <f>'02.11.2019'!R$24</f>
        <v>0</v>
      </c>
      <c r="S7" s="30">
        <f>'02.11.2019'!S$24</f>
        <v>0</v>
      </c>
      <c r="T7" s="30">
        <f>'02.11.2019'!T$24</f>
        <v>0</v>
      </c>
      <c r="U7" s="30">
        <f>'02.11.2019'!U$24</f>
        <v>0</v>
      </c>
      <c r="V7" s="30">
        <f>'02.11.2019'!V$24</f>
        <v>0</v>
      </c>
      <c r="W7" s="30">
        <f>'02.11.2019'!W$24</f>
        <v>0</v>
      </c>
      <c r="X7" s="30">
        <f>'02.11.2019'!X$24</f>
        <v>0</v>
      </c>
      <c r="Y7" s="30">
        <f>'02.11.2019'!Y$24</f>
        <v>0</v>
      </c>
      <c r="Z7" s="30">
        <f>'02.11.2019'!W$24</f>
        <v>0</v>
      </c>
      <c r="AA7" s="31">
        <f t="shared" si="0"/>
        <v>4110</v>
      </c>
    </row>
    <row r="8" spans="1:27" x14ac:dyDescent="0.25">
      <c r="A8" s="29">
        <f t="shared" ref="A8:A35" si="1">+A7+1</f>
        <v>43772</v>
      </c>
      <c r="B8" s="30">
        <f>'03.11.2019'!B$24</f>
        <v>2850</v>
      </c>
      <c r="C8" s="30">
        <f>'03.11.2019'!C$24</f>
        <v>0</v>
      </c>
      <c r="D8" s="30">
        <f>'03.11.2019'!D$24</f>
        <v>0</v>
      </c>
      <c r="E8" s="30">
        <f>'03.11.2019'!E$24</f>
        <v>800</v>
      </c>
      <c r="F8" s="30">
        <f>'03.11.2019'!F$24</f>
        <v>0</v>
      </c>
      <c r="G8" s="30">
        <f>'03.11.2019'!G$24</f>
        <v>0</v>
      </c>
      <c r="H8" s="30">
        <f>'03.11.2019'!H$24</f>
        <v>1000</v>
      </c>
      <c r="I8" s="30">
        <f>'03.11.2019'!I$24</f>
        <v>0</v>
      </c>
      <c r="J8" s="30">
        <f>'03.11.2019'!J$24</f>
        <v>0</v>
      </c>
      <c r="K8" s="30">
        <f>'03.11.2019'!K$24</f>
        <v>0</v>
      </c>
      <c r="L8" s="30">
        <f>'03.11.2019'!L$24</f>
        <v>0</v>
      </c>
      <c r="M8" s="30">
        <f>'03.11.2019'!M$24</f>
        <v>0</v>
      </c>
      <c r="N8" s="30">
        <f>'03.11.2019'!N$24</f>
        <v>130</v>
      </c>
      <c r="O8" s="30">
        <f>'03.11.2019'!O$24</f>
        <v>0</v>
      </c>
      <c r="P8" s="30">
        <f>'03.11.2019'!P$24</f>
        <v>0</v>
      </c>
      <c r="Q8" s="30">
        <f>'03.11.2019'!Q$24</f>
        <v>1000</v>
      </c>
      <c r="R8" s="30">
        <f>'03.11.2019'!R$24</f>
        <v>0</v>
      </c>
      <c r="S8" s="30">
        <f>'03.11.2019'!S$24</f>
        <v>0</v>
      </c>
      <c r="T8" s="30">
        <f>'03.11.2019'!T$24</f>
        <v>0</v>
      </c>
      <c r="U8" s="30">
        <f>'03.11.2019'!U$24</f>
        <v>0</v>
      </c>
      <c r="V8" s="30">
        <f>'03.11.2019'!V$24</f>
        <v>0</v>
      </c>
      <c r="W8" s="30">
        <f>'03.11.2019'!W$24</f>
        <v>0</v>
      </c>
      <c r="X8" s="30">
        <f>'03.11.2019'!X$24</f>
        <v>0</v>
      </c>
      <c r="Y8" s="30">
        <f>'03.11.2019'!Y$24</f>
        <v>0</v>
      </c>
      <c r="Z8" s="30">
        <f>'03.11.2019'!W$24</f>
        <v>0</v>
      </c>
      <c r="AA8" s="31">
        <f t="shared" si="0"/>
        <v>5780</v>
      </c>
    </row>
    <row r="9" spans="1:27" x14ac:dyDescent="0.25">
      <c r="A9" s="29">
        <f t="shared" si="1"/>
        <v>43773</v>
      </c>
      <c r="B9" s="30">
        <f>'04.11.2019'!B$24</f>
        <v>1530</v>
      </c>
      <c r="C9" s="30">
        <f>'04.11.2019'!C$24</f>
        <v>0</v>
      </c>
      <c r="D9" s="30">
        <f>'04.11.2019'!D$24</f>
        <v>0</v>
      </c>
      <c r="E9" s="30">
        <f>'04.11.2019'!E$24</f>
        <v>2500</v>
      </c>
      <c r="F9" s="30">
        <f>'04.11.2019'!F$24</f>
        <v>0</v>
      </c>
      <c r="G9" s="30">
        <f>'04.11.2019'!G$24</f>
        <v>0</v>
      </c>
      <c r="H9" s="30">
        <f>'04.11.2019'!H$24</f>
        <v>550</v>
      </c>
      <c r="I9" s="30">
        <f>'04.11.2019'!I$24</f>
        <v>0</v>
      </c>
      <c r="J9" s="30">
        <f>'04.11.2019'!J$24</f>
        <v>0</v>
      </c>
      <c r="K9" s="30">
        <f>'04.11.2019'!K$24</f>
        <v>0</v>
      </c>
      <c r="L9" s="30">
        <f>'04.11.2019'!L$24</f>
        <v>0</v>
      </c>
      <c r="M9" s="30">
        <f>'04.11.2019'!M$24</f>
        <v>0</v>
      </c>
      <c r="N9" s="30">
        <f>'04.11.2019'!N$24</f>
        <v>0</v>
      </c>
      <c r="O9" s="30">
        <f>'04.11.2019'!O$24</f>
        <v>0</v>
      </c>
      <c r="P9" s="30">
        <f>'04.11.2019'!P$24</f>
        <v>0</v>
      </c>
      <c r="Q9" s="30">
        <f>'04.11.2019'!Q$24</f>
        <v>0</v>
      </c>
      <c r="R9" s="30">
        <f>'04.11.2019'!R$24</f>
        <v>0</v>
      </c>
      <c r="S9" s="30">
        <f>'04.11.2019'!S$24</f>
        <v>0</v>
      </c>
      <c r="T9" s="30">
        <f>'04.11.2019'!T$24</f>
        <v>0</v>
      </c>
      <c r="U9" s="30">
        <f>'04.11.2019'!U$24</f>
        <v>0</v>
      </c>
      <c r="V9" s="30">
        <f>'04.11.2019'!V$24</f>
        <v>0</v>
      </c>
      <c r="W9" s="30">
        <f>'04.11.2019'!W$24</f>
        <v>0</v>
      </c>
      <c r="X9" s="30">
        <f>'04.11.2019'!X$24</f>
        <v>0</v>
      </c>
      <c r="Y9" s="30">
        <f>'04.11.2019'!Y$24</f>
        <v>0</v>
      </c>
      <c r="Z9" s="30">
        <f>'04.11.2019'!W$24</f>
        <v>0</v>
      </c>
      <c r="AA9" s="31">
        <f t="shared" si="0"/>
        <v>4580</v>
      </c>
    </row>
    <row r="10" spans="1:27" x14ac:dyDescent="0.25">
      <c r="A10" s="29">
        <f t="shared" si="1"/>
        <v>43774</v>
      </c>
      <c r="B10" s="30">
        <f>'05.11.2019'!B$24</f>
        <v>1050</v>
      </c>
      <c r="C10" s="30">
        <f>'05.11.2019'!C$24</f>
        <v>0</v>
      </c>
      <c r="D10" s="30">
        <f>'05.11.2019'!D$24</f>
        <v>0</v>
      </c>
      <c r="E10" s="30">
        <f>'05.11.2019'!E$24</f>
        <v>400</v>
      </c>
      <c r="F10" s="30">
        <f>'05.11.2019'!F$24</f>
        <v>0</v>
      </c>
      <c r="G10" s="30">
        <f>'05.11.2019'!G$24</f>
        <v>0</v>
      </c>
      <c r="H10" s="30">
        <f>'05.11.2019'!H$24</f>
        <v>100</v>
      </c>
      <c r="I10" s="30">
        <f>'05.11.2019'!I$24</f>
        <v>0</v>
      </c>
      <c r="J10" s="30">
        <f>'05.11.2019'!J$24</f>
        <v>0</v>
      </c>
      <c r="K10" s="30">
        <f>'05.11.2019'!K$24</f>
        <v>0</v>
      </c>
      <c r="L10" s="30">
        <f>'05.11.2019'!L$24</f>
        <v>0</v>
      </c>
      <c r="M10" s="30">
        <f>'05.11.2019'!M$24</f>
        <v>0</v>
      </c>
      <c r="N10" s="30">
        <f>'05.11.2019'!N$24</f>
        <v>0</v>
      </c>
      <c r="O10" s="30">
        <f>'05.11.2019'!O$24</f>
        <v>0</v>
      </c>
      <c r="P10" s="30">
        <f>'05.11.2019'!P$24</f>
        <v>0</v>
      </c>
      <c r="Q10" s="30">
        <f>'05.11.2019'!Q$24</f>
        <v>250</v>
      </c>
      <c r="R10" s="30">
        <f>'05.11.2019'!R$24</f>
        <v>0</v>
      </c>
      <c r="S10" s="30">
        <f>'05.11.2019'!S$24</f>
        <v>0</v>
      </c>
      <c r="T10" s="30">
        <f>'05.11.2019'!T$24</f>
        <v>0</v>
      </c>
      <c r="U10" s="30">
        <f>'05.11.2019'!U$24</f>
        <v>0</v>
      </c>
      <c r="V10" s="30">
        <f>'05.11.2019'!V$24</f>
        <v>0</v>
      </c>
      <c r="W10" s="30">
        <f>'05.11.2019'!W$24</f>
        <v>0</v>
      </c>
      <c r="X10" s="30">
        <f>'05.11.2019'!X$24</f>
        <v>0</v>
      </c>
      <c r="Y10" s="30">
        <f>'05.11.2019'!Y$24</f>
        <v>0</v>
      </c>
      <c r="Z10" s="30">
        <f>'05.11.2019'!W$24</f>
        <v>0</v>
      </c>
      <c r="AA10" s="31">
        <f t="shared" si="0"/>
        <v>1800</v>
      </c>
    </row>
    <row r="11" spans="1:27" x14ac:dyDescent="0.25">
      <c r="A11" s="29">
        <f t="shared" si="1"/>
        <v>43775</v>
      </c>
      <c r="B11" s="30">
        <f>'06.11.2019'!B$24</f>
        <v>0</v>
      </c>
      <c r="C11" s="30">
        <f>'06.11.2019'!C$24</f>
        <v>0</v>
      </c>
      <c r="D11" s="30">
        <f>'06.11.2019'!D$24</f>
        <v>0</v>
      </c>
      <c r="E11" s="30">
        <f>'06.11.2019'!E$24</f>
        <v>100</v>
      </c>
      <c r="F11" s="30">
        <f>'06.11.2019'!F$24</f>
        <v>0</v>
      </c>
      <c r="G11" s="30">
        <f>'06.11.2019'!G$24</f>
        <v>0</v>
      </c>
      <c r="H11" s="30">
        <f>'06.11.2019'!H$24</f>
        <v>400</v>
      </c>
      <c r="I11" s="30">
        <f>'06.11.2019'!I$24</f>
        <v>0</v>
      </c>
      <c r="J11" s="30">
        <f>'06.11.2019'!J$24</f>
        <v>0</v>
      </c>
      <c r="K11" s="30">
        <f>'06.11.2019'!K$24</f>
        <v>0</v>
      </c>
      <c r="L11" s="30">
        <f>'06.11.2019'!L$24</f>
        <v>0</v>
      </c>
      <c r="M11" s="30">
        <f>'06.11.2019'!M$24</f>
        <v>0</v>
      </c>
      <c r="N11" s="30">
        <f>'06.11.2019'!N$24</f>
        <v>0</v>
      </c>
      <c r="O11" s="30">
        <f>'06.11.2019'!O$24</f>
        <v>0</v>
      </c>
      <c r="P11" s="30">
        <f>'06.11.2019'!P$24</f>
        <v>0</v>
      </c>
      <c r="Q11" s="30">
        <f>'06.11.2019'!Q$24</f>
        <v>0</v>
      </c>
      <c r="R11" s="30">
        <f>'06.11.2019'!R$24</f>
        <v>0</v>
      </c>
      <c r="S11" s="30">
        <f>'06.11.2019'!S$24</f>
        <v>0</v>
      </c>
      <c r="T11" s="30">
        <f>'06.11.2019'!T$24</f>
        <v>0</v>
      </c>
      <c r="U11" s="30">
        <f>'06.11.2019'!U$24</f>
        <v>0</v>
      </c>
      <c r="V11" s="30">
        <f>'06.11.2019'!V$24</f>
        <v>0</v>
      </c>
      <c r="W11" s="30">
        <f>'06.11.2019'!W$24</f>
        <v>0</v>
      </c>
      <c r="X11" s="30">
        <f>'06.11.2019'!X$24</f>
        <v>0</v>
      </c>
      <c r="Y11" s="30">
        <f>'06.11.2019'!Y$24</f>
        <v>0</v>
      </c>
      <c r="Z11" s="30">
        <f>'06.11.2019'!W$24</f>
        <v>0</v>
      </c>
      <c r="AA11" s="31">
        <f t="shared" si="0"/>
        <v>500</v>
      </c>
    </row>
    <row r="12" spans="1:27" x14ac:dyDescent="0.25">
      <c r="A12" s="29">
        <f t="shared" si="1"/>
        <v>43776</v>
      </c>
      <c r="B12" s="30">
        <f>'07.11.2019'!B$24</f>
        <v>3500</v>
      </c>
      <c r="C12" s="30">
        <f>'07.11.2019'!C$24</f>
        <v>0</v>
      </c>
      <c r="D12" s="30">
        <f>'07.11.2019'!D$24</f>
        <v>0</v>
      </c>
      <c r="E12" s="30">
        <f>'07.11.2019'!E$24</f>
        <v>200</v>
      </c>
      <c r="F12" s="30">
        <f>'07.11.2019'!F$24</f>
        <v>0</v>
      </c>
      <c r="G12" s="30">
        <f>'07.11.2019'!G$24</f>
        <v>0</v>
      </c>
      <c r="H12" s="30">
        <f>'07.11.2019'!H$24</f>
        <v>250</v>
      </c>
      <c r="I12" s="30">
        <f>'07.11.2019'!I$24</f>
        <v>0</v>
      </c>
      <c r="J12" s="30">
        <f>'07.11.2019'!J$24</f>
        <v>0</v>
      </c>
      <c r="K12" s="30">
        <f>'07.11.2019'!K$24</f>
        <v>0</v>
      </c>
      <c r="L12" s="30">
        <f>'07.11.2019'!L$24</f>
        <v>0</v>
      </c>
      <c r="M12" s="30">
        <f>'07.11.2019'!M$24</f>
        <v>0</v>
      </c>
      <c r="N12" s="30">
        <f>'07.11.2019'!N$24</f>
        <v>50</v>
      </c>
      <c r="O12" s="30">
        <f>'07.11.2019'!O$24</f>
        <v>0</v>
      </c>
      <c r="P12" s="30">
        <f>'07.11.2019'!P$24</f>
        <v>0</v>
      </c>
      <c r="Q12" s="30">
        <f>'07.11.2019'!Q$24</f>
        <v>3800</v>
      </c>
      <c r="R12" s="30">
        <f>'07.11.2019'!R$24</f>
        <v>0</v>
      </c>
      <c r="S12" s="30">
        <f>'07.11.2019'!S$24</f>
        <v>0</v>
      </c>
      <c r="T12" s="30">
        <f>'07.11.2019'!T$24</f>
        <v>0</v>
      </c>
      <c r="U12" s="30">
        <f>'07.11.2019'!U$24</f>
        <v>0</v>
      </c>
      <c r="V12" s="30">
        <f>'07.11.2019'!V$24</f>
        <v>0</v>
      </c>
      <c r="W12" s="30">
        <f>'07.11.2019'!W$24</f>
        <v>0</v>
      </c>
      <c r="X12" s="30">
        <f>'07.11.2019'!X$24</f>
        <v>0</v>
      </c>
      <c r="Y12" s="30">
        <f>'07.11.2019'!Y$24</f>
        <v>0</v>
      </c>
      <c r="Z12" s="30">
        <f>'07.11.2019'!W$24</f>
        <v>0</v>
      </c>
      <c r="AA12" s="31">
        <f t="shared" si="0"/>
        <v>7800</v>
      </c>
    </row>
    <row r="13" spans="1:27" x14ac:dyDescent="0.25">
      <c r="A13" s="29">
        <f t="shared" si="1"/>
        <v>43777</v>
      </c>
      <c r="B13" s="30">
        <f>'08.11.2019'!B$24</f>
        <v>1120</v>
      </c>
      <c r="C13" s="30">
        <f>'08.11.2019'!C$24</f>
        <v>0</v>
      </c>
      <c r="D13" s="30">
        <f>'08.11.2019'!D$24</f>
        <v>0</v>
      </c>
      <c r="E13" s="30">
        <f>'08.11.2019'!E$24</f>
        <v>950</v>
      </c>
      <c r="F13" s="30">
        <f>'08.11.2019'!F$24</f>
        <v>0</v>
      </c>
      <c r="G13" s="30">
        <f>'08.11.2019'!G$24</f>
        <v>0</v>
      </c>
      <c r="H13" s="30">
        <f>'08.11.2019'!H$24</f>
        <v>0</v>
      </c>
      <c r="I13" s="30">
        <f>'08.11.2019'!I$24</f>
        <v>0</v>
      </c>
      <c r="J13" s="30">
        <f>'08.11.2019'!J$24</f>
        <v>0</v>
      </c>
      <c r="K13" s="30">
        <f>'08.11.2019'!K$24</f>
        <v>0</v>
      </c>
      <c r="L13" s="30">
        <f>'08.11.2019'!L$24</f>
        <v>0</v>
      </c>
      <c r="M13" s="30">
        <f>'08.11.2019'!M$24</f>
        <v>0</v>
      </c>
      <c r="N13" s="30">
        <f>'08.11.2019'!N$24</f>
        <v>0</v>
      </c>
      <c r="O13" s="30">
        <f>'08.11.2019'!O$24</f>
        <v>0</v>
      </c>
      <c r="P13" s="30">
        <f>'08.11.2019'!P$24</f>
        <v>0</v>
      </c>
      <c r="Q13" s="30">
        <f>'08.11.2019'!Q$24</f>
        <v>194</v>
      </c>
      <c r="R13" s="30">
        <f>'08.11.2019'!R$24</f>
        <v>0</v>
      </c>
      <c r="S13" s="30">
        <f>'08.11.2019'!S$24</f>
        <v>0</v>
      </c>
      <c r="T13" s="30">
        <f>'08.11.2019'!T$24</f>
        <v>0</v>
      </c>
      <c r="U13" s="30">
        <f>'08.11.2019'!U$24</f>
        <v>0</v>
      </c>
      <c r="V13" s="30">
        <f>'08.11.2019'!V$24</f>
        <v>0</v>
      </c>
      <c r="W13" s="30">
        <f>'08.11.2019'!W$24</f>
        <v>0</v>
      </c>
      <c r="X13" s="30">
        <f>'08.11.2019'!X$24</f>
        <v>0</v>
      </c>
      <c r="Y13" s="30">
        <f>'08.11.2019'!Y$24</f>
        <v>0</v>
      </c>
      <c r="Z13" s="30">
        <f>'08.11.2019'!W$24</f>
        <v>0</v>
      </c>
      <c r="AA13" s="31">
        <f t="shared" si="0"/>
        <v>2264</v>
      </c>
    </row>
    <row r="14" spans="1:27" x14ac:dyDescent="0.25">
      <c r="A14" s="29">
        <f t="shared" si="1"/>
        <v>43778</v>
      </c>
      <c r="B14" s="30">
        <f>'09.11.2019'!B$24</f>
        <v>100</v>
      </c>
      <c r="C14" s="30">
        <f>'09.11.2019'!C$24</f>
        <v>0</v>
      </c>
      <c r="D14" s="30">
        <f>'09.11.2019'!D$24</f>
        <v>0</v>
      </c>
      <c r="E14" s="30">
        <f>'09.11.2019'!E$24</f>
        <v>2050</v>
      </c>
      <c r="F14" s="30">
        <f>'09.11.2019'!F$24</f>
        <v>0</v>
      </c>
      <c r="G14" s="30">
        <f>'09.11.2019'!G$24</f>
        <v>0</v>
      </c>
      <c r="H14" s="30">
        <f>'09.11.2019'!H$24</f>
        <v>0</v>
      </c>
      <c r="I14" s="30">
        <f>'09.11.2019'!I$24</f>
        <v>0</v>
      </c>
      <c r="J14" s="30">
        <f>'09.11.2019'!J$24</f>
        <v>0</v>
      </c>
      <c r="K14" s="30">
        <f>'09.11.2019'!K$24</f>
        <v>0</v>
      </c>
      <c r="L14" s="30">
        <f>'09.11.2019'!L$24</f>
        <v>0</v>
      </c>
      <c r="M14" s="30">
        <f>'09.11.2019'!M$24</f>
        <v>0</v>
      </c>
      <c r="N14" s="30">
        <f>'09.11.2019'!N$24</f>
        <v>0</v>
      </c>
      <c r="O14" s="30">
        <f>'09.11.2019'!O$24</f>
        <v>0</v>
      </c>
      <c r="P14" s="30">
        <f>'09.11.2019'!P$24</f>
        <v>0</v>
      </c>
      <c r="Q14" s="30">
        <f>'09.11.2019'!Q$24</f>
        <v>0</v>
      </c>
      <c r="R14" s="30">
        <f>'09.11.2019'!R$24</f>
        <v>0</v>
      </c>
      <c r="S14" s="30">
        <f>'09.11.2019'!S$24</f>
        <v>0</v>
      </c>
      <c r="T14" s="30">
        <f>'09.11.2019'!T$24</f>
        <v>0</v>
      </c>
      <c r="U14" s="30">
        <f>'09.11.2019'!U$24</f>
        <v>0</v>
      </c>
      <c r="V14" s="30">
        <f>'09.11.2019'!V$24</f>
        <v>0</v>
      </c>
      <c r="W14" s="30">
        <f>'09.11.2019'!W$24</f>
        <v>0</v>
      </c>
      <c r="X14" s="30">
        <f>'09.11.2019'!X$24</f>
        <v>0</v>
      </c>
      <c r="Y14" s="30">
        <f>'09.11.2019'!Y$24</f>
        <v>0</v>
      </c>
      <c r="Z14" s="30">
        <f>'09.11.2019'!W$24</f>
        <v>0</v>
      </c>
      <c r="AA14" s="31">
        <f t="shared" si="0"/>
        <v>2150</v>
      </c>
    </row>
    <row r="15" spans="1:27" x14ac:dyDescent="0.25">
      <c r="A15" s="29">
        <f t="shared" si="1"/>
        <v>43779</v>
      </c>
      <c r="B15" s="30">
        <f>'10.11.2019'!B$24</f>
        <v>940</v>
      </c>
      <c r="C15" s="30">
        <f>'10.11.2019'!C$24</f>
        <v>0</v>
      </c>
      <c r="D15" s="30">
        <f>'10.11.2019'!D$24</f>
        <v>0</v>
      </c>
      <c r="E15" s="30">
        <f>'10.11.2019'!E$24</f>
        <v>850</v>
      </c>
      <c r="F15" s="30">
        <f>'10.11.2019'!F$24</f>
        <v>0</v>
      </c>
      <c r="G15" s="30">
        <f>'10.11.2019'!G$24</f>
        <v>0</v>
      </c>
      <c r="H15" s="30">
        <f>'10.11.2019'!H$24</f>
        <v>950</v>
      </c>
      <c r="I15" s="30">
        <f>'10.11.2019'!I$24</f>
        <v>0</v>
      </c>
      <c r="J15" s="30">
        <f>'10.11.2019'!J$24</f>
        <v>0</v>
      </c>
      <c r="K15" s="30">
        <f>'10.11.2019'!K$24</f>
        <v>0</v>
      </c>
      <c r="L15" s="30">
        <f>'10.11.2019'!L$24</f>
        <v>0</v>
      </c>
      <c r="M15" s="30">
        <f>'10.11.2019'!M$24</f>
        <v>0</v>
      </c>
      <c r="N15" s="30">
        <f>'10.11.2019'!N$24</f>
        <v>40</v>
      </c>
      <c r="O15" s="30">
        <f>'10.11.2019'!O$24</f>
        <v>0</v>
      </c>
      <c r="P15" s="30">
        <f>'10.11.2019'!P$24</f>
        <v>0</v>
      </c>
      <c r="Q15" s="30">
        <f>'10.11.2019'!Q$24</f>
        <v>20</v>
      </c>
      <c r="R15" s="30">
        <f>'10.11.2019'!R$24</f>
        <v>0</v>
      </c>
      <c r="S15" s="30">
        <f>'10.11.2019'!S$24</f>
        <v>0</v>
      </c>
      <c r="T15" s="30">
        <f>'10.11.2019'!T$24</f>
        <v>0</v>
      </c>
      <c r="U15" s="30">
        <f>'10.11.2019'!U$24</f>
        <v>0</v>
      </c>
      <c r="V15" s="30">
        <f>'10.11.2019'!V$24</f>
        <v>0</v>
      </c>
      <c r="W15" s="30">
        <f>'10.11.2019'!W$24</f>
        <v>0</v>
      </c>
      <c r="X15" s="30">
        <f>'10.11.2019'!X$24</f>
        <v>0</v>
      </c>
      <c r="Y15" s="30">
        <f>'10.11.2019'!Y$24</f>
        <v>0</v>
      </c>
      <c r="Z15" s="30">
        <f>'10.11.2019'!W$24</f>
        <v>0</v>
      </c>
      <c r="AA15" s="31">
        <f t="shared" si="0"/>
        <v>2800</v>
      </c>
    </row>
    <row r="16" spans="1:27" x14ac:dyDescent="0.25">
      <c r="A16" s="29">
        <f t="shared" si="1"/>
        <v>43780</v>
      </c>
      <c r="B16" s="30">
        <f>'11.11.2019'!B$24</f>
        <v>470</v>
      </c>
      <c r="C16" s="30">
        <f>'11.11.2019'!C$24</f>
        <v>0</v>
      </c>
      <c r="D16" s="30">
        <f>'11.11.2019'!D$24</f>
        <v>0</v>
      </c>
      <c r="E16" s="30">
        <f>'11.11.2019'!E$24</f>
        <v>400</v>
      </c>
      <c r="F16" s="30">
        <f>'11.11.2019'!F$24</f>
        <v>0</v>
      </c>
      <c r="G16" s="30">
        <f>'11.11.2019'!G$24</f>
        <v>0</v>
      </c>
      <c r="H16" s="30">
        <f>'11.11.2019'!H$24</f>
        <v>700</v>
      </c>
      <c r="I16" s="30">
        <f>'11.11.2019'!I$24</f>
        <v>0</v>
      </c>
      <c r="J16" s="30">
        <f>'11.11.2019'!J$24</f>
        <v>0</v>
      </c>
      <c r="K16" s="30">
        <f>'11.11.2019'!K$24</f>
        <v>0</v>
      </c>
      <c r="L16" s="30">
        <f>'11.11.2019'!L$24</f>
        <v>0</v>
      </c>
      <c r="M16" s="30">
        <f>'11.11.2019'!M$24</f>
        <v>0</v>
      </c>
      <c r="N16" s="30">
        <f>'11.11.2019'!N$24</f>
        <v>40</v>
      </c>
      <c r="O16" s="30">
        <f>'11.11.2019'!O$24</f>
        <v>0</v>
      </c>
      <c r="P16" s="30">
        <f>'11.11.2019'!P$24</f>
        <v>0</v>
      </c>
      <c r="Q16" s="30">
        <f>'11.11.2019'!Q$24</f>
        <v>20</v>
      </c>
      <c r="R16" s="30">
        <f>'11.11.2019'!R$24</f>
        <v>0</v>
      </c>
      <c r="S16" s="30">
        <f>'11.11.2019'!S$24</f>
        <v>0</v>
      </c>
      <c r="T16" s="30">
        <f>'11.11.2019'!T$24</f>
        <v>0</v>
      </c>
      <c r="U16" s="30">
        <f>'11.11.2019'!U$24</f>
        <v>0</v>
      </c>
      <c r="V16" s="30">
        <f>'11.11.2019'!V$24</f>
        <v>0</v>
      </c>
      <c r="W16" s="30">
        <f>'11.11.2019'!W$24</f>
        <v>0</v>
      </c>
      <c r="X16" s="30">
        <f>'11.11.2019'!X$24</f>
        <v>0</v>
      </c>
      <c r="Y16" s="30">
        <f>'11.11.2019'!Y$24</f>
        <v>0</v>
      </c>
      <c r="Z16" s="30">
        <f>'11.11.2019'!W$24</f>
        <v>0</v>
      </c>
      <c r="AA16" s="31">
        <f t="shared" si="0"/>
        <v>1630</v>
      </c>
    </row>
    <row r="17" spans="1:27" x14ac:dyDescent="0.25">
      <c r="A17" s="29">
        <f t="shared" si="1"/>
        <v>43781</v>
      </c>
      <c r="B17" s="30">
        <f>'12.11.2019'!B$24</f>
        <v>6600</v>
      </c>
      <c r="C17" s="30">
        <f>'12.11.2019'!C$24</f>
        <v>0</v>
      </c>
      <c r="D17" s="30">
        <f>'12.11.2019'!D$24</f>
        <v>0</v>
      </c>
      <c r="E17" s="30">
        <f>'12.11.2019'!E$24</f>
        <v>1650</v>
      </c>
      <c r="F17" s="30">
        <f>'12.11.2019'!F$24</f>
        <v>0</v>
      </c>
      <c r="G17" s="30">
        <f>'12.11.2019'!G$24</f>
        <v>0</v>
      </c>
      <c r="H17" s="30">
        <f>'12.11.2019'!H$24</f>
        <v>0</v>
      </c>
      <c r="I17" s="30">
        <f>'12.11.2019'!I$24</f>
        <v>0</v>
      </c>
      <c r="J17" s="30">
        <f>'12.11.2019'!J$24</f>
        <v>0</v>
      </c>
      <c r="K17" s="30">
        <f>'12.11.2019'!K$24</f>
        <v>0</v>
      </c>
      <c r="L17" s="30">
        <f>'12.11.2019'!L$24</f>
        <v>0</v>
      </c>
      <c r="M17" s="30">
        <f>'12.11.2019'!M$24</f>
        <v>0</v>
      </c>
      <c r="N17" s="30">
        <f>'12.11.2019'!N$24</f>
        <v>0</v>
      </c>
      <c r="O17" s="30">
        <f>'12.11.2019'!O$24</f>
        <v>0</v>
      </c>
      <c r="P17" s="30">
        <f>'12.11.2019'!P$24</f>
        <v>0</v>
      </c>
      <c r="Q17" s="30">
        <f>'12.11.2019'!Q$24</f>
        <v>0</v>
      </c>
      <c r="R17" s="30">
        <f>'12.11.2019'!R$24</f>
        <v>0</v>
      </c>
      <c r="S17" s="30">
        <f>'12.11.2019'!S$24</f>
        <v>0</v>
      </c>
      <c r="T17" s="30">
        <f>'12.11.2019'!T$24</f>
        <v>0</v>
      </c>
      <c r="U17" s="30">
        <f>'12.11.2019'!U$24</f>
        <v>0</v>
      </c>
      <c r="V17" s="30">
        <f>'12.11.2019'!V$24</f>
        <v>0</v>
      </c>
      <c r="W17" s="30">
        <f>'12.11.2019'!W$24</f>
        <v>0</v>
      </c>
      <c r="X17" s="30">
        <f>'12.11.2019'!X$24</f>
        <v>0</v>
      </c>
      <c r="Y17" s="30">
        <f>'12.11.2019'!Y$24</f>
        <v>0</v>
      </c>
      <c r="Z17" s="30">
        <f>'12.11.2019'!W$24</f>
        <v>0</v>
      </c>
      <c r="AA17" s="31">
        <f t="shared" si="0"/>
        <v>8250</v>
      </c>
    </row>
    <row r="18" spans="1:27" x14ac:dyDescent="0.25">
      <c r="A18" s="29">
        <f t="shared" si="1"/>
        <v>43782</v>
      </c>
      <c r="B18" s="30">
        <f>'13.11.2019'!B$24</f>
        <v>2940</v>
      </c>
      <c r="C18" s="30">
        <f>'13.11.2019'!C$24</f>
        <v>0</v>
      </c>
      <c r="D18" s="30">
        <f>'13.11.2019'!D$24</f>
        <v>0</v>
      </c>
      <c r="E18" s="30">
        <f>'13.11.2019'!E$24</f>
        <v>350</v>
      </c>
      <c r="F18" s="30">
        <f>'13.11.2019'!F$24</f>
        <v>0</v>
      </c>
      <c r="G18" s="30">
        <f>'13.11.2019'!G$24</f>
        <v>0</v>
      </c>
      <c r="H18" s="30">
        <f>'13.11.2019'!H$24</f>
        <v>0</v>
      </c>
      <c r="I18" s="30">
        <f>'13.11.2019'!I$24</f>
        <v>0</v>
      </c>
      <c r="J18" s="30">
        <f>'13.11.2019'!J$24</f>
        <v>0</v>
      </c>
      <c r="K18" s="30">
        <f>'13.11.2019'!K$24</f>
        <v>0</v>
      </c>
      <c r="L18" s="30">
        <f>'13.11.2019'!L$24</f>
        <v>0</v>
      </c>
      <c r="M18" s="30">
        <f>'13.11.2019'!M$24</f>
        <v>0</v>
      </c>
      <c r="N18" s="30">
        <f>'13.11.2019'!N$24</f>
        <v>0</v>
      </c>
      <c r="O18" s="30">
        <f>'13.11.2019'!O$24</f>
        <v>0</v>
      </c>
      <c r="P18" s="30">
        <f>'13.11.2019'!P$24</f>
        <v>0</v>
      </c>
      <c r="Q18" s="30">
        <f>'13.11.2019'!Q$24</f>
        <v>0</v>
      </c>
      <c r="R18" s="30">
        <f>'13.11.2019'!R$24</f>
        <v>0</v>
      </c>
      <c r="S18" s="30">
        <f>'13.11.2019'!S$24</f>
        <v>0</v>
      </c>
      <c r="T18" s="30">
        <f>'13.11.2019'!T$24</f>
        <v>0</v>
      </c>
      <c r="U18" s="30">
        <f>'13.11.2019'!U$24</f>
        <v>0</v>
      </c>
      <c r="V18" s="30">
        <f>'13.11.2019'!V$24</f>
        <v>0</v>
      </c>
      <c r="W18" s="30">
        <f>'13.11.2019'!W$24</f>
        <v>0</v>
      </c>
      <c r="X18" s="30">
        <f>'13.11.2019'!X$24</f>
        <v>0</v>
      </c>
      <c r="Y18" s="30">
        <f>'13.11.2019'!Y$24</f>
        <v>0</v>
      </c>
      <c r="Z18" s="30">
        <f>'13.11.2019'!W$24</f>
        <v>0</v>
      </c>
      <c r="AA18" s="31">
        <f t="shared" si="0"/>
        <v>3290</v>
      </c>
    </row>
    <row r="19" spans="1:27" x14ac:dyDescent="0.25">
      <c r="A19" s="29">
        <f t="shared" si="1"/>
        <v>43783</v>
      </c>
      <c r="B19" s="30">
        <f>'14.11.2019'!B$24</f>
        <v>3740</v>
      </c>
      <c r="C19" s="30">
        <f>'14.11.2019'!C$24</f>
        <v>1050</v>
      </c>
      <c r="D19" s="30">
        <f>'14.11.2019'!D$24</f>
        <v>0</v>
      </c>
      <c r="E19" s="30">
        <f>'14.11.2019'!E$24</f>
        <v>2200</v>
      </c>
      <c r="F19" s="30">
        <f>'14.11.2019'!F$24</f>
        <v>0</v>
      </c>
      <c r="G19" s="30">
        <f>'14.11.2019'!G$24</f>
        <v>0</v>
      </c>
      <c r="H19" s="30">
        <f>'14.11.2019'!H$24</f>
        <v>900</v>
      </c>
      <c r="I19" s="30">
        <f>'14.11.2019'!I$24</f>
        <v>0</v>
      </c>
      <c r="J19" s="30">
        <f>'14.11.2019'!J$24</f>
        <v>0</v>
      </c>
      <c r="K19" s="30">
        <f>'14.11.2019'!K$24</f>
        <v>0</v>
      </c>
      <c r="L19" s="30">
        <f>'14.11.2019'!L$24</f>
        <v>0</v>
      </c>
      <c r="M19" s="30">
        <f>'14.11.2019'!M$24</f>
        <v>0</v>
      </c>
      <c r="N19" s="30">
        <f>'14.11.2019'!N$24</f>
        <v>110</v>
      </c>
      <c r="O19" s="30">
        <f>'14.11.2019'!O$24</f>
        <v>0</v>
      </c>
      <c r="P19" s="30">
        <f>'14.11.2019'!P$24</f>
        <v>0</v>
      </c>
      <c r="Q19" s="30">
        <f>'14.11.2019'!Q$24</f>
        <v>0</v>
      </c>
      <c r="R19" s="30">
        <f>'14.11.2019'!R$24</f>
        <v>0</v>
      </c>
      <c r="S19" s="30">
        <f>'14.11.2019'!S$24</f>
        <v>0</v>
      </c>
      <c r="T19" s="30">
        <f>'14.11.2019'!T$24</f>
        <v>0</v>
      </c>
      <c r="U19" s="30">
        <f>'14.11.2019'!U$24</f>
        <v>0</v>
      </c>
      <c r="V19" s="30">
        <f>'14.11.2019'!V$24</f>
        <v>0</v>
      </c>
      <c r="W19" s="30">
        <f>'14.11.2019'!W$24</f>
        <v>0</v>
      </c>
      <c r="X19" s="30">
        <f>'14.11.2019'!X$24</f>
        <v>0</v>
      </c>
      <c r="Y19" s="30">
        <f>'14.11.2019'!Y$24</f>
        <v>0</v>
      </c>
      <c r="Z19" s="30">
        <f>'14.11.2019'!W$24</f>
        <v>0</v>
      </c>
      <c r="AA19" s="31">
        <f t="shared" si="0"/>
        <v>8000</v>
      </c>
    </row>
    <row r="20" spans="1:27" x14ac:dyDescent="0.25">
      <c r="A20" s="29">
        <f t="shared" si="1"/>
        <v>43784</v>
      </c>
      <c r="B20" s="30">
        <f>'15.11.2019'!B$24</f>
        <v>350</v>
      </c>
      <c r="C20" s="30">
        <f>'15.11.2019'!C$24</f>
        <v>0</v>
      </c>
      <c r="D20" s="30">
        <f>'15.11.2019'!D$24</f>
        <v>0</v>
      </c>
      <c r="E20" s="30">
        <f>'15.11.2019'!E$24</f>
        <v>1130</v>
      </c>
      <c r="F20" s="30">
        <f>'15.11.2019'!F$24</f>
        <v>0</v>
      </c>
      <c r="G20" s="30">
        <f>'15.11.2019'!G$24</f>
        <v>0</v>
      </c>
      <c r="H20" s="30">
        <f>'15.11.2019'!H$24</f>
        <v>150</v>
      </c>
      <c r="I20" s="30">
        <f>'15.11.2019'!I$24</f>
        <v>0</v>
      </c>
      <c r="J20" s="30">
        <f>'15.11.2019'!J$24</f>
        <v>0</v>
      </c>
      <c r="K20" s="30">
        <f>'15.11.2019'!K$24</f>
        <v>0</v>
      </c>
      <c r="L20" s="30">
        <f>'15.11.2019'!L$24</f>
        <v>0</v>
      </c>
      <c r="M20" s="30">
        <f>'15.11.2019'!M$24</f>
        <v>0</v>
      </c>
      <c r="N20" s="30">
        <f>'15.11.2019'!N$24</f>
        <v>450</v>
      </c>
      <c r="O20" s="30">
        <f>'15.11.2019'!O$24</f>
        <v>0</v>
      </c>
      <c r="P20" s="30">
        <f>'15.11.2019'!P$24</f>
        <v>0</v>
      </c>
      <c r="Q20" s="30">
        <f>'15.11.2019'!Q$24</f>
        <v>0</v>
      </c>
      <c r="R20" s="30">
        <f>'15.11.2019'!R$24</f>
        <v>0</v>
      </c>
      <c r="S20" s="30">
        <f>'15.11.2019'!S$24</f>
        <v>0</v>
      </c>
      <c r="T20" s="30">
        <f>'15.11.2019'!T$24</f>
        <v>0</v>
      </c>
      <c r="U20" s="30">
        <f>'15.11.2019'!U$24</f>
        <v>0</v>
      </c>
      <c r="V20" s="30">
        <f>'15.11.2019'!V$24</f>
        <v>0</v>
      </c>
      <c r="W20" s="30">
        <f>'15.11.2019'!W$24</f>
        <v>0</v>
      </c>
      <c r="X20" s="30">
        <f>'15.11.2019'!X$24</f>
        <v>0</v>
      </c>
      <c r="Y20" s="30">
        <f>'15.11.2019'!Y$24</f>
        <v>0</v>
      </c>
      <c r="Z20" s="30">
        <f>'15.11.2019'!W$24</f>
        <v>0</v>
      </c>
      <c r="AA20" s="31">
        <f t="shared" si="0"/>
        <v>2080</v>
      </c>
    </row>
    <row r="21" spans="1:27" x14ac:dyDescent="0.25">
      <c r="A21" s="29">
        <f t="shared" si="1"/>
        <v>43785</v>
      </c>
      <c r="B21" s="30">
        <f>'16.11.2019'!B$24</f>
        <v>600</v>
      </c>
      <c r="C21" s="30">
        <f>'16.11.2019'!C$24</f>
        <v>0</v>
      </c>
      <c r="D21" s="30">
        <f>'16.11.2019'!D$24</f>
        <v>0</v>
      </c>
      <c r="E21" s="30">
        <f>'16.11.2019'!E$24</f>
        <v>800</v>
      </c>
      <c r="F21" s="30">
        <f>'16.11.2019'!F$24</f>
        <v>0</v>
      </c>
      <c r="G21" s="30">
        <f>'16.11.2019'!G$24</f>
        <v>0</v>
      </c>
      <c r="H21" s="30">
        <f>'16.11.2019'!H$24</f>
        <v>0</v>
      </c>
      <c r="I21" s="30">
        <f>'16.11.2019'!I$24</f>
        <v>0</v>
      </c>
      <c r="J21" s="30">
        <f>'16.11.2019'!J$24</f>
        <v>0</v>
      </c>
      <c r="K21" s="30">
        <f>'16.11.2019'!K$24</f>
        <v>0</v>
      </c>
      <c r="L21" s="30">
        <f>'16.11.2019'!L$24</f>
        <v>0</v>
      </c>
      <c r="M21" s="30">
        <f>'16.11.2019'!M$24</f>
        <v>0</v>
      </c>
      <c r="N21" s="30">
        <f>'16.11.2019'!N$24</f>
        <v>259</v>
      </c>
      <c r="O21" s="30">
        <f>'16.11.2019'!O$24</f>
        <v>0</v>
      </c>
      <c r="P21" s="30">
        <f>'16.11.2019'!P$24</f>
        <v>0</v>
      </c>
      <c r="Q21" s="30">
        <f>'16.11.2019'!Q$24</f>
        <v>1097</v>
      </c>
      <c r="R21" s="30">
        <f>'16.11.2019'!R$24</f>
        <v>0</v>
      </c>
      <c r="S21" s="30">
        <f>'16.11.2019'!S$24</f>
        <v>0</v>
      </c>
      <c r="T21" s="30">
        <f>'16.11.2019'!T$24</f>
        <v>0</v>
      </c>
      <c r="U21" s="30">
        <f>'16.11.2019'!U$24</f>
        <v>0</v>
      </c>
      <c r="V21" s="30">
        <f>'16.11.2019'!V$24</f>
        <v>0</v>
      </c>
      <c r="W21" s="30">
        <f>'16.11.2019'!W$24</f>
        <v>0</v>
      </c>
      <c r="X21" s="30">
        <f>'16.11.2019'!X$24</f>
        <v>0</v>
      </c>
      <c r="Y21" s="30">
        <f>'16.11.2019'!Y$24</f>
        <v>0</v>
      </c>
      <c r="Z21" s="30">
        <f>'16.11.2019'!W$24</f>
        <v>0</v>
      </c>
      <c r="AA21" s="31">
        <f t="shared" si="0"/>
        <v>2756</v>
      </c>
    </row>
    <row r="22" spans="1:27" x14ac:dyDescent="0.25">
      <c r="A22" s="29">
        <f t="shared" si="1"/>
        <v>43786</v>
      </c>
      <c r="B22" s="30">
        <f>'17.11.2019'!B$24</f>
        <v>10350</v>
      </c>
      <c r="C22" s="30">
        <f>'17.11.2019'!C$24</f>
        <v>0</v>
      </c>
      <c r="D22" s="30">
        <f>'17.11.2019'!D$24</f>
        <v>0</v>
      </c>
      <c r="E22" s="30">
        <f>'17.11.2019'!E$24</f>
        <v>5264</v>
      </c>
      <c r="F22" s="30">
        <f>'17.11.2019'!F$24</f>
        <v>0</v>
      </c>
      <c r="G22" s="30">
        <f>'17.11.2019'!G$24</f>
        <v>0</v>
      </c>
      <c r="H22" s="30">
        <f>'17.11.2019'!H$24</f>
        <v>1750</v>
      </c>
      <c r="I22" s="30">
        <f>'17.11.2019'!I$24</f>
        <v>0</v>
      </c>
      <c r="J22" s="30">
        <f>'17.11.2019'!J$24</f>
        <v>0</v>
      </c>
      <c r="K22" s="30">
        <f>'17.11.2019'!K$24</f>
        <v>0</v>
      </c>
      <c r="L22" s="30">
        <f>'17.11.2019'!L$24</f>
        <v>0</v>
      </c>
      <c r="M22" s="30">
        <f>'17.11.2019'!M$24</f>
        <v>0</v>
      </c>
      <c r="N22" s="30">
        <f>'17.11.2019'!N$24</f>
        <v>1434</v>
      </c>
      <c r="O22" s="30">
        <f>'17.11.2019'!O$24</f>
        <v>0</v>
      </c>
      <c r="P22" s="30">
        <f>'17.11.2019'!P$24</f>
        <v>0</v>
      </c>
      <c r="Q22" s="30">
        <f>'17.11.2019'!Q$24</f>
        <v>0</v>
      </c>
      <c r="R22" s="30">
        <f>'17.11.2019'!R$24</f>
        <v>0</v>
      </c>
      <c r="S22" s="30">
        <f>'17.11.2019'!S$24</f>
        <v>0</v>
      </c>
      <c r="T22" s="30">
        <f>'17.11.2019'!T$24</f>
        <v>0</v>
      </c>
      <c r="U22" s="30">
        <f>'17.11.2019'!U$24</f>
        <v>0</v>
      </c>
      <c r="V22" s="30">
        <f>'17.11.2019'!V$24</f>
        <v>0</v>
      </c>
      <c r="W22" s="30">
        <f>'17.11.2019'!W$24</f>
        <v>0</v>
      </c>
      <c r="X22" s="30">
        <f>'17.11.2019'!X$24</f>
        <v>0</v>
      </c>
      <c r="Y22" s="30">
        <f>'17.11.2019'!Y$24</f>
        <v>0</v>
      </c>
      <c r="Z22" s="30">
        <f>'17.11.2019'!W$24</f>
        <v>0</v>
      </c>
      <c r="AA22" s="31">
        <f t="shared" si="0"/>
        <v>18798</v>
      </c>
    </row>
    <row r="23" spans="1:27" x14ac:dyDescent="0.25">
      <c r="A23" s="29">
        <f t="shared" si="1"/>
        <v>43787</v>
      </c>
      <c r="B23" s="30">
        <f>'18.11.2019'!B$24</f>
        <v>0</v>
      </c>
      <c r="C23" s="30">
        <f>'18.11.2019'!C$24</f>
        <v>0</v>
      </c>
      <c r="D23" s="30">
        <f>'18.11.2019'!D$24</f>
        <v>0</v>
      </c>
      <c r="E23" s="30">
        <f>'18.11.2019'!E$24</f>
        <v>250</v>
      </c>
      <c r="F23" s="30">
        <f>'18.11.2019'!F$24</f>
        <v>0</v>
      </c>
      <c r="G23" s="30">
        <f>'18.11.2019'!G$24</f>
        <v>0</v>
      </c>
      <c r="H23" s="30">
        <f>'18.11.2019'!H$24</f>
        <v>850</v>
      </c>
      <c r="I23" s="30">
        <f>'18.11.2019'!I$24</f>
        <v>0</v>
      </c>
      <c r="J23" s="30">
        <f>'18.11.2019'!J$24</f>
        <v>0</v>
      </c>
      <c r="K23" s="30">
        <f>'18.11.2019'!K$24</f>
        <v>0</v>
      </c>
      <c r="L23" s="30">
        <f>'18.11.2019'!L$24</f>
        <v>0</v>
      </c>
      <c r="M23" s="30">
        <f>'18.11.2019'!M$24</f>
        <v>0</v>
      </c>
      <c r="N23" s="30">
        <f>'18.11.2019'!N$24</f>
        <v>0</v>
      </c>
      <c r="O23" s="30">
        <f>'18.11.2019'!O$24</f>
        <v>0</v>
      </c>
      <c r="P23" s="30">
        <f>'18.11.2019'!P$24</f>
        <v>0</v>
      </c>
      <c r="Q23" s="30">
        <f>'18.11.2019'!Q$24</f>
        <v>600</v>
      </c>
      <c r="R23" s="30">
        <f>'18.11.2019'!R$24</f>
        <v>0</v>
      </c>
      <c r="S23" s="30">
        <f>'18.11.2019'!S$24</f>
        <v>0</v>
      </c>
      <c r="T23" s="30">
        <f>'18.11.2019'!T$24</f>
        <v>0</v>
      </c>
      <c r="U23" s="30">
        <f>'18.11.2019'!U$24</f>
        <v>0</v>
      </c>
      <c r="V23" s="30">
        <f>'18.11.2019'!V$24</f>
        <v>0</v>
      </c>
      <c r="W23" s="30">
        <f>'18.11.2019'!W$24</f>
        <v>0</v>
      </c>
      <c r="X23" s="30">
        <f>'18.11.2019'!X$24</f>
        <v>0</v>
      </c>
      <c r="Y23" s="30">
        <f>'18.11.2019'!Y$24</f>
        <v>0</v>
      </c>
      <c r="Z23" s="30">
        <f>'18.11.2019'!W$24</f>
        <v>0</v>
      </c>
      <c r="AA23" s="31">
        <f t="shared" si="0"/>
        <v>1700</v>
      </c>
    </row>
    <row r="24" spans="1:27" x14ac:dyDescent="0.25">
      <c r="A24" s="29">
        <f t="shared" si="1"/>
        <v>43788</v>
      </c>
      <c r="B24" s="30">
        <f>'19.11.2019'!B$24</f>
        <v>7455</v>
      </c>
      <c r="C24" s="30">
        <f>'19.11.2019'!C$24</f>
        <v>0</v>
      </c>
      <c r="D24" s="30">
        <f>'19.11.2019'!D$24</f>
        <v>0</v>
      </c>
      <c r="E24" s="30">
        <f>'19.11.2019'!E$24</f>
        <v>1400</v>
      </c>
      <c r="F24" s="30">
        <f>'19.11.2019'!F$24</f>
        <v>0</v>
      </c>
      <c r="G24" s="30">
        <f>'19.11.2019'!G$24</f>
        <v>0</v>
      </c>
      <c r="H24" s="30">
        <f>'19.11.2019'!H$24</f>
        <v>0</v>
      </c>
      <c r="I24" s="30">
        <f>'19.11.2019'!I$24</f>
        <v>0</v>
      </c>
      <c r="J24" s="30">
        <f>'19.11.2019'!J$24</f>
        <v>0</v>
      </c>
      <c r="K24" s="30">
        <f>'19.11.2019'!K$24</f>
        <v>0</v>
      </c>
      <c r="L24" s="30">
        <f>'19.11.2019'!L$24</f>
        <v>0</v>
      </c>
      <c r="M24" s="30">
        <f>'19.11.2019'!M$24</f>
        <v>0</v>
      </c>
      <c r="N24" s="30">
        <f>'19.11.2019'!N$24</f>
        <v>125</v>
      </c>
      <c r="O24" s="30">
        <f>'19.11.2019'!O$24</f>
        <v>0</v>
      </c>
      <c r="P24" s="30">
        <f>'19.11.2019'!P$24</f>
        <v>0</v>
      </c>
      <c r="Q24" s="30">
        <f>'19.11.2019'!Q$24</f>
        <v>195</v>
      </c>
      <c r="R24" s="30">
        <f>'19.11.2019'!R$24</f>
        <v>0</v>
      </c>
      <c r="S24" s="30">
        <f>'19.11.2019'!S$24</f>
        <v>0</v>
      </c>
      <c r="T24" s="30">
        <f>'19.11.2019'!T$24</f>
        <v>0</v>
      </c>
      <c r="U24" s="30">
        <f>'19.11.2019'!U$24</f>
        <v>0</v>
      </c>
      <c r="V24" s="30">
        <f>'19.11.2019'!V$24</f>
        <v>0</v>
      </c>
      <c r="W24" s="30">
        <f>'19.11.2019'!W$24</f>
        <v>0</v>
      </c>
      <c r="X24" s="30">
        <f>'19.11.2019'!X$24</f>
        <v>0</v>
      </c>
      <c r="Y24" s="30">
        <f>'19.11.2019'!Y$24</f>
        <v>0</v>
      </c>
      <c r="Z24" s="30">
        <f>'19.11.2019'!W$24</f>
        <v>0</v>
      </c>
      <c r="AA24" s="31">
        <f t="shared" si="0"/>
        <v>9175</v>
      </c>
    </row>
    <row r="25" spans="1:27" x14ac:dyDescent="0.25">
      <c r="A25" s="29">
        <f t="shared" si="1"/>
        <v>43789</v>
      </c>
      <c r="B25" s="30">
        <f>'20.11.2019'!B$24</f>
        <v>6175</v>
      </c>
      <c r="C25" s="30">
        <f>'20.11.2019'!C$24</f>
        <v>0</v>
      </c>
      <c r="D25" s="30">
        <f>'20.11.2019'!D$24</f>
        <v>0</v>
      </c>
      <c r="E25" s="30">
        <f>'20.11.2019'!E$24</f>
        <v>450</v>
      </c>
      <c r="F25" s="30">
        <f>'20.11.2019'!F$24</f>
        <v>0</v>
      </c>
      <c r="G25" s="30">
        <f>'20.11.2019'!G$24</f>
        <v>0</v>
      </c>
      <c r="H25" s="30">
        <f>'20.11.2019'!H$24</f>
        <v>300</v>
      </c>
      <c r="I25" s="30">
        <f>'20.11.2019'!I$24</f>
        <v>0</v>
      </c>
      <c r="J25" s="30">
        <f>'20.11.2019'!J$24</f>
        <v>0</v>
      </c>
      <c r="K25" s="30">
        <f>'20.11.2019'!K$24</f>
        <v>0</v>
      </c>
      <c r="L25" s="30">
        <f>'20.11.2019'!L$24</f>
        <v>0</v>
      </c>
      <c r="M25" s="30">
        <f>'20.11.2019'!M$24</f>
        <v>0</v>
      </c>
      <c r="N25" s="30">
        <f>'20.11.2019'!N$24</f>
        <v>800</v>
      </c>
      <c r="O25" s="30">
        <f>'20.11.2019'!O$24</f>
        <v>0</v>
      </c>
      <c r="P25" s="30">
        <f>'20.11.2019'!P$24</f>
        <v>0</v>
      </c>
      <c r="Q25" s="30">
        <f>'20.11.2019'!Q$24</f>
        <v>1600</v>
      </c>
      <c r="R25" s="30">
        <f>'20.11.2019'!R$24</f>
        <v>0</v>
      </c>
      <c r="S25" s="30">
        <f>'20.11.2019'!S$24</f>
        <v>0</v>
      </c>
      <c r="T25" s="30">
        <f>'20.11.2019'!T$24</f>
        <v>0</v>
      </c>
      <c r="U25" s="30">
        <f>'20.11.2019'!U$24</f>
        <v>0</v>
      </c>
      <c r="V25" s="30">
        <f>'20.11.2019'!V$24</f>
        <v>0</v>
      </c>
      <c r="W25" s="30">
        <f>'20.11.2019'!W$24</f>
        <v>0</v>
      </c>
      <c r="X25" s="30">
        <f>'20.11.2019'!X$24</f>
        <v>0</v>
      </c>
      <c r="Y25" s="30">
        <f>'20.11.2019'!Y$24</f>
        <v>0</v>
      </c>
      <c r="Z25" s="30">
        <f>'20.11.2019'!W$24</f>
        <v>0</v>
      </c>
      <c r="AA25" s="31">
        <f t="shared" si="0"/>
        <v>9325</v>
      </c>
    </row>
    <row r="26" spans="1:27" x14ac:dyDescent="0.25">
      <c r="A26" s="29">
        <f t="shared" si="1"/>
        <v>43790</v>
      </c>
      <c r="B26" s="30">
        <f>'21.11.2019'!B$24</f>
        <v>1190</v>
      </c>
      <c r="C26" s="30">
        <f>'21.11.2019'!C$24</f>
        <v>0</v>
      </c>
      <c r="D26" s="30">
        <f>'21.11.2019'!D$24</f>
        <v>0</v>
      </c>
      <c r="E26" s="30">
        <f>'21.11.2019'!E$24</f>
        <v>1150</v>
      </c>
      <c r="F26" s="30">
        <f>'21.11.2019'!F$24</f>
        <v>0</v>
      </c>
      <c r="G26" s="30">
        <f>'21.11.2019'!G$24</f>
        <v>0</v>
      </c>
      <c r="H26" s="30">
        <f>'21.11.2019'!H$24</f>
        <v>450</v>
      </c>
      <c r="I26" s="30">
        <f>'21.11.2019'!I$24</f>
        <v>0</v>
      </c>
      <c r="J26" s="30">
        <f>'21.11.2019'!J$24</f>
        <v>0</v>
      </c>
      <c r="K26" s="30">
        <f>'21.11.2019'!K$24</f>
        <v>0</v>
      </c>
      <c r="L26" s="30">
        <f>'21.11.2019'!L$24</f>
        <v>0</v>
      </c>
      <c r="M26" s="30">
        <f>'21.11.2019'!M$24</f>
        <v>0</v>
      </c>
      <c r="N26" s="30">
        <f>'21.11.2019'!N$24</f>
        <v>0</v>
      </c>
      <c r="O26" s="30">
        <f>'21.11.2019'!O$24</f>
        <v>0</v>
      </c>
      <c r="P26" s="30">
        <f>'21.11.2019'!P$24</f>
        <v>0</v>
      </c>
      <c r="Q26" s="30">
        <f>'21.11.2019'!Q$24</f>
        <v>0</v>
      </c>
      <c r="R26" s="30">
        <f>'21.11.2019'!R$24</f>
        <v>0</v>
      </c>
      <c r="S26" s="30">
        <f>'21.11.2019'!S$24</f>
        <v>0</v>
      </c>
      <c r="T26" s="30">
        <f>'21.11.2019'!T$24</f>
        <v>0</v>
      </c>
      <c r="U26" s="30">
        <f>'21.11.2019'!U$24</f>
        <v>0</v>
      </c>
      <c r="V26" s="30">
        <f>'21.11.2019'!V$24</f>
        <v>0</v>
      </c>
      <c r="W26" s="30">
        <f>'21.11.2019'!W$24</f>
        <v>0</v>
      </c>
      <c r="X26" s="30">
        <f>'21.11.2019'!X$24</f>
        <v>0</v>
      </c>
      <c r="Y26" s="30">
        <f>'21.11.2019'!Y$24</f>
        <v>0</v>
      </c>
      <c r="Z26" s="30">
        <f>'21.11.2019'!W$24</f>
        <v>0</v>
      </c>
      <c r="AA26" s="31">
        <f t="shared" si="0"/>
        <v>2790</v>
      </c>
    </row>
    <row r="27" spans="1:27" x14ac:dyDescent="0.25">
      <c r="A27" s="29">
        <f t="shared" si="1"/>
        <v>43791</v>
      </c>
      <c r="B27" s="30">
        <f>'22.11.2019'!B$24</f>
        <v>7770</v>
      </c>
      <c r="C27" s="30">
        <f>'22.11.2019'!C$24</f>
        <v>1415</v>
      </c>
      <c r="D27" s="30">
        <f>'22.11.2019'!D$24</f>
        <v>0</v>
      </c>
      <c r="E27" s="30">
        <f>'22.11.2019'!E$24</f>
        <v>1900</v>
      </c>
      <c r="F27" s="30">
        <f>'22.11.2019'!F$24</f>
        <v>0</v>
      </c>
      <c r="G27" s="30">
        <f>'22.11.2019'!G$24</f>
        <v>0</v>
      </c>
      <c r="H27" s="30">
        <f>'22.11.2019'!H$24</f>
        <v>0</v>
      </c>
      <c r="I27" s="30">
        <f>'22.11.2019'!I$24</f>
        <v>0</v>
      </c>
      <c r="J27" s="30">
        <f>'22.11.2019'!J$24</f>
        <v>0</v>
      </c>
      <c r="K27" s="30">
        <f>'22.11.2019'!K$24</f>
        <v>0</v>
      </c>
      <c r="L27" s="30">
        <f>'22.11.2019'!L$24</f>
        <v>0</v>
      </c>
      <c r="M27" s="30">
        <f>'22.11.2019'!M$24</f>
        <v>0</v>
      </c>
      <c r="N27" s="30">
        <f>'22.11.2019'!N$24</f>
        <v>0</v>
      </c>
      <c r="O27" s="30">
        <f>'22.11.2019'!O$24</f>
        <v>0</v>
      </c>
      <c r="P27" s="30">
        <f>'22.11.2019'!P$24</f>
        <v>0</v>
      </c>
      <c r="Q27" s="30">
        <f>'22.11.2019'!Q$24</f>
        <v>0</v>
      </c>
      <c r="R27" s="30">
        <f>'22.11.2019'!R$24</f>
        <v>0</v>
      </c>
      <c r="S27" s="30">
        <f>'22.11.2019'!S$24</f>
        <v>0</v>
      </c>
      <c r="T27" s="30">
        <f>'22.11.2019'!T$24</f>
        <v>0</v>
      </c>
      <c r="U27" s="30">
        <f>'22.11.2019'!U$24</f>
        <v>0</v>
      </c>
      <c r="V27" s="30">
        <f>'22.11.2019'!V$24</f>
        <v>0</v>
      </c>
      <c r="W27" s="30">
        <f>'22.11.2019'!W$24</f>
        <v>0</v>
      </c>
      <c r="X27" s="30">
        <f>'22.11.2019'!X$24</f>
        <v>0</v>
      </c>
      <c r="Y27" s="30">
        <f>'22.11.2019'!Y$24</f>
        <v>0</v>
      </c>
      <c r="Z27" s="30">
        <f>'22.11.2019'!W$24</f>
        <v>0</v>
      </c>
      <c r="AA27" s="31">
        <f t="shared" si="0"/>
        <v>11085</v>
      </c>
    </row>
    <row r="28" spans="1:27" x14ac:dyDescent="0.25">
      <c r="A28" s="29">
        <f t="shared" si="1"/>
        <v>43792</v>
      </c>
      <c r="B28" s="30">
        <f>'23.11.2019'!B$24</f>
        <v>2830</v>
      </c>
      <c r="C28" s="30">
        <f>'23.11.2019'!C$24</f>
        <v>0</v>
      </c>
      <c r="D28" s="30">
        <f>'23.11.2019'!D$24</f>
        <v>0</v>
      </c>
      <c r="E28" s="30">
        <f>'23.11.2019'!E$24</f>
        <v>1600</v>
      </c>
      <c r="F28" s="30">
        <f>'23.11.2019'!F$24</f>
        <v>0</v>
      </c>
      <c r="G28" s="30">
        <f>'23.11.2019'!G$24</f>
        <v>0</v>
      </c>
      <c r="H28" s="30">
        <f>'23.11.2019'!H$24</f>
        <v>1100</v>
      </c>
      <c r="I28" s="30">
        <f>'23.11.2019'!I$24</f>
        <v>0</v>
      </c>
      <c r="J28" s="30">
        <f>'23.11.2019'!J$24</f>
        <v>0</v>
      </c>
      <c r="K28" s="30">
        <f>'23.11.2019'!K$24</f>
        <v>0</v>
      </c>
      <c r="L28" s="30">
        <f>'23.11.2019'!L$24</f>
        <v>0</v>
      </c>
      <c r="M28" s="30">
        <f>'23.11.2019'!M$24</f>
        <v>0</v>
      </c>
      <c r="N28" s="30">
        <f>'23.11.2019'!N$24</f>
        <v>0</v>
      </c>
      <c r="O28" s="30">
        <f>'23.11.2019'!O$24</f>
        <v>0</v>
      </c>
      <c r="P28" s="30">
        <f>'23.11.2019'!P$24</f>
        <v>0</v>
      </c>
      <c r="Q28" s="30">
        <f>'23.11.2019'!Q$24</f>
        <v>150</v>
      </c>
      <c r="R28" s="30">
        <f>'23.11.2019'!R$24</f>
        <v>0</v>
      </c>
      <c r="S28" s="30">
        <f>'23.11.2019'!S$24</f>
        <v>0</v>
      </c>
      <c r="T28" s="30">
        <f>'23.11.2019'!T$24</f>
        <v>0</v>
      </c>
      <c r="U28" s="30">
        <f>'23.11.2019'!U$24</f>
        <v>0</v>
      </c>
      <c r="V28" s="30">
        <f>'23.11.2019'!V$24</f>
        <v>0</v>
      </c>
      <c r="W28" s="30">
        <f>'23.11.2019'!W$24</f>
        <v>0</v>
      </c>
      <c r="X28" s="30">
        <f>'23.11.2019'!X$24</f>
        <v>0</v>
      </c>
      <c r="Y28" s="30">
        <f>'23.11.2019'!Y$24</f>
        <v>0</v>
      </c>
      <c r="Z28" s="30">
        <f>'23.11.2019'!W$24</f>
        <v>0</v>
      </c>
      <c r="AA28" s="31">
        <f t="shared" si="0"/>
        <v>5680</v>
      </c>
    </row>
    <row r="29" spans="1:27" x14ac:dyDescent="0.25">
      <c r="A29" s="29">
        <f t="shared" si="1"/>
        <v>43793</v>
      </c>
      <c r="B29" s="30">
        <f>'24.11.2019'!B$24</f>
        <v>2320</v>
      </c>
      <c r="C29" s="30">
        <f>'24.11.2019'!C$24</f>
        <v>2200</v>
      </c>
      <c r="D29" s="30">
        <f>'24.11.2019'!D$24</f>
        <v>0</v>
      </c>
      <c r="E29" s="30">
        <f>'24.11.2019'!E$24</f>
        <v>800</v>
      </c>
      <c r="F29" s="30">
        <f>'24.11.2019'!F$24</f>
        <v>0</v>
      </c>
      <c r="G29" s="30">
        <f>'24.11.2019'!G$24</f>
        <v>0</v>
      </c>
      <c r="H29" s="30">
        <f>'24.11.2019'!H$24</f>
        <v>1350</v>
      </c>
      <c r="I29" s="30">
        <f>'24.11.2019'!I$24</f>
        <v>0</v>
      </c>
      <c r="J29" s="30">
        <f>'24.11.2019'!J$24</f>
        <v>0</v>
      </c>
      <c r="K29" s="30">
        <f>'24.11.2019'!K$24</f>
        <v>0</v>
      </c>
      <c r="L29" s="30">
        <f>'24.11.2019'!L$24</f>
        <v>0</v>
      </c>
      <c r="M29" s="30">
        <f>'24.11.2019'!M$24</f>
        <v>0</v>
      </c>
      <c r="N29" s="30">
        <f>'24.11.2019'!N$24</f>
        <v>1000</v>
      </c>
      <c r="O29" s="30">
        <f>'24.11.2019'!O$24</f>
        <v>0</v>
      </c>
      <c r="P29" s="30">
        <f>'24.11.2019'!P$24</f>
        <v>0</v>
      </c>
      <c r="Q29" s="30">
        <f>'24.11.2019'!Q$24</f>
        <v>150</v>
      </c>
      <c r="R29" s="30">
        <f>'24.11.2019'!R$24</f>
        <v>0</v>
      </c>
      <c r="S29" s="30">
        <f>'24.11.2019'!S$24</f>
        <v>0</v>
      </c>
      <c r="T29" s="30">
        <f>'24.11.2019'!T$24</f>
        <v>0</v>
      </c>
      <c r="U29" s="30">
        <f>'24.11.2019'!U$24</f>
        <v>0</v>
      </c>
      <c r="V29" s="30">
        <f>'24.11.2019'!V$24</f>
        <v>0</v>
      </c>
      <c r="W29" s="30">
        <f>'24.11.2019'!W$24</f>
        <v>0</v>
      </c>
      <c r="X29" s="30">
        <f>'24.11.2019'!X$24</f>
        <v>0</v>
      </c>
      <c r="Y29" s="30">
        <f>'24.11.2019'!Y$24</f>
        <v>0</v>
      </c>
      <c r="Z29" s="30">
        <f>'24.11.2019'!W$24</f>
        <v>0</v>
      </c>
      <c r="AA29" s="31">
        <f t="shared" si="0"/>
        <v>7820</v>
      </c>
    </row>
    <row r="30" spans="1:27" x14ac:dyDescent="0.25">
      <c r="A30" s="29">
        <f t="shared" si="1"/>
        <v>43794</v>
      </c>
      <c r="B30" s="30">
        <f>'25.11.2019'!B$24</f>
        <v>0</v>
      </c>
      <c r="C30" s="30">
        <f>'25.11.2019'!C$24</f>
        <v>0</v>
      </c>
      <c r="D30" s="30">
        <f>'25.11.2019'!D$24</f>
        <v>0</v>
      </c>
      <c r="E30" s="30">
        <f>'25.11.2019'!E$24</f>
        <v>450</v>
      </c>
      <c r="F30" s="30">
        <f>'25.11.2019'!F$24</f>
        <v>0</v>
      </c>
      <c r="G30" s="30">
        <f>'25.11.2019'!G$24</f>
        <v>0</v>
      </c>
      <c r="H30" s="30">
        <f>'25.11.2019'!H$24</f>
        <v>0</v>
      </c>
      <c r="I30" s="30">
        <f>'25.11.2019'!I$24</f>
        <v>0</v>
      </c>
      <c r="J30" s="30">
        <f>'25.11.2019'!J$24</f>
        <v>0</v>
      </c>
      <c r="K30" s="30">
        <f>'25.11.2019'!K$24</f>
        <v>0</v>
      </c>
      <c r="L30" s="30">
        <f>'25.11.2019'!L$24</f>
        <v>0</v>
      </c>
      <c r="M30" s="30">
        <f>'25.11.2019'!M$24</f>
        <v>0</v>
      </c>
      <c r="N30" s="30">
        <f>'25.11.2019'!N$24</f>
        <v>0</v>
      </c>
      <c r="O30" s="30">
        <f>'25.11.2019'!O$24</f>
        <v>0</v>
      </c>
      <c r="P30" s="30">
        <f>'25.11.2019'!P$24</f>
        <v>0</v>
      </c>
      <c r="Q30" s="30">
        <f>'25.11.2019'!Q$24</f>
        <v>0</v>
      </c>
      <c r="R30" s="30">
        <f>'25.11.2019'!R$24</f>
        <v>0</v>
      </c>
      <c r="S30" s="30">
        <f>'25.11.2019'!S$24</f>
        <v>0</v>
      </c>
      <c r="T30" s="30">
        <f>'25.11.2019'!T$24</f>
        <v>0</v>
      </c>
      <c r="U30" s="30">
        <f>'25.11.2019'!U$24</f>
        <v>0</v>
      </c>
      <c r="V30" s="30">
        <f>'25.11.2019'!V$24</f>
        <v>0</v>
      </c>
      <c r="W30" s="30">
        <f>'25.11.2019'!W$24</f>
        <v>0</v>
      </c>
      <c r="X30" s="30">
        <f>'25.11.2019'!X$24</f>
        <v>0</v>
      </c>
      <c r="Y30" s="30">
        <f>'25.11.2019'!Y$24</f>
        <v>0</v>
      </c>
      <c r="Z30" s="30">
        <f>'25.11.2019'!W$24</f>
        <v>0</v>
      </c>
      <c r="AA30" s="31">
        <f t="shared" si="0"/>
        <v>450</v>
      </c>
    </row>
    <row r="31" spans="1:27" ht="15.75" customHeight="1" x14ac:dyDescent="0.25">
      <c r="A31" s="29">
        <f t="shared" si="1"/>
        <v>43795</v>
      </c>
      <c r="B31" s="30">
        <f>'26.11.2019'!B$24</f>
        <v>0</v>
      </c>
      <c r="C31" s="30">
        <f>'26.11.2019'!C$24</f>
        <v>0</v>
      </c>
      <c r="D31" s="30">
        <f>'26.11.2019'!D$24</f>
        <v>0</v>
      </c>
      <c r="E31" s="30">
        <f>'26.11.2019'!E$24</f>
        <v>550</v>
      </c>
      <c r="F31" s="30">
        <f>'26.11.2019'!F$24</f>
        <v>0</v>
      </c>
      <c r="G31" s="30">
        <f>'26.11.2019'!G$24</f>
        <v>0</v>
      </c>
      <c r="H31" s="30">
        <f>'26.11.2019'!H$24</f>
        <v>1950</v>
      </c>
      <c r="I31" s="30">
        <f>'26.11.2019'!I$24</f>
        <v>0</v>
      </c>
      <c r="J31" s="30">
        <f>'26.11.2019'!J$24</f>
        <v>0</v>
      </c>
      <c r="K31" s="30">
        <f>'26.11.2019'!K$24</f>
        <v>0</v>
      </c>
      <c r="L31" s="30">
        <f>'26.11.2019'!L$24</f>
        <v>0</v>
      </c>
      <c r="M31" s="30">
        <f>'26.11.2019'!M$24</f>
        <v>0</v>
      </c>
      <c r="N31" s="30">
        <f>'26.11.2019'!N$24</f>
        <v>0</v>
      </c>
      <c r="O31" s="30">
        <f>'26.11.2019'!O$24</f>
        <v>0</v>
      </c>
      <c r="P31" s="30">
        <f>'26.11.2019'!P$24</f>
        <v>0</v>
      </c>
      <c r="Q31" s="30">
        <f>'26.11.2019'!Q$24</f>
        <v>0</v>
      </c>
      <c r="R31" s="30">
        <f>'26.11.2019'!R$24</f>
        <v>0</v>
      </c>
      <c r="S31" s="30">
        <f>'26.11.2019'!S$24</f>
        <v>0</v>
      </c>
      <c r="T31" s="30">
        <f>'26.11.2019'!T$24</f>
        <v>0</v>
      </c>
      <c r="U31" s="30">
        <f>'26.11.2019'!U$24</f>
        <v>0</v>
      </c>
      <c r="V31" s="30">
        <f>'26.11.2019'!V$24</f>
        <v>0</v>
      </c>
      <c r="W31" s="30">
        <f>'26.11.2019'!W$24</f>
        <v>0</v>
      </c>
      <c r="X31" s="30">
        <f>'26.11.2019'!X$24</f>
        <v>0</v>
      </c>
      <c r="Y31" s="30">
        <f>'26.11.2019'!Y$24</f>
        <v>0</v>
      </c>
      <c r="Z31" s="30">
        <f>'26.11.2019'!W$24</f>
        <v>0</v>
      </c>
      <c r="AA31" s="31">
        <f t="shared" si="0"/>
        <v>2500</v>
      </c>
    </row>
    <row r="32" spans="1:27" ht="15" customHeight="1" x14ac:dyDescent="0.25">
      <c r="A32" s="29">
        <f t="shared" si="1"/>
        <v>43796</v>
      </c>
      <c r="B32" s="30">
        <f>'27.11.2019'!B$24</f>
        <v>12160</v>
      </c>
      <c r="C32" s="30">
        <f>'27.11.2019'!C$24</f>
        <v>0</v>
      </c>
      <c r="D32" s="30">
        <f>'27.11.2019'!D$24</f>
        <v>0</v>
      </c>
      <c r="E32" s="30">
        <f>'27.11.2019'!E$24</f>
        <v>3831</v>
      </c>
      <c r="F32" s="30">
        <f>'27.11.2019'!F$24</f>
        <v>0</v>
      </c>
      <c r="G32" s="30">
        <f>'27.11.2019'!G$24</f>
        <v>0</v>
      </c>
      <c r="H32" s="30">
        <f>'27.11.2019'!H$24</f>
        <v>1450</v>
      </c>
      <c r="I32" s="30">
        <f>'27.11.2019'!I$24</f>
        <v>0</v>
      </c>
      <c r="J32" s="30">
        <f>'27.11.2019'!J$24</f>
        <v>0</v>
      </c>
      <c r="K32" s="30">
        <f>'27.11.2019'!K$24</f>
        <v>0</v>
      </c>
      <c r="L32" s="30">
        <f>'27.11.2019'!L$24</f>
        <v>0</v>
      </c>
      <c r="M32" s="30">
        <f>'27.11.2019'!M$24</f>
        <v>0</v>
      </c>
      <c r="N32" s="30">
        <f>'27.11.2019'!N$24</f>
        <v>600</v>
      </c>
      <c r="O32" s="30">
        <f>'27.11.2019'!O$24</f>
        <v>0</v>
      </c>
      <c r="P32" s="30">
        <f>'27.11.2019'!P$24</f>
        <v>0</v>
      </c>
      <c r="Q32" s="30">
        <f>'27.11.2019'!Q$24</f>
        <v>580</v>
      </c>
      <c r="R32" s="30">
        <f>'27.11.2019'!R$24</f>
        <v>0</v>
      </c>
      <c r="S32" s="30">
        <f>'27.11.2019'!S$24</f>
        <v>0</v>
      </c>
      <c r="T32" s="30">
        <f>'27.11.2019'!T$24</f>
        <v>0</v>
      </c>
      <c r="U32" s="30">
        <f>'27.11.2019'!U$24</f>
        <v>0</v>
      </c>
      <c r="V32" s="30">
        <f>'27.11.2019'!V$24</f>
        <v>0</v>
      </c>
      <c r="W32" s="30">
        <f>'27.11.2019'!W$24</f>
        <v>0</v>
      </c>
      <c r="X32" s="30">
        <f>'27.11.2019'!X$24</f>
        <v>0</v>
      </c>
      <c r="Y32" s="30">
        <f>'27.11.2019'!Y$24</f>
        <v>0</v>
      </c>
      <c r="Z32" s="30">
        <f>'27.11.2019'!W$24</f>
        <v>0</v>
      </c>
      <c r="AA32" s="31">
        <f t="shared" si="0"/>
        <v>18621</v>
      </c>
    </row>
    <row r="33" spans="1:27" ht="15" customHeight="1" x14ac:dyDescent="0.25">
      <c r="A33" s="29">
        <f t="shared" si="1"/>
        <v>43797</v>
      </c>
      <c r="B33" s="30">
        <f>'28.11.2019'!B$24</f>
        <v>4052</v>
      </c>
      <c r="C33" s="30">
        <f>'28.11.2019'!C$24</f>
        <v>0</v>
      </c>
      <c r="D33" s="30">
        <f>'28.11.2019'!D$24</f>
        <v>0</v>
      </c>
      <c r="E33" s="30">
        <f>'28.11.2019'!E$24</f>
        <v>966</v>
      </c>
      <c r="F33" s="30">
        <f>'28.11.2019'!F$24</f>
        <v>0</v>
      </c>
      <c r="G33" s="30">
        <f>'28.11.2019'!G$24</f>
        <v>0</v>
      </c>
      <c r="H33" s="30">
        <f>'28.11.2019'!H$24</f>
        <v>950</v>
      </c>
      <c r="I33" s="30">
        <f>'28.11.2019'!I$24</f>
        <v>0</v>
      </c>
      <c r="J33" s="30">
        <f>'28.11.2019'!J$24</f>
        <v>0</v>
      </c>
      <c r="K33" s="30">
        <f>'28.11.2019'!K$24</f>
        <v>0</v>
      </c>
      <c r="L33" s="30">
        <f>'28.11.2019'!L$24</f>
        <v>0</v>
      </c>
      <c r="M33" s="30">
        <f>'28.11.2019'!M$24</f>
        <v>0</v>
      </c>
      <c r="N33" s="30">
        <f>'28.11.2019'!N$24</f>
        <v>600</v>
      </c>
      <c r="O33" s="30">
        <f>'28.11.2019'!O$24</f>
        <v>0</v>
      </c>
      <c r="P33" s="30">
        <f>'28.11.2019'!P$24</f>
        <v>0</v>
      </c>
      <c r="Q33" s="30">
        <f>'28.11.2019'!Q$24</f>
        <v>1404</v>
      </c>
      <c r="R33" s="30">
        <f>'28.11.2019'!R$24</f>
        <v>0</v>
      </c>
      <c r="S33" s="30">
        <f>'28.11.2019'!S$24</f>
        <v>0</v>
      </c>
      <c r="T33" s="30">
        <f>'28.11.2019'!T$24</f>
        <v>0</v>
      </c>
      <c r="U33" s="30">
        <f>'28.11.2019'!U$24</f>
        <v>0</v>
      </c>
      <c r="V33" s="30">
        <f>'28.11.2019'!V$24</f>
        <v>0</v>
      </c>
      <c r="W33" s="30">
        <f>'28.11.2019'!W$24</f>
        <v>0</v>
      </c>
      <c r="X33" s="30">
        <f>'28.11.2019'!X$24</f>
        <v>0</v>
      </c>
      <c r="Y33" s="30">
        <f>'28.11.2019'!Y$24</f>
        <v>0</v>
      </c>
      <c r="Z33" s="30">
        <f>'28.11.2019'!W$24</f>
        <v>0</v>
      </c>
      <c r="AA33" s="31">
        <f t="shared" si="0"/>
        <v>7972</v>
      </c>
    </row>
    <row r="34" spans="1:27" ht="15" customHeight="1" x14ac:dyDescent="0.25">
      <c r="A34" s="29">
        <f t="shared" si="1"/>
        <v>43798</v>
      </c>
      <c r="B34" s="30">
        <f>'29.11.2019'!B$24</f>
        <v>8560</v>
      </c>
      <c r="C34" s="30">
        <f>'29.11.2019'!C$24</f>
        <v>0</v>
      </c>
      <c r="D34" s="30">
        <f>'29.11.2019'!D$24</f>
        <v>0</v>
      </c>
      <c r="E34" s="30">
        <f>'29.11.2019'!E$24</f>
        <v>1350</v>
      </c>
      <c r="F34" s="30">
        <f>'29.11.2019'!F$24</f>
        <v>0</v>
      </c>
      <c r="G34" s="30">
        <f>'29.11.2019'!G$24</f>
        <v>0</v>
      </c>
      <c r="H34" s="30">
        <f>'29.11.2019'!H$24</f>
        <v>800</v>
      </c>
      <c r="I34" s="30">
        <f>'29.11.2019'!I$24</f>
        <v>0</v>
      </c>
      <c r="J34" s="30">
        <f>'29.11.2019'!J$24</f>
        <v>0</v>
      </c>
      <c r="K34" s="30">
        <f>'29.11.2019'!K$24</f>
        <v>0</v>
      </c>
      <c r="L34" s="30">
        <f>'29.11.2019'!L$24</f>
        <v>0</v>
      </c>
      <c r="M34" s="30">
        <f>'29.11.2019'!M$24</f>
        <v>0</v>
      </c>
      <c r="N34" s="30">
        <f>'29.11.2019'!N$24</f>
        <v>540</v>
      </c>
      <c r="O34" s="30">
        <f>'29.11.2019'!O$24</f>
        <v>0</v>
      </c>
      <c r="P34" s="30">
        <f>'29.11.2019'!P$24</f>
        <v>0</v>
      </c>
      <c r="Q34" s="30">
        <f>'29.11.2019'!Q$24</f>
        <v>130</v>
      </c>
      <c r="R34" s="30">
        <f>'29.11.2019'!R$24</f>
        <v>0</v>
      </c>
      <c r="S34" s="30">
        <f>'29.11.2019'!S$24</f>
        <v>0</v>
      </c>
      <c r="T34" s="30">
        <f>'29.11.2019'!T$24</f>
        <v>0</v>
      </c>
      <c r="U34" s="30">
        <f>'29.11.2019'!U$24</f>
        <v>0</v>
      </c>
      <c r="V34" s="30">
        <f>'29.11.2019'!V$24</f>
        <v>0</v>
      </c>
      <c r="W34" s="30">
        <f>'29.11.2019'!W$24</f>
        <v>0</v>
      </c>
      <c r="X34" s="30">
        <f>'29.11.2019'!X$24</f>
        <v>0</v>
      </c>
      <c r="Y34" s="30">
        <f>'29.11.2019'!Y$24</f>
        <v>0</v>
      </c>
      <c r="Z34" s="30">
        <f>'29.11.2019'!W$24</f>
        <v>0</v>
      </c>
      <c r="AA34" s="31">
        <f t="shared" si="0"/>
        <v>11380</v>
      </c>
    </row>
    <row r="35" spans="1:27" ht="15" customHeight="1" x14ac:dyDescent="0.25">
      <c r="A35" s="29">
        <f t="shared" si="1"/>
        <v>43799</v>
      </c>
      <c r="B35" s="30">
        <f>'30.11.2019'!B$24</f>
        <v>2411</v>
      </c>
      <c r="C35" s="30">
        <f>'30.11.2019'!C$24</f>
        <v>0</v>
      </c>
      <c r="D35" s="30">
        <f>'30.11.2019'!D$24</f>
        <v>0</v>
      </c>
      <c r="E35" s="30">
        <f>'30.11.2019'!E$24</f>
        <v>1349</v>
      </c>
      <c r="F35" s="30">
        <f>'30.11.2019'!F$24</f>
        <v>0</v>
      </c>
      <c r="G35" s="30">
        <f>'30.11.2019'!G$24</f>
        <v>0</v>
      </c>
      <c r="H35" s="30">
        <f>'30.11.2019'!H$24</f>
        <v>0</v>
      </c>
      <c r="I35" s="30">
        <f>'30.11.2019'!I$24</f>
        <v>0</v>
      </c>
      <c r="J35" s="30">
        <f>'30.11.2019'!J$24</f>
        <v>0</v>
      </c>
      <c r="K35" s="30">
        <f>'30.11.2019'!K$24</f>
        <v>0</v>
      </c>
      <c r="L35" s="30">
        <f>'30.11.2019'!L$24</f>
        <v>0</v>
      </c>
      <c r="M35" s="30">
        <f>'30.11.2019'!M$24</f>
        <v>0</v>
      </c>
      <c r="N35" s="30">
        <f>'30.11.2019'!N$24</f>
        <v>400</v>
      </c>
      <c r="O35" s="30">
        <f>'30.11.2019'!O$24</f>
        <v>0</v>
      </c>
      <c r="P35" s="30">
        <f>'30.11.2019'!P$24</f>
        <v>0</v>
      </c>
      <c r="Q35" s="30">
        <f>'30.11.2019'!Q$24</f>
        <v>620</v>
      </c>
      <c r="R35" s="30">
        <f>'30.11.2019'!R$24</f>
        <v>0</v>
      </c>
      <c r="S35" s="30">
        <f>'30.11.2019'!S$24</f>
        <v>0</v>
      </c>
      <c r="T35" s="30">
        <f>'30.11.2019'!T$24</f>
        <v>0</v>
      </c>
      <c r="U35" s="30">
        <f>'30.11.2019'!U$24</f>
        <v>0</v>
      </c>
      <c r="V35" s="30">
        <f>'30.11.2019'!V$24</f>
        <v>0</v>
      </c>
      <c r="W35" s="30">
        <f>'30.11.2019'!W$24</f>
        <v>0</v>
      </c>
      <c r="X35" s="30">
        <f>'30.11.2019'!X$24</f>
        <v>0</v>
      </c>
      <c r="Y35" s="30">
        <f>'30.11.2019'!Y$24</f>
        <v>0</v>
      </c>
      <c r="Z35" s="30">
        <f>'30.11.2019'!W$24</f>
        <v>0</v>
      </c>
      <c r="AA35" s="31">
        <f t="shared" si="0"/>
        <v>4780</v>
      </c>
    </row>
    <row r="36" spans="1:27" ht="15" customHeight="1" x14ac:dyDescent="0.25">
      <c r="A36" s="29"/>
      <c r="B36" s="30">
        <f>'31.10.2019'!B$24</f>
        <v>0</v>
      </c>
      <c r="C36" s="30">
        <f>'31.10.2019'!C$24</f>
        <v>0</v>
      </c>
      <c r="D36" s="30">
        <f>'31.10.2019'!D$24</f>
        <v>0</v>
      </c>
      <c r="E36" s="30">
        <f>'31.10.2019'!E$24</f>
        <v>0</v>
      </c>
      <c r="F36" s="30">
        <f>'31.10.2019'!F$24</f>
        <v>0</v>
      </c>
      <c r="G36" s="30">
        <f>'31.10.2019'!G$24</f>
        <v>0</v>
      </c>
      <c r="H36" s="30">
        <f>'31.10.2019'!H$24</f>
        <v>0</v>
      </c>
      <c r="I36" s="30">
        <f>'31.10.2019'!I$24</f>
        <v>0</v>
      </c>
      <c r="J36" s="30">
        <f>'31.10.2019'!J$24</f>
        <v>0</v>
      </c>
      <c r="K36" s="30">
        <f>'31.10.2019'!K$24</f>
        <v>0</v>
      </c>
      <c r="L36" s="30">
        <f>'31.10.2019'!L$24</f>
        <v>0</v>
      </c>
      <c r="M36" s="30">
        <f>'31.10.2019'!M$24</f>
        <v>0</v>
      </c>
      <c r="N36" s="30">
        <f>'31.10.2019'!N$24</f>
        <v>0</v>
      </c>
      <c r="O36" s="30">
        <f>'31.10.2019'!O$24</f>
        <v>0</v>
      </c>
      <c r="P36" s="30">
        <f>'31.10.2019'!P$24</f>
        <v>0</v>
      </c>
      <c r="Q36" s="30">
        <f>'31.10.2019'!Q$24</f>
        <v>0</v>
      </c>
      <c r="R36" s="30">
        <f>'31.10.2019'!R$24</f>
        <v>0</v>
      </c>
      <c r="S36" s="30">
        <f>'31.10.2019'!S$24</f>
        <v>0</v>
      </c>
      <c r="T36" s="30">
        <f>'31.10.2019'!T$24</f>
        <v>0</v>
      </c>
      <c r="U36" s="30">
        <f>'31.10.2019'!U$24</f>
        <v>0</v>
      </c>
      <c r="V36" s="30">
        <f>'31.10.2019'!V$24</f>
        <v>0</v>
      </c>
      <c r="W36" s="30">
        <f>'31.10.2019'!W$24</f>
        <v>0</v>
      </c>
      <c r="X36" s="30">
        <f>'31.10.2019'!X$24</f>
        <v>0</v>
      </c>
      <c r="Y36" s="30">
        <f>'31.10.2019'!Y$24</f>
        <v>0</v>
      </c>
      <c r="Z36" s="30">
        <f>'31.10.2019'!W$24</f>
        <v>0</v>
      </c>
      <c r="AA36" s="31">
        <f t="shared" si="0"/>
        <v>0</v>
      </c>
    </row>
    <row r="37" spans="1:27" ht="18.75" customHeight="1" x14ac:dyDescent="0.25">
      <c r="A37" s="32" t="s">
        <v>18</v>
      </c>
      <c r="B37" s="33">
        <f>SUM(B6:B36)</f>
        <v>101153</v>
      </c>
      <c r="C37" s="33">
        <f t="shared" ref="C37:Z37" si="2">SUM(C6:C36)</f>
        <v>5445</v>
      </c>
      <c r="D37" s="33">
        <f t="shared" si="2"/>
        <v>0</v>
      </c>
      <c r="E37" s="33">
        <f t="shared" si="2"/>
        <v>36240</v>
      </c>
      <c r="F37" s="33">
        <f t="shared" si="2"/>
        <v>0</v>
      </c>
      <c r="G37" s="33">
        <f t="shared" si="2"/>
        <v>0</v>
      </c>
      <c r="H37" s="33">
        <f t="shared" si="2"/>
        <v>17750</v>
      </c>
      <c r="I37" s="33">
        <f t="shared" si="2"/>
        <v>0</v>
      </c>
      <c r="J37" s="33">
        <f t="shared" si="2"/>
        <v>0</v>
      </c>
      <c r="K37" s="33">
        <f t="shared" si="2"/>
        <v>0</v>
      </c>
      <c r="L37" s="33">
        <f t="shared" si="2"/>
        <v>0</v>
      </c>
      <c r="M37" s="33">
        <f t="shared" si="2"/>
        <v>0</v>
      </c>
      <c r="N37" s="33">
        <f t="shared" si="2"/>
        <v>7078</v>
      </c>
      <c r="O37" s="33">
        <f t="shared" si="2"/>
        <v>0</v>
      </c>
      <c r="P37" s="33">
        <f t="shared" si="2"/>
        <v>0</v>
      </c>
      <c r="Q37" s="33">
        <f t="shared" si="2"/>
        <v>11810</v>
      </c>
      <c r="R37" s="33">
        <f t="shared" si="2"/>
        <v>0</v>
      </c>
      <c r="S37" s="33">
        <f t="shared" si="2"/>
        <v>0</v>
      </c>
      <c r="T37" s="33">
        <f t="shared" si="2"/>
        <v>0</v>
      </c>
      <c r="U37" s="33">
        <f t="shared" si="2"/>
        <v>0</v>
      </c>
      <c r="V37" s="33">
        <f t="shared" si="2"/>
        <v>0</v>
      </c>
      <c r="W37" s="33">
        <f t="shared" si="2"/>
        <v>0</v>
      </c>
      <c r="X37" s="33">
        <f t="shared" si="2"/>
        <v>0</v>
      </c>
      <c r="Y37" s="33">
        <f t="shared" si="2"/>
        <v>0</v>
      </c>
      <c r="Z37" s="33">
        <f t="shared" si="2"/>
        <v>0</v>
      </c>
      <c r="AA37" s="33">
        <f t="shared" ref="AA37" si="3">SUM(AA6:AA36)</f>
        <v>179476</v>
      </c>
    </row>
    <row r="38" spans="1:27" ht="66" customHeight="1" x14ac:dyDescent="0.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</sheetData>
  <sheetProtection algorithmName="SHA-512" hashValue="BNDybThrz9CQGGmwAbr6wXU981w6ToRUl7nG//FIZHve5l5TbO1O+THEQBf2IUPox/eHy0O0lincCsamNL/0uw==" saltValue="SUKKuGXXmurkM+YZHr3/gg==" spinCount="100000" sheet="1" selectLockedCells="1" selectUnlockedCells="1"/>
  <mergeCells count="11">
    <mergeCell ref="AA4:AA5"/>
    <mergeCell ref="B2:Z2"/>
    <mergeCell ref="A4:A5"/>
    <mergeCell ref="B4:D4"/>
    <mergeCell ref="E4:G4"/>
    <mergeCell ref="H4:J4"/>
    <mergeCell ref="K4:M4"/>
    <mergeCell ref="N4:P4"/>
    <mergeCell ref="Q4:S4"/>
    <mergeCell ref="T4:V4"/>
    <mergeCell ref="W4:Y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I34" sqref="I34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470</v>
      </c>
      <c r="C8" s="2"/>
      <c r="D8" s="2"/>
      <c r="E8" s="2">
        <v>250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94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350</v>
      </c>
      <c r="C9" s="2"/>
      <c r="D9" s="2"/>
      <c r="E9" s="2">
        <v>150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100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300</v>
      </c>
      <c r="C10" s="2"/>
      <c r="D10" s="2"/>
      <c r="E10" s="2">
        <v>150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>
        <v>100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>
        <v>150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1120</v>
      </c>
      <c r="C24" s="64">
        <f>SUM(C8:C23)</f>
        <v>0</v>
      </c>
      <c r="D24" s="64">
        <f>SUM(D8:D23)</f>
        <v>0</v>
      </c>
      <c r="E24" s="64">
        <f t="shared" si="0"/>
        <v>950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194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2264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2264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2170</v>
      </c>
      <c r="F29" s="163"/>
      <c r="G29" s="52"/>
      <c r="H29" s="158">
        <f>E29+E30+E32+E34+E31</f>
        <v>2264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94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2116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I20" sqref="I2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100</v>
      </c>
      <c r="C8" s="2"/>
      <c r="D8" s="2"/>
      <c r="E8" s="2">
        <v>150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150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1100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>
        <v>100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>
        <v>250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>
        <v>200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100</v>
      </c>
      <c r="C24" s="64">
        <f>SUM(C8:C23)</f>
        <v>0</v>
      </c>
      <c r="D24" s="64">
        <f>SUM(D8:D23)</f>
        <v>0</v>
      </c>
      <c r="E24" s="64">
        <f t="shared" si="0"/>
        <v>2050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2150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2150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1850</v>
      </c>
      <c r="F29" s="163"/>
      <c r="G29" s="52"/>
      <c r="H29" s="158">
        <f>E29+E30+E32+E34+E31</f>
        <v>2150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49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75"/>
      <c r="AA30" s="76">
        <v>500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300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1296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  <mergeCell ref="N31:Z31"/>
  </mergeCells>
  <pageMargins left="0.7" right="0.7" top="0.75" bottom="0.75" header="0.3" footer="0.3"/>
  <pageSetup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AA31" sqref="AA3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470</v>
      </c>
      <c r="C8" s="2"/>
      <c r="D8" s="2"/>
      <c r="E8" s="2">
        <v>200</v>
      </c>
      <c r="F8" s="2"/>
      <c r="G8" s="2"/>
      <c r="H8" s="2">
        <v>500</v>
      </c>
      <c r="I8" s="2"/>
      <c r="J8" s="2"/>
      <c r="K8" s="2"/>
      <c r="L8" s="2"/>
      <c r="M8" s="2"/>
      <c r="N8" s="2">
        <v>40</v>
      </c>
      <c r="O8" s="2"/>
      <c r="P8" s="2"/>
      <c r="Q8" s="2">
        <v>20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470</v>
      </c>
      <c r="C9" s="2"/>
      <c r="D9" s="2"/>
      <c r="E9" s="2">
        <v>100</v>
      </c>
      <c r="F9" s="2"/>
      <c r="G9" s="2"/>
      <c r="H9" s="2">
        <v>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200</v>
      </c>
      <c r="F10" s="2"/>
      <c r="G10" s="2"/>
      <c r="H10" s="2">
        <v>150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200</v>
      </c>
      <c r="F11" s="2"/>
      <c r="G11" s="2"/>
      <c r="H11" s="2">
        <v>150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>
        <v>150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940</v>
      </c>
      <c r="C24" s="64">
        <f>SUM(C8:C23)</f>
        <v>0</v>
      </c>
      <c r="D24" s="64">
        <f>SUM(D8:D23)</f>
        <v>0</v>
      </c>
      <c r="E24" s="64">
        <f t="shared" si="0"/>
        <v>850</v>
      </c>
      <c r="F24" s="64">
        <f t="shared" si="0"/>
        <v>0</v>
      </c>
      <c r="G24" s="64">
        <f>SUM(G8:G23)</f>
        <v>0</v>
      </c>
      <c r="H24" s="64">
        <f t="shared" si="0"/>
        <v>950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40</v>
      </c>
      <c r="O24" s="64">
        <f t="shared" si="0"/>
        <v>0</v>
      </c>
      <c r="P24" s="64">
        <f>SUM(P8:P23)</f>
        <v>0</v>
      </c>
      <c r="Q24" s="64">
        <f t="shared" ref="Q24:Y24" si="1">SUM(Q8:Q23)</f>
        <v>20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2800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2800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2800</v>
      </c>
      <c r="F29" s="163"/>
      <c r="G29" s="52"/>
      <c r="H29" s="158">
        <f>E29+E30+E32+E34+E31</f>
        <v>2800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50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100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2646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470</v>
      </c>
      <c r="C8" s="2"/>
      <c r="D8" s="2"/>
      <c r="E8" s="2">
        <v>300</v>
      </c>
      <c r="F8" s="2"/>
      <c r="G8" s="2"/>
      <c r="H8" s="2">
        <v>100</v>
      </c>
      <c r="I8" s="2"/>
      <c r="J8" s="2"/>
      <c r="K8" s="2"/>
      <c r="L8" s="2"/>
      <c r="M8" s="2"/>
      <c r="N8" s="2">
        <v>40</v>
      </c>
      <c r="O8" s="2"/>
      <c r="P8" s="2"/>
      <c r="Q8" s="2">
        <v>20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100</v>
      </c>
      <c r="F9" s="2"/>
      <c r="G9" s="2"/>
      <c r="H9" s="2">
        <v>100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>
        <v>250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>
        <v>150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>
        <v>100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470</v>
      </c>
      <c r="C24" s="64">
        <f>SUM(C8:C23)</f>
        <v>0</v>
      </c>
      <c r="D24" s="64">
        <f>SUM(D8:D23)</f>
        <v>0</v>
      </c>
      <c r="E24" s="64">
        <f t="shared" si="0"/>
        <v>400</v>
      </c>
      <c r="F24" s="64">
        <f t="shared" si="0"/>
        <v>0</v>
      </c>
      <c r="G24" s="64">
        <f>SUM(G8:G23)</f>
        <v>0</v>
      </c>
      <c r="H24" s="64">
        <f t="shared" si="0"/>
        <v>700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40</v>
      </c>
      <c r="O24" s="64">
        <f t="shared" si="0"/>
        <v>0</v>
      </c>
      <c r="P24" s="64">
        <f>SUM(P8:P23)</f>
        <v>0</v>
      </c>
      <c r="Q24" s="64">
        <f t="shared" ref="Q24:Y24" si="1">SUM(Q8:Q23)</f>
        <v>20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1630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1630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1630</v>
      </c>
      <c r="F29" s="163"/>
      <c r="G29" s="52"/>
      <c r="H29" s="158">
        <f>E29+E30+E32+E34+E31</f>
        <v>1630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1576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7" workbookViewId="0">
      <selection activeCell="P41" sqref="P4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350</v>
      </c>
      <c r="C8" s="2"/>
      <c r="D8" s="2"/>
      <c r="E8" s="2">
        <v>100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300</v>
      </c>
      <c r="C9" s="2"/>
      <c r="D9" s="2"/>
      <c r="E9" s="2">
        <v>150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600</v>
      </c>
      <c r="C10" s="2"/>
      <c r="D10" s="2"/>
      <c r="E10" s="2">
        <v>450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5000</v>
      </c>
      <c r="C11" s="2"/>
      <c r="D11" s="2"/>
      <c r="E11" s="2">
        <v>600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350</v>
      </c>
      <c r="C12" s="2"/>
      <c r="D12" s="2"/>
      <c r="E12" s="2">
        <v>250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>
        <v>100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6600</v>
      </c>
      <c r="C24" s="64">
        <f>SUM(C8:C23)</f>
        <v>0</v>
      </c>
      <c r="D24" s="64">
        <f>SUM(D8:D23)</f>
        <v>0</v>
      </c>
      <c r="E24" s="64">
        <f t="shared" si="0"/>
        <v>1650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8250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8250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7950</v>
      </c>
      <c r="F29" s="163"/>
      <c r="G29" s="52"/>
      <c r="H29" s="158">
        <f>E29+E30+E32+E34+E31</f>
        <v>8250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84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51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300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300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384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7566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384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7" workbookViewId="0">
      <selection activeCell="K35" sqref="K35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470</v>
      </c>
      <c r="C8" s="2"/>
      <c r="D8" s="2"/>
      <c r="E8" s="2">
        <v>250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470</v>
      </c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470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350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590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590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2940</v>
      </c>
      <c r="C24" s="64">
        <f>SUM(C8:C23)</f>
        <v>0</v>
      </c>
      <c r="D24" s="64">
        <f>SUM(D8:D23)</f>
        <v>0</v>
      </c>
      <c r="E24" s="64">
        <f t="shared" si="0"/>
        <v>350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3290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3290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3290</v>
      </c>
      <c r="F29" s="163"/>
      <c r="G29" s="52"/>
      <c r="H29" s="158">
        <f>E29+E30+E32+E34+E31</f>
        <v>3290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3236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1180</v>
      </c>
      <c r="C8" s="2">
        <v>1050</v>
      </c>
      <c r="D8" s="2"/>
      <c r="E8" s="2">
        <v>150</v>
      </c>
      <c r="F8" s="2"/>
      <c r="G8" s="2"/>
      <c r="H8" s="2">
        <v>150</v>
      </c>
      <c r="I8" s="2"/>
      <c r="J8" s="2"/>
      <c r="K8" s="2"/>
      <c r="L8" s="2"/>
      <c r="M8" s="2"/>
      <c r="N8" s="2">
        <v>110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590</v>
      </c>
      <c r="C9" s="2"/>
      <c r="D9" s="2"/>
      <c r="E9" s="2">
        <v>200</v>
      </c>
      <c r="F9" s="2"/>
      <c r="G9" s="2"/>
      <c r="H9" s="2">
        <v>300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100</v>
      </c>
      <c r="C10" s="2"/>
      <c r="D10" s="2"/>
      <c r="E10" s="2">
        <v>100</v>
      </c>
      <c r="F10" s="2"/>
      <c r="G10" s="2"/>
      <c r="H10" s="2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300</v>
      </c>
      <c r="C11" s="2"/>
      <c r="D11" s="2"/>
      <c r="E11" s="2">
        <v>150</v>
      </c>
      <c r="F11" s="2"/>
      <c r="G11" s="2"/>
      <c r="H11" s="2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300</v>
      </c>
      <c r="C12" s="2"/>
      <c r="D12" s="2"/>
      <c r="E12" s="2">
        <v>500</v>
      </c>
      <c r="F12" s="2"/>
      <c r="G12" s="2"/>
      <c r="H12" s="2">
        <v>100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800</v>
      </c>
      <c r="C13" s="2"/>
      <c r="D13" s="2"/>
      <c r="E13" s="2">
        <v>900</v>
      </c>
      <c r="F13" s="2"/>
      <c r="G13" s="2"/>
      <c r="H13" s="2">
        <v>150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>
        <v>470</v>
      </c>
      <c r="C14" s="2"/>
      <c r="D14" s="2"/>
      <c r="E14" s="2">
        <v>100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>
        <v>100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3740</v>
      </c>
      <c r="C24" s="64">
        <f>SUM(C8:C23)</f>
        <v>1050</v>
      </c>
      <c r="D24" s="64">
        <f>SUM(D8:D23)</f>
        <v>0</v>
      </c>
      <c r="E24" s="64">
        <f t="shared" si="0"/>
        <v>2200</v>
      </c>
      <c r="F24" s="64">
        <f t="shared" si="0"/>
        <v>0</v>
      </c>
      <c r="G24" s="64">
        <f>SUM(G8:G23)</f>
        <v>0</v>
      </c>
      <c r="H24" s="64">
        <f t="shared" si="0"/>
        <v>900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110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1050</v>
      </c>
      <c r="F26" s="165"/>
      <c r="G26" s="50"/>
      <c r="H26" s="147">
        <f>E26+E27+E28</f>
        <v>8000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6950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8000</v>
      </c>
      <c r="F29" s="163"/>
      <c r="G29" s="52"/>
      <c r="H29" s="158">
        <f>E29+E30+E32+E34+E31</f>
        <v>8000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7946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350</v>
      </c>
      <c r="C8" s="2"/>
      <c r="D8" s="2"/>
      <c r="E8" s="2">
        <v>1000</v>
      </c>
      <c r="F8" s="2"/>
      <c r="G8" s="2"/>
      <c r="H8" s="2">
        <v>150</v>
      </c>
      <c r="I8" s="2"/>
      <c r="J8" s="2"/>
      <c r="K8" s="2"/>
      <c r="L8" s="2"/>
      <c r="M8" s="2"/>
      <c r="N8" s="2">
        <v>450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130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350</v>
      </c>
      <c r="C24" s="64">
        <f>SUM(C8:C23)</f>
        <v>0</v>
      </c>
      <c r="D24" s="64">
        <f>SUM(D8:D23)</f>
        <v>0</v>
      </c>
      <c r="E24" s="64">
        <f t="shared" si="0"/>
        <v>1130</v>
      </c>
      <c r="F24" s="64">
        <f t="shared" si="0"/>
        <v>0</v>
      </c>
      <c r="G24" s="64">
        <f>SUM(G8:G23)</f>
        <v>0</v>
      </c>
      <c r="H24" s="64">
        <f t="shared" si="0"/>
        <v>150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450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2080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2080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2080</v>
      </c>
      <c r="F29" s="163"/>
      <c r="G29" s="52"/>
      <c r="H29" s="158">
        <f>E29+E30+E32+E34+E31</f>
        <v>2080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52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75"/>
      <c r="AA30" s="76">
        <v>190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 t="s">
        <v>53</v>
      </c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244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1836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244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  <mergeCell ref="N31:Z31"/>
  </mergeCells>
  <pageMargins left="0.7" right="0.7" top="0.75" bottom="0.75" header="0.3" footer="0.3"/>
  <pageSetup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I34" sqref="I34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500</v>
      </c>
      <c r="F8" s="2"/>
      <c r="G8" s="2"/>
      <c r="H8" s="2"/>
      <c r="I8" s="2"/>
      <c r="J8" s="2"/>
      <c r="K8" s="2"/>
      <c r="L8" s="2"/>
      <c r="M8" s="2"/>
      <c r="N8" s="2">
        <v>70</v>
      </c>
      <c r="O8" s="2"/>
      <c r="P8" s="2"/>
      <c r="Q8" s="2">
        <v>1097</v>
      </c>
      <c r="R8" s="2"/>
      <c r="S8" s="2"/>
      <c r="T8" s="2"/>
      <c r="U8" s="2"/>
      <c r="V8" s="2"/>
      <c r="W8" s="2"/>
      <c r="X8" s="2"/>
      <c r="Y8" s="2"/>
      <c r="Z8" s="2">
        <v>499</v>
      </c>
      <c r="AA8" s="65"/>
      <c r="AB8" t="s">
        <v>54</v>
      </c>
    </row>
    <row r="9" spans="1:30" ht="18" customHeight="1" x14ac:dyDescent="0.25">
      <c r="A9" s="2">
        <v>2</v>
      </c>
      <c r="B9" s="2">
        <v>300</v>
      </c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>
        <v>189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200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600</v>
      </c>
      <c r="C24" s="64">
        <f>SUM(C8:C23)</f>
        <v>0</v>
      </c>
      <c r="D24" s="64">
        <f>SUM(D8:D23)</f>
        <v>0</v>
      </c>
      <c r="E24" s="64">
        <f t="shared" si="0"/>
        <v>800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259</v>
      </c>
      <c r="O24" s="64">
        <f t="shared" si="0"/>
        <v>0</v>
      </c>
      <c r="P24" s="64">
        <f>SUM(P8:P23)</f>
        <v>0</v>
      </c>
      <c r="Q24" s="64">
        <f t="shared" ref="Q24:Y24" si="1">SUM(Q8:Q23)</f>
        <v>1097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499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3255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3255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1470</v>
      </c>
      <c r="F29" s="163"/>
      <c r="G29" s="52"/>
      <c r="H29" s="158">
        <f>E29+E30+E32+E34+E31</f>
        <v>3255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60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499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1286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60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1410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60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350</v>
      </c>
      <c r="C8" s="2"/>
      <c r="D8" s="2"/>
      <c r="E8" s="2">
        <v>700</v>
      </c>
      <c r="F8" s="2"/>
      <c r="G8" s="2"/>
      <c r="H8" s="2">
        <v>150</v>
      </c>
      <c r="I8" s="2"/>
      <c r="J8" s="2"/>
      <c r="K8" s="2"/>
      <c r="L8" s="2"/>
      <c r="M8" s="2"/>
      <c r="N8" s="2">
        <v>50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300</v>
      </c>
      <c r="C9" s="2"/>
      <c r="D9" s="2"/>
      <c r="E9" s="2">
        <v>2180</v>
      </c>
      <c r="F9" s="2"/>
      <c r="G9" s="2"/>
      <c r="H9" s="2">
        <v>200</v>
      </c>
      <c r="I9" s="2"/>
      <c r="J9" s="2"/>
      <c r="K9" s="2"/>
      <c r="L9" s="2"/>
      <c r="M9" s="2"/>
      <c r="N9" s="2">
        <v>1384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1400</v>
      </c>
      <c r="C10" s="2"/>
      <c r="D10" s="2"/>
      <c r="E10" s="2">
        <v>100</v>
      </c>
      <c r="F10" s="2"/>
      <c r="G10" s="2"/>
      <c r="H10" s="2">
        <v>200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2400</v>
      </c>
      <c r="C11" s="2"/>
      <c r="D11" s="2"/>
      <c r="E11" s="2">
        <v>200</v>
      </c>
      <c r="F11" s="2"/>
      <c r="G11" s="2"/>
      <c r="H11" s="2">
        <v>800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300</v>
      </c>
      <c r="C12" s="2"/>
      <c r="D12" s="2"/>
      <c r="E12" s="2">
        <v>1634</v>
      </c>
      <c r="F12" s="2"/>
      <c r="G12" s="2"/>
      <c r="H12" s="2">
        <v>250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300</v>
      </c>
      <c r="C13" s="2"/>
      <c r="D13" s="2"/>
      <c r="E13" s="2">
        <v>150</v>
      </c>
      <c r="F13" s="2"/>
      <c r="G13" s="2"/>
      <c r="H13" s="2">
        <v>150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>
        <v>5300</v>
      </c>
      <c r="C14" s="2"/>
      <c r="D14" s="2"/>
      <c r="E14" s="2">
        <v>150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>
        <v>150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10350</v>
      </c>
      <c r="C24" s="64">
        <f>SUM(C8:C23)</f>
        <v>0</v>
      </c>
      <c r="D24" s="64">
        <f>SUM(D8:D23)</f>
        <v>0</v>
      </c>
      <c r="E24" s="64">
        <f t="shared" si="0"/>
        <v>5264</v>
      </c>
      <c r="F24" s="64">
        <f t="shared" si="0"/>
        <v>0</v>
      </c>
      <c r="G24" s="64">
        <f>SUM(G8:G23)</f>
        <v>0</v>
      </c>
      <c r="H24" s="64">
        <f t="shared" si="0"/>
        <v>1750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1434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18798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18798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16864</v>
      </c>
      <c r="F29" s="163"/>
      <c r="G29" s="52"/>
      <c r="H29" s="158">
        <f>E29+E30+E32+E34+E31</f>
        <v>18798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1934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16810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4"/>
  <sheetViews>
    <sheetView topLeftCell="A25" zoomScale="85" zoomScaleNormal="85" workbookViewId="0">
      <selection activeCell="A10" sqref="A10"/>
    </sheetView>
  </sheetViews>
  <sheetFormatPr defaultRowHeight="15" x14ac:dyDescent="0.25"/>
  <cols>
    <col min="1" max="1" width="21.28515625" bestFit="1" customWidth="1"/>
    <col min="2" max="2" width="17.42578125" bestFit="1" customWidth="1"/>
    <col min="3" max="3" width="17.7109375" bestFit="1" customWidth="1"/>
    <col min="4" max="4" width="17.7109375" customWidth="1"/>
    <col min="5" max="5" width="12.140625" customWidth="1"/>
    <col min="6" max="6" width="16.42578125" customWidth="1"/>
    <col min="7" max="7" width="16.140625" customWidth="1"/>
    <col min="8" max="8" width="15.7109375" customWidth="1"/>
    <col min="9" max="10" width="12.85546875" customWidth="1"/>
    <col min="11" max="11" width="16.42578125" customWidth="1"/>
    <col min="12" max="12" width="15.28515625" bestFit="1" customWidth="1"/>
    <col min="13" max="13" width="17.140625" customWidth="1"/>
  </cols>
  <sheetData>
    <row r="1" spans="1:13" ht="46.5" x14ac:dyDescent="0.25">
      <c r="A1" s="124" t="s">
        <v>43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47.25" x14ac:dyDescent="0.25">
      <c r="A2" s="16" t="s">
        <v>14</v>
      </c>
      <c r="B2" s="17" t="s">
        <v>15</v>
      </c>
      <c r="C2" s="17" t="s">
        <v>16</v>
      </c>
      <c r="D2" s="17" t="s">
        <v>26</v>
      </c>
      <c r="E2" s="17" t="s">
        <v>17</v>
      </c>
      <c r="F2" s="17" t="s">
        <v>18</v>
      </c>
      <c r="G2" s="18" t="s">
        <v>28</v>
      </c>
      <c r="H2" s="18" t="s">
        <v>29</v>
      </c>
      <c r="I2" s="18" t="s">
        <v>19</v>
      </c>
      <c r="J2" s="18" t="s">
        <v>33</v>
      </c>
      <c r="K2" s="17" t="s">
        <v>18</v>
      </c>
      <c r="L2" s="17" t="s">
        <v>20</v>
      </c>
      <c r="M2" s="18" t="s">
        <v>21</v>
      </c>
    </row>
    <row r="3" spans="1:13" ht="26.25" x14ac:dyDescent="0.35">
      <c r="A3" s="19">
        <v>43770</v>
      </c>
      <c r="B3" s="20">
        <f>'01.11.2019'!$E$27</f>
        <v>9610</v>
      </c>
      <c r="C3" s="20">
        <f>'01.11.2019'!$E$26</f>
        <v>0</v>
      </c>
      <c r="D3" s="20">
        <f>'01.11.2019'!$E$28</f>
        <v>0</v>
      </c>
      <c r="E3" s="20">
        <f>'01.11.2019'!$E$34</f>
        <v>0</v>
      </c>
      <c r="F3" s="20">
        <f>B3+C3+D3-E3</f>
        <v>9610</v>
      </c>
      <c r="G3" s="20">
        <f>'01.11.2019'!$E$32</f>
        <v>0</v>
      </c>
      <c r="H3" s="20">
        <f>'01.11.2019'!$E$29</f>
        <v>9610</v>
      </c>
      <c r="I3" s="20">
        <f>'01.11.2019'!$E$30</f>
        <v>0</v>
      </c>
      <c r="J3" s="20">
        <f>'01.11.2019'!$E$31</f>
        <v>0</v>
      </c>
      <c r="K3" s="20">
        <f>G3+H3+I3+J3</f>
        <v>9610</v>
      </c>
      <c r="L3" s="20">
        <f>'01.11.2019'!$E$33</f>
        <v>54</v>
      </c>
      <c r="M3" s="20">
        <f>H3-L3</f>
        <v>9556</v>
      </c>
    </row>
    <row r="4" spans="1:13" ht="26.25" x14ac:dyDescent="0.35">
      <c r="A4" s="19">
        <f>+A3+1</f>
        <v>43771</v>
      </c>
      <c r="B4" s="20">
        <f>'02.11.2019'!$E$27</f>
        <v>3330</v>
      </c>
      <c r="C4" s="20">
        <f>'02.11.2019'!$E$26</f>
        <v>780</v>
      </c>
      <c r="D4" s="20">
        <f>'02.11.2019'!$E$28</f>
        <v>0</v>
      </c>
      <c r="E4" s="20">
        <f>'02.11.2019'!$E$34</f>
        <v>0</v>
      </c>
      <c r="F4" s="20">
        <f t="shared" ref="F4:F30" si="0">B4+C4+D4-E4</f>
        <v>4110</v>
      </c>
      <c r="G4" s="20">
        <f>'02.11.2019'!$E$32</f>
        <v>2310</v>
      </c>
      <c r="H4" s="20">
        <f>'02.11.2019'!$E$29</f>
        <v>1800</v>
      </c>
      <c r="I4" s="20">
        <f>'02.11.2019'!$E$30</f>
        <v>0</v>
      </c>
      <c r="J4" s="20">
        <f>'02.11.2019'!$E$31</f>
        <v>0</v>
      </c>
      <c r="K4" s="20">
        <f t="shared" ref="K4:K33" si="1">G4+H4+I4+J4</f>
        <v>4110</v>
      </c>
      <c r="L4" s="20">
        <f>'02.11.2019'!$E$33</f>
        <v>724</v>
      </c>
      <c r="M4" s="20">
        <f t="shared" ref="M4:M30" si="2">H4-L4</f>
        <v>1076</v>
      </c>
    </row>
    <row r="5" spans="1:13" ht="26.25" x14ac:dyDescent="0.35">
      <c r="A5" s="19">
        <f t="shared" ref="A5:A32" si="3">+A4+1</f>
        <v>43772</v>
      </c>
      <c r="B5" s="20">
        <f>'03.11.2019'!$E$27</f>
        <v>6030</v>
      </c>
      <c r="C5" s="20">
        <f>'03.11.2019'!$E$26</f>
        <v>0</v>
      </c>
      <c r="D5" s="20">
        <f>'03.11.2019'!$E$28</f>
        <v>0</v>
      </c>
      <c r="E5" s="20">
        <f>'03.11.2019'!$E$34</f>
        <v>0</v>
      </c>
      <c r="F5" s="20">
        <f t="shared" si="0"/>
        <v>6030</v>
      </c>
      <c r="G5" s="20">
        <f>'03.11.2019'!$E$32</f>
        <v>300</v>
      </c>
      <c r="H5" s="20">
        <f>'03.11.2019'!$E$29</f>
        <v>5480</v>
      </c>
      <c r="I5" s="20">
        <f>'03.11.2019'!$E$30</f>
        <v>0</v>
      </c>
      <c r="J5" s="20">
        <f>'03.11.2019'!$E$31</f>
        <v>250</v>
      </c>
      <c r="K5" s="20">
        <f t="shared" si="1"/>
        <v>6030</v>
      </c>
      <c r="L5" s="20">
        <f>'03.11.2019'!$E$33</f>
        <v>54</v>
      </c>
      <c r="M5" s="20">
        <f t="shared" si="2"/>
        <v>5426</v>
      </c>
    </row>
    <row r="6" spans="1:13" ht="26.25" x14ac:dyDescent="0.35">
      <c r="A6" s="19">
        <f t="shared" si="3"/>
        <v>43773</v>
      </c>
      <c r="B6" s="20">
        <f>'04.11.2019'!$E$27</f>
        <v>4580</v>
      </c>
      <c r="C6" s="20">
        <f>'04.11.2019'!$E$26</f>
        <v>0</v>
      </c>
      <c r="D6" s="20">
        <f>'04.11.2019'!$E$28</f>
        <v>0</v>
      </c>
      <c r="E6" s="20">
        <f>'04.11.2019'!$E$34</f>
        <v>0</v>
      </c>
      <c r="F6" s="20">
        <f t="shared" si="0"/>
        <v>4580</v>
      </c>
      <c r="G6" s="20">
        <f>'04.11.2019'!$E$32</f>
        <v>0</v>
      </c>
      <c r="H6" s="20">
        <f>'04.11.2019'!$E$29</f>
        <v>4580</v>
      </c>
      <c r="I6" s="20">
        <f>'04.11.2019'!$E$30</f>
        <v>0</v>
      </c>
      <c r="J6" s="20">
        <f>'04.11.2019'!$E$31</f>
        <v>0</v>
      </c>
      <c r="K6" s="20">
        <f t="shared" si="1"/>
        <v>4580</v>
      </c>
      <c r="L6" s="20">
        <f>'04.11.2019'!$E$33</f>
        <v>54</v>
      </c>
      <c r="M6" s="20">
        <f t="shared" si="2"/>
        <v>4526</v>
      </c>
    </row>
    <row r="7" spans="1:13" ht="26.25" x14ac:dyDescent="0.35">
      <c r="A7" s="19">
        <f t="shared" si="3"/>
        <v>43774</v>
      </c>
      <c r="B7" s="20">
        <f>'05.11.2019'!$E$27</f>
        <v>1800</v>
      </c>
      <c r="C7" s="20">
        <f>'05.11.2019'!$E$26</f>
        <v>0</v>
      </c>
      <c r="D7" s="20">
        <f>'05.11.2019'!$E$28</f>
        <v>0</v>
      </c>
      <c r="E7" s="20">
        <f>'05.11.2019'!$E$34</f>
        <v>0</v>
      </c>
      <c r="F7" s="20">
        <f t="shared" si="0"/>
        <v>1800</v>
      </c>
      <c r="G7" s="20">
        <f>'05.11.2019'!$E$32</f>
        <v>200</v>
      </c>
      <c r="H7" s="20">
        <f>'05.11.2019'!$E$29</f>
        <v>1600</v>
      </c>
      <c r="I7" s="20">
        <f>'05.11.2019'!$E$30</f>
        <v>0</v>
      </c>
      <c r="J7" s="20">
        <f>'05.11.2019'!$E$31</f>
        <v>0</v>
      </c>
      <c r="K7" s="20">
        <f t="shared" si="1"/>
        <v>1800</v>
      </c>
      <c r="L7" s="20">
        <f>'05.11.2019'!$E$33</f>
        <v>54</v>
      </c>
      <c r="M7" s="20">
        <f t="shared" si="2"/>
        <v>1546</v>
      </c>
    </row>
    <row r="8" spans="1:13" ht="26.25" x14ac:dyDescent="0.35">
      <c r="A8" s="19">
        <f t="shared" si="3"/>
        <v>43775</v>
      </c>
      <c r="B8" s="20">
        <f>'06.11.2019'!$E$27</f>
        <v>500</v>
      </c>
      <c r="C8" s="20">
        <f>'06.11.2019'!$E$26</f>
        <v>0</v>
      </c>
      <c r="D8" s="20">
        <f>'06.11.2019'!$E$28</f>
        <v>0</v>
      </c>
      <c r="E8" s="20">
        <f>'06.11.2019'!$E$34</f>
        <v>0</v>
      </c>
      <c r="F8" s="20">
        <f t="shared" si="0"/>
        <v>500</v>
      </c>
      <c r="G8" s="20">
        <f>'06.11.2019'!$E$32</f>
        <v>0</v>
      </c>
      <c r="H8" s="20">
        <f>'06.11.2019'!$E$29</f>
        <v>500</v>
      </c>
      <c r="I8" s="20">
        <f>'06.11.2019'!$E$30</f>
        <v>0</v>
      </c>
      <c r="J8" s="20">
        <f>'06.11.2019'!$E$31</f>
        <v>0</v>
      </c>
      <c r="K8" s="20">
        <f t="shared" si="1"/>
        <v>500</v>
      </c>
      <c r="L8" s="20">
        <f>'06.11.2019'!$E$33</f>
        <v>50</v>
      </c>
      <c r="M8" s="20">
        <f t="shared" si="2"/>
        <v>450</v>
      </c>
    </row>
    <row r="9" spans="1:13" ht="26.25" x14ac:dyDescent="0.35">
      <c r="A9" s="19">
        <f t="shared" si="3"/>
        <v>43776</v>
      </c>
      <c r="B9" s="20">
        <f>'07.11.2019'!$E$27</f>
        <v>7800</v>
      </c>
      <c r="C9" s="20">
        <f>'07.11.2019'!$E$26</f>
        <v>0</v>
      </c>
      <c r="D9" s="20">
        <f>'07.11.2019'!$E$28</f>
        <v>0</v>
      </c>
      <c r="E9" s="20">
        <f>'07.11.2019'!$E$34</f>
        <v>0</v>
      </c>
      <c r="F9" s="20">
        <f t="shared" si="0"/>
        <v>7800</v>
      </c>
      <c r="G9" s="20">
        <f>'07.11.2019'!$E$32</f>
        <v>0</v>
      </c>
      <c r="H9" s="20">
        <f>'07.11.2019'!$E$29</f>
        <v>7800</v>
      </c>
      <c r="I9" s="20">
        <f>'07.11.2019'!$E$30</f>
        <v>0</v>
      </c>
      <c r="J9" s="20">
        <f>'07.11.2019'!$E$31</f>
        <v>0</v>
      </c>
      <c r="K9" s="20">
        <f t="shared" si="1"/>
        <v>7800</v>
      </c>
      <c r="L9" s="20">
        <f>'07.11.2019'!$E$33</f>
        <v>114</v>
      </c>
      <c r="M9" s="20">
        <f t="shared" si="2"/>
        <v>7686</v>
      </c>
    </row>
    <row r="10" spans="1:13" ht="26.25" x14ac:dyDescent="0.35">
      <c r="A10" s="19">
        <f t="shared" si="3"/>
        <v>43777</v>
      </c>
      <c r="B10" s="20">
        <f>'08.11.2019'!$E$27</f>
        <v>2264</v>
      </c>
      <c r="C10" s="20">
        <f>'08.11.2019'!$E$26</f>
        <v>0</v>
      </c>
      <c r="D10" s="20">
        <f>'08.11.2019'!$E$28</f>
        <v>0</v>
      </c>
      <c r="E10" s="20">
        <f>'08.11.2019'!$E$34</f>
        <v>0</v>
      </c>
      <c r="F10" s="20">
        <f t="shared" si="0"/>
        <v>2264</v>
      </c>
      <c r="G10" s="20">
        <f>'08.11.2019'!$E$32</f>
        <v>94</v>
      </c>
      <c r="H10" s="20">
        <f>'08.11.2019'!$E$29</f>
        <v>2170</v>
      </c>
      <c r="I10" s="20">
        <f>'08.11.2019'!$E$30</f>
        <v>0</v>
      </c>
      <c r="J10" s="20">
        <f>'08.11.2019'!$E$31</f>
        <v>0</v>
      </c>
      <c r="K10" s="20">
        <f t="shared" si="1"/>
        <v>2264</v>
      </c>
      <c r="L10" s="20">
        <f>'08.11.2019'!$E$33</f>
        <v>54</v>
      </c>
      <c r="M10" s="20">
        <f t="shared" si="2"/>
        <v>2116</v>
      </c>
    </row>
    <row r="11" spans="1:13" ht="26.25" x14ac:dyDescent="0.35">
      <c r="A11" s="19">
        <f t="shared" si="3"/>
        <v>43778</v>
      </c>
      <c r="B11" s="20">
        <f>'09.11.2019'!$E$27</f>
        <v>2150</v>
      </c>
      <c r="C11" s="20">
        <f>'09.11.2019'!$E$26</f>
        <v>0</v>
      </c>
      <c r="D11" s="20">
        <f>'09.11.2019'!$E$28</f>
        <v>0</v>
      </c>
      <c r="E11" s="20">
        <f>'09.11.2019'!$E$34</f>
        <v>0</v>
      </c>
      <c r="F11" s="20">
        <f t="shared" si="0"/>
        <v>2150</v>
      </c>
      <c r="G11" s="20">
        <f>'09.11.2019'!$E$32</f>
        <v>300</v>
      </c>
      <c r="H11" s="20">
        <f>'09.11.2019'!$E$29</f>
        <v>1850</v>
      </c>
      <c r="I11" s="20">
        <f>'09.11.2019'!$E$30</f>
        <v>0</v>
      </c>
      <c r="J11" s="20">
        <f>'09.11.2019'!$E$31</f>
        <v>0</v>
      </c>
      <c r="K11" s="20">
        <f t="shared" si="1"/>
        <v>2150</v>
      </c>
      <c r="L11" s="20">
        <f>'09.11.2019'!$E$33</f>
        <v>554</v>
      </c>
      <c r="M11" s="20">
        <f t="shared" si="2"/>
        <v>1296</v>
      </c>
    </row>
    <row r="12" spans="1:13" ht="26.25" x14ac:dyDescent="0.35">
      <c r="A12" s="19">
        <f t="shared" si="3"/>
        <v>43779</v>
      </c>
      <c r="B12" s="20">
        <f>'10.11.2019'!$E$27</f>
        <v>2800</v>
      </c>
      <c r="C12" s="20">
        <f>'10.11.2019'!$E$26</f>
        <v>0</v>
      </c>
      <c r="D12" s="20">
        <f>'10.11.2019'!$E$28</f>
        <v>0</v>
      </c>
      <c r="E12" s="20">
        <f>'10.11.2019'!$E$34</f>
        <v>0</v>
      </c>
      <c r="F12" s="20">
        <f t="shared" si="0"/>
        <v>2800</v>
      </c>
      <c r="G12" s="20">
        <f>'10.11.2019'!$E$32</f>
        <v>0</v>
      </c>
      <c r="H12" s="20">
        <f>'10.11.2019'!$E$29</f>
        <v>2800</v>
      </c>
      <c r="I12" s="20">
        <f>'10.11.2019'!$E$30</f>
        <v>0</v>
      </c>
      <c r="J12" s="20">
        <f>'10.11.2019'!$E$31</f>
        <v>0</v>
      </c>
      <c r="K12" s="20">
        <f t="shared" si="1"/>
        <v>2800</v>
      </c>
      <c r="L12" s="20">
        <f>'10.11.2019'!$E$33</f>
        <v>154</v>
      </c>
      <c r="M12" s="20">
        <f t="shared" si="2"/>
        <v>2646</v>
      </c>
    </row>
    <row r="13" spans="1:13" ht="26.25" x14ac:dyDescent="0.35">
      <c r="A13" s="19">
        <f t="shared" si="3"/>
        <v>43780</v>
      </c>
      <c r="B13" s="20">
        <f>'11.11.2019'!$E$27</f>
        <v>1630</v>
      </c>
      <c r="C13" s="20">
        <f>'11.11.2019'!$E$26</f>
        <v>0</v>
      </c>
      <c r="D13" s="20">
        <f>'11.11.2019'!$E$28</f>
        <v>0</v>
      </c>
      <c r="E13" s="20">
        <f>'11.11.2019'!$E$34</f>
        <v>0</v>
      </c>
      <c r="F13" s="20">
        <f t="shared" si="0"/>
        <v>1630</v>
      </c>
      <c r="G13" s="20">
        <f>'11.11.2019'!$E$32</f>
        <v>0</v>
      </c>
      <c r="H13" s="20">
        <f>'11.11.2019'!$E$29</f>
        <v>1630</v>
      </c>
      <c r="I13" s="20">
        <f>'11.11.2019'!$E$30</f>
        <v>0</v>
      </c>
      <c r="J13" s="20">
        <f>'11.11.2019'!$E$31</f>
        <v>0</v>
      </c>
      <c r="K13" s="20">
        <f t="shared" si="1"/>
        <v>1630</v>
      </c>
      <c r="L13" s="20">
        <f>'11.11.2019'!$E$33</f>
        <v>54</v>
      </c>
      <c r="M13" s="20">
        <f t="shared" si="2"/>
        <v>1576</v>
      </c>
    </row>
    <row r="14" spans="1:13" ht="26.25" x14ac:dyDescent="0.35">
      <c r="A14" s="19">
        <f t="shared" si="3"/>
        <v>43781</v>
      </c>
      <c r="B14" s="20">
        <f>'12.11.2019'!$E$27</f>
        <v>8250</v>
      </c>
      <c r="C14" s="20">
        <f>'12.11.2019'!$E$26</f>
        <v>0</v>
      </c>
      <c r="D14" s="20">
        <f>'12.11.2019'!$E$28</f>
        <v>0</v>
      </c>
      <c r="E14" s="20">
        <f>'12.11.2019'!$E$34</f>
        <v>0</v>
      </c>
      <c r="F14" s="20">
        <f t="shared" si="0"/>
        <v>8250</v>
      </c>
      <c r="G14" s="20">
        <f>'12.11.2019'!$E$32</f>
        <v>300</v>
      </c>
      <c r="H14" s="20">
        <f>'12.11.2019'!$E$29</f>
        <v>7950</v>
      </c>
      <c r="I14" s="20">
        <f>'12.11.2019'!$E$30</f>
        <v>0</v>
      </c>
      <c r="J14" s="20">
        <f>'12.11.2019'!$E$31</f>
        <v>0</v>
      </c>
      <c r="K14" s="20">
        <f t="shared" si="1"/>
        <v>8250</v>
      </c>
      <c r="L14" s="20">
        <f>'12.11.2019'!$E$33</f>
        <v>384</v>
      </c>
      <c r="M14" s="20">
        <f t="shared" si="2"/>
        <v>7566</v>
      </c>
    </row>
    <row r="15" spans="1:13" ht="26.25" x14ac:dyDescent="0.35">
      <c r="A15" s="19">
        <f t="shared" si="3"/>
        <v>43782</v>
      </c>
      <c r="B15" s="20">
        <f>'13.11.2019'!$E$27</f>
        <v>3290</v>
      </c>
      <c r="C15" s="20">
        <f>'13.11.2019'!$E$26</f>
        <v>0</v>
      </c>
      <c r="D15" s="20">
        <f>'13.11.2019'!$E$28</f>
        <v>0</v>
      </c>
      <c r="E15" s="20">
        <f>'13.11.2019'!$E$34</f>
        <v>0</v>
      </c>
      <c r="F15" s="20">
        <f t="shared" si="0"/>
        <v>3290</v>
      </c>
      <c r="G15" s="20">
        <f>'13.11.2019'!$E$32</f>
        <v>0</v>
      </c>
      <c r="H15" s="20">
        <f>'13.11.2019'!$E$29</f>
        <v>3290</v>
      </c>
      <c r="I15" s="20">
        <f>'13.11.2019'!$E$30</f>
        <v>0</v>
      </c>
      <c r="J15" s="20">
        <f>'13.11.2019'!$E$31</f>
        <v>0</v>
      </c>
      <c r="K15" s="20">
        <f t="shared" si="1"/>
        <v>3290</v>
      </c>
      <c r="L15" s="20">
        <f>'13.11.2019'!$E$33</f>
        <v>54</v>
      </c>
      <c r="M15" s="20">
        <f t="shared" si="2"/>
        <v>3236</v>
      </c>
    </row>
    <row r="16" spans="1:13" ht="26.25" x14ac:dyDescent="0.35">
      <c r="A16" s="19">
        <f t="shared" si="3"/>
        <v>43783</v>
      </c>
      <c r="B16" s="20">
        <f>'14.11.2019'!$E$27</f>
        <v>6950</v>
      </c>
      <c r="C16" s="20">
        <f>'14.11.2019'!$E$26</f>
        <v>1050</v>
      </c>
      <c r="D16" s="20">
        <f>'14.11.2019'!$E$28</f>
        <v>0</v>
      </c>
      <c r="E16" s="20">
        <f>'14.11.2019'!$E$34</f>
        <v>0</v>
      </c>
      <c r="F16" s="20">
        <f t="shared" si="0"/>
        <v>8000</v>
      </c>
      <c r="G16" s="20">
        <f>'14.11.2019'!$E$32</f>
        <v>0</v>
      </c>
      <c r="H16" s="20">
        <f>'14.11.2019'!$E$29</f>
        <v>8000</v>
      </c>
      <c r="I16" s="20">
        <f>'14.11.2019'!$E$30</f>
        <v>0</v>
      </c>
      <c r="J16" s="20">
        <f>'14.11.2019'!$E$31</f>
        <v>0</v>
      </c>
      <c r="K16" s="20">
        <f t="shared" si="1"/>
        <v>8000</v>
      </c>
      <c r="L16" s="20">
        <f>'14.11.2019'!$E$33</f>
        <v>54</v>
      </c>
      <c r="M16" s="20">
        <f t="shared" si="2"/>
        <v>7946</v>
      </c>
    </row>
    <row r="17" spans="1:13" ht="26.25" x14ac:dyDescent="0.35">
      <c r="A17" s="19">
        <f t="shared" si="3"/>
        <v>43784</v>
      </c>
      <c r="B17" s="20">
        <f>'15.11.2019'!$E$27</f>
        <v>2080</v>
      </c>
      <c r="C17" s="20">
        <f>'15.11.2019'!$E$26</f>
        <v>0</v>
      </c>
      <c r="D17" s="20">
        <f>'15.11.2019'!$E$28</f>
        <v>0</v>
      </c>
      <c r="E17" s="20">
        <f>'15.11.2019'!$E$34</f>
        <v>0</v>
      </c>
      <c r="F17" s="20">
        <f t="shared" si="0"/>
        <v>2080</v>
      </c>
      <c r="G17" s="20">
        <f>'15.11.2019'!$E$32</f>
        <v>0</v>
      </c>
      <c r="H17" s="20">
        <f>'15.11.2019'!$E$29</f>
        <v>2080</v>
      </c>
      <c r="I17" s="20">
        <f>'15.11.2019'!$E$30</f>
        <v>0</v>
      </c>
      <c r="J17" s="20">
        <f>'15.11.2019'!$E$31</f>
        <v>0</v>
      </c>
      <c r="K17" s="20">
        <f t="shared" si="1"/>
        <v>2080</v>
      </c>
      <c r="L17" s="20">
        <f>'15.11.2019'!$E$33</f>
        <v>244</v>
      </c>
      <c r="M17" s="20">
        <f t="shared" si="2"/>
        <v>1836</v>
      </c>
    </row>
    <row r="18" spans="1:13" ht="26.25" x14ac:dyDescent="0.35">
      <c r="A18" s="19">
        <f t="shared" si="3"/>
        <v>43785</v>
      </c>
      <c r="B18" s="20">
        <f>'16.11.2019'!$E$27</f>
        <v>3255</v>
      </c>
      <c r="C18" s="20">
        <f>'16.11.2019'!$E$26</f>
        <v>0</v>
      </c>
      <c r="D18" s="20">
        <f>'16.11.2019'!$E$28</f>
        <v>0</v>
      </c>
      <c r="E18" s="20">
        <f>'16.11.2019'!$E$34</f>
        <v>0</v>
      </c>
      <c r="F18" s="20">
        <f t="shared" si="0"/>
        <v>3255</v>
      </c>
      <c r="G18" s="20">
        <f>'16.11.2019'!$E$32</f>
        <v>1286</v>
      </c>
      <c r="H18" s="20">
        <f>'16.11.2019'!$E$29</f>
        <v>1470</v>
      </c>
      <c r="I18" s="20">
        <f>'16.11.2019'!$E$30</f>
        <v>0</v>
      </c>
      <c r="J18" s="20">
        <f>'16.11.2019'!$E$31</f>
        <v>499</v>
      </c>
      <c r="K18" s="20">
        <f t="shared" si="1"/>
        <v>3255</v>
      </c>
      <c r="L18" s="20">
        <f>'16.11.2019'!$E$33</f>
        <v>60</v>
      </c>
      <c r="M18" s="20">
        <f t="shared" si="2"/>
        <v>1410</v>
      </c>
    </row>
    <row r="19" spans="1:13" ht="26.25" x14ac:dyDescent="0.35">
      <c r="A19" s="19">
        <f t="shared" si="3"/>
        <v>43786</v>
      </c>
      <c r="B19" s="20">
        <f>'17.11.2019'!$E$27</f>
        <v>18798</v>
      </c>
      <c r="C19" s="20">
        <f>'17.11.2019'!$E$26</f>
        <v>0</v>
      </c>
      <c r="D19" s="20">
        <f>'17.11.2019'!$E$28</f>
        <v>0</v>
      </c>
      <c r="E19" s="20">
        <f>'17.11.2019'!$E$34</f>
        <v>0</v>
      </c>
      <c r="F19" s="20">
        <f t="shared" si="0"/>
        <v>18798</v>
      </c>
      <c r="G19" s="20">
        <f>'17.11.2019'!$E$32</f>
        <v>1934</v>
      </c>
      <c r="H19" s="20">
        <f>'17.11.2019'!$E$29</f>
        <v>16864</v>
      </c>
      <c r="I19" s="20">
        <f>'17.11.2019'!$E$30</f>
        <v>0</v>
      </c>
      <c r="J19" s="20">
        <f>'17.11.2019'!$E$31</f>
        <v>0</v>
      </c>
      <c r="K19" s="20">
        <f t="shared" si="1"/>
        <v>18798</v>
      </c>
      <c r="L19" s="20">
        <f>'17.11.2019'!$E$33</f>
        <v>54</v>
      </c>
      <c r="M19" s="20">
        <f t="shared" si="2"/>
        <v>16810</v>
      </c>
    </row>
    <row r="20" spans="1:13" ht="26.25" x14ac:dyDescent="0.35">
      <c r="A20" s="19">
        <f t="shared" si="3"/>
        <v>43787</v>
      </c>
      <c r="B20" s="20">
        <f>'18.11.2019'!$E$27</f>
        <v>1700</v>
      </c>
      <c r="C20" s="20">
        <f>'18.11.2019'!$E$26</f>
        <v>0</v>
      </c>
      <c r="D20" s="20">
        <f>'18.11.2019'!$E$28</f>
        <v>0</v>
      </c>
      <c r="E20" s="20">
        <f>'18.11.2019'!$E$34</f>
        <v>0</v>
      </c>
      <c r="F20" s="20">
        <f t="shared" si="0"/>
        <v>1700</v>
      </c>
      <c r="G20" s="20">
        <f>'18.11.2019'!$E$32</f>
        <v>0</v>
      </c>
      <c r="H20" s="20">
        <f>'18.11.2019'!$E$29</f>
        <v>1700</v>
      </c>
      <c r="I20" s="20">
        <f>'18.11.2019'!$E$30</f>
        <v>0</v>
      </c>
      <c r="J20" s="20">
        <f>'18.11.2019'!$E$31</f>
        <v>0</v>
      </c>
      <c r="K20" s="20">
        <f t="shared" si="1"/>
        <v>1700</v>
      </c>
      <c r="L20" s="20">
        <f>'18.11.2019'!$E$33</f>
        <v>54</v>
      </c>
      <c r="M20" s="20">
        <f t="shared" si="2"/>
        <v>1646</v>
      </c>
    </row>
    <row r="21" spans="1:13" ht="26.25" x14ac:dyDescent="0.35">
      <c r="A21" s="19">
        <f t="shared" si="3"/>
        <v>43788</v>
      </c>
      <c r="B21" s="20">
        <f>'19.11.2019'!$E$27</f>
        <v>9175</v>
      </c>
      <c r="C21" s="20">
        <f>'19.11.2019'!$E$26</f>
        <v>0</v>
      </c>
      <c r="D21" s="20">
        <f>'19.11.2019'!$E$28</f>
        <v>0</v>
      </c>
      <c r="E21" s="20">
        <f>'19.11.2019'!$E$34</f>
        <v>0</v>
      </c>
      <c r="F21" s="20">
        <f t="shared" si="0"/>
        <v>9175</v>
      </c>
      <c r="G21" s="20">
        <f>'19.11.2019'!$E$32</f>
        <v>1205</v>
      </c>
      <c r="H21" s="20">
        <f>'19.11.2019'!$E$29</f>
        <v>8120</v>
      </c>
      <c r="I21" s="20">
        <f>'19.11.2019'!$E$30</f>
        <v>0</v>
      </c>
      <c r="J21" s="20">
        <f>'19.11.2019'!$E$31</f>
        <v>0</v>
      </c>
      <c r="K21" s="20">
        <f t="shared" si="1"/>
        <v>9325</v>
      </c>
      <c r="L21" s="20">
        <f>'19.11.2019'!$E$33</f>
        <v>134</v>
      </c>
      <c r="M21" s="20">
        <f t="shared" si="2"/>
        <v>7986</v>
      </c>
    </row>
    <row r="22" spans="1:13" ht="26.25" x14ac:dyDescent="0.35">
      <c r="A22" s="19">
        <f t="shared" si="3"/>
        <v>43789</v>
      </c>
      <c r="B22" s="20">
        <f>'20.11.2019'!$E$27</f>
        <v>9325</v>
      </c>
      <c r="C22" s="20">
        <f>'20.11.2019'!$E$26</f>
        <v>0</v>
      </c>
      <c r="D22" s="20">
        <f>'20.11.2019'!$E$28</f>
        <v>0</v>
      </c>
      <c r="E22" s="20">
        <f>'20.11.2019'!$E$34</f>
        <v>0</v>
      </c>
      <c r="F22" s="20">
        <f t="shared" si="0"/>
        <v>9325</v>
      </c>
      <c r="G22" s="20">
        <f>'20.11.2019'!$E$32</f>
        <v>1475</v>
      </c>
      <c r="H22" s="20">
        <f>'20.11.2019'!$E$29</f>
        <v>7850</v>
      </c>
      <c r="I22" s="20">
        <f>'20.11.2019'!$E$30</f>
        <v>0</v>
      </c>
      <c r="J22" s="20">
        <f>'20.11.2019'!$E$31</f>
        <v>0</v>
      </c>
      <c r="K22" s="20">
        <f t="shared" si="1"/>
        <v>9325</v>
      </c>
      <c r="L22" s="20">
        <f>'20.11.2019'!$E$33</f>
        <v>54</v>
      </c>
      <c r="M22" s="20">
        <f t="shared" si="2"/>
        <v>7796</v>
      </c>
    </row>
    <row r="23" spans="1:13" ht="26.25" x14ac:dyDescent="0.35">
      <c r="A23" s="19">
        <f t="shared" si="3"/>
        <v>43790</v>
      </c>
      <c r="B23" s="20">
        <f>'21.11.2019'!$E$27</f>
        <v>2790</v>
      </c>
      <c r="C23" s="20">
        <f>'21.11.2019'!$E$26</f>
        <v>0</v>
      </c>
      <c r="D23" s="20">
        <f>'21.11.2019'!$E$28</f>
        <v>0</v>
      </c>
      <c r="E23" s="20">
        <f>'21.11.2019'!$E$34</f>
        <v>0</v>
      </c>
      <c r="F23" s="20">
        <f t="shared" si="0"/>
        <v>2790</v>
      </c>
      <c r="G23" s="20">
        <f>'21.11.2019'!$E$32</f>
        <v>0</v>
      </c>
      <c r="H23" s="20">
        <f>'21.11.2019'!$E$29</f>
        <v>2790</v>
      </c>
      <c r="I23" s="20">
        <f>'21.11.2019'!$E$30</f>
        <v>0</v>
      </c>
      <c r="J23" s="20">
        <f>'21.11.2019'!$E$31</f>
        <v>0</v>
      </c>
      <c r="K23" s="20">
        <f t="shared" si="1"/>
        <v>2790</v>
      </c>
      <c r="L23" s="20">
        <f>'21.11.2019'!$E$33</f>
        <v>18604</v>
      </c>
      <c r="M23" s="20">
        <f t="shared" si="2"/>
        <v>-15814</v>
      </c>
    </row>
    <row r="24" spans="1:13" ht="26.25" x14ac:dyDescent="0.35">
      <c r="A24" s="19">
        <f t="shared" si="3"/>
        <v>43791</v>
      </c>
      <c r="B24" s="20">
        <f>'22.11.2019'!$E$27</f>
        <v>9670</v>
      </c>
      <c r="C24" s="20">
        <f>'22.11.2019'!$E$26</f>
        <v>1415</v>
      </c>
      <c r="D24" s="20">
        <f>'22.11.2019'!$E$28</f>
        <v>0</v>
      </c>
      <c r="E24" s="20">
        <f>'22.11.2019'!$E$34</f>
        <v>0</v>
      </c>
      <c r="F24" s="20">
        <f t="shared" si="0"/>
        <v>11085</v>
      </c>
      <c r="G24" s="20">
        <f>'22.11.2019'!$E$32</f>
        <v>0</v>
      </c>
      <c r="H24" s="20">
        <f>'22.11.2019'!$E$29</f>
        <v>11085</v>
      </c>
      <c r="I24" s="20">
        <f>'22.11.2019'!$E$30</f>
        <v>0</v>
      </c>
      <c r="J24" s="20">
        <f>'22.11.2019'!$E$31</f>
        <v>0</v>
      </c>
      <c r="K24" s="20">
        <f t="shared" si="1"/>
        <v>11085</v>
      </c>
      <c r="L24" s="20">
        <f>'22.11.2019'!$E$33</f>
        <v>54</v>
      </c>
      <c r="M24" s="20">
        <f t="shared" si="2"/>
        <v>11031</v>
      </c>
    </row>
    <row r="25" spans="1:13" ht="26.25" x14ac:dyDescent="0.35">
      <c r="A25" s="19">
        <f t="shared" si="3"/>
        <v>43792</v>
      </c>
      <c r="B25" s="20">
        <f>'23.11.2019'!$E$27</f>
        <v>5680</v>
      </c>
      <c r="C25" s="20">
        <f>'23.11.2019'!$E$26</f>
        <v>0</v>
      </c>
      <c r="D25" s="20">
        <f>'23.11.2019'!$E$28</f>
        <v>0</v>
      </c>
      <c r="E25" s="20">
        <f>'23.11.2019'!$E$34</f>
        <v>0</v>
      </c>
      <c r="F25" s="20">
        <f t="shared" si="0"/>
        <v>5680</v>
      </c>
      <c r="G25" s="20">
        <f>'23.11.2019'!$E$32</f>
        <v>350</v>
      </c>
      <c r="H25" s="20">
        <f>'23.11.2019'!$E$29</f>
        <v>5330</v>
      </c>
      <c r="I25" s="20">
        <f>'23.11.2019'!$E$30</f>
        <v>0</v>
      </c>
      <c r="J25" s="20">
        <f>'23.11.2019'!$E$31</f>
        <v>0</v>
      </c>
      <c r="K25" s="20">
        <f t="shared" si="1"/>
        <v>5680</v>
      </c>
      <c r="L25" s="20">
        <f>'23.11.2019'!$E$33</f>
        <v>5054</v>
      </c>
      <c r="M25" s="20">
        <f t="shared" si="2"/>
        <v>276</v>
      </c>
    </row>
    <row r="26" spans="1:13" ht="26.25" x14ac:dyDescent="0.35">
      <c r="A26" s="19">
        <f t="shared" si="3"/>
        <v>43793</v>
      </c>
      <c r="B26" s="20">
        <f>'24.11.2019'!$E$27</f>
        <v>5620</v>
      </c>
      <c r="C26" s="20">
        <f>'24.11.2019'!$E$26</f>
        <v>2200</v>
      </c>
      <c r="D26" s="20">
        <f>'24.11.2019'!$E$28</f>
        <v>0</v>
      </c>
      <c r="E26" s="20">
        <f>'24.11.2019'!$E$34</f>
        <v>0</v>
      </c>
      <c r="F26" s="20">
        <f t="shared" si="0"/>
        <v>7820</v>
      </c>
      <c r="G26" s="20">
        <f>'24.11.2019'!$E$32</f>
        <v>380</v>
      </c>
      <c r="H26" s="20">
        <f>'24.11.2019'!$E$29</f>
        <v>7440</v>
      </c>
      <c r="I26" s="20">
        <f>'24.11.2019'!$E$30</f>
        <v>0</v>
      </c>
      <c r="J26" s="20">
        <f>'24.11.2019'!$E$31</f>
        <v>0</v>
      </c>
      <c r="K26" s="20">
        <f t="shared" si="1"/>
        <v>7820</v>
      </c>
      <c r="L26" s="20">
        <f>'24.11.2019'!$E$33</f>
        <v>84</v>
      </c>
      <c r="M26" s="20">
        <f t="shared" si="2"/>
        <v>7356</v>
      </c>
    </row>
    <row r="27" spans="1:13" ht="26.25" x14ac:dyDescent="0.35">
      <c r="A27" s="19">
        <f t="shared" si="3"/>
        <v>43794</v>
      </c>
      <c r="B27" s="20">
        <f>'25.11.2019'!$E$27</f>
        <v>450</v>
      </c>
      <c r="C27" s="20">
        <f>'25.11.2019'!$E$26</f>
        <v>0</v>
      </c>
      <c r="D27" s="20">
        <f>'25.11.2019'!$E$28</f>
        <v>0</v>
      </c>
      <c r="E27" s="20">
        <f>'25.11.2019'!$E$34</f>
        <v>0</v>
      </c>
      <c r="F27" s="20">
        <f t="shared" si="0"/>
        <v>450</v>
      </c>
      <c r="G27" s="20">
        <f>'25.11.2019'!$E$32</f>
        <v>0</v>
      </c>
      <c r="H27" s="20">
        <f>'25.11.2019'!$E$29</f>
        <v>450</v>
      </c>
      <c r="I27" s="20">
        <f>'25.11.2019'!$E$30</f>
        <v>0</v>
      </c>
      <c r="J27" s="20">
        <f>'25.11.2019'!$E$31</f>
        <v>0</v>
      </c>
      <c r="K27" s="20">
        <f t="shared" si="1"/>
        <v>450</v>
      </c>
      <c r="L27" s="20">
        <f>'25.11.2019'!$E$33</f>
        <v>104</v>
      </c>
      <c r="M27" s="20">
        <f t="shared" si="2"/>
        <v>346</v>
      </c>
    </row>
    <row r="28" spans="1:13" ht="26.25" x14ac:dyDescent="0.35">
      <c r="A28" s="19">
        <f t="shared" si="3"/>
        <v>43795</v>
      </c>
      <c r="B28" s="20">
        <f>'26.11.2019'!$E$27</f>
        <v>2500</v>
      </c>
      <c r="C28" s="20">
        <f>'26.11.2019'!$E$26</f>
        <v>0</v>
      </c>
      <c r="D28" s="20">
        <f>'26.11.2019'!$E$28</f>
        <v>0</v>
      </c>
      <c r="E28" s="20">
        <f>'26.11.2019'!$E$34</f>
        <v>0</v>
      </c>
      <c r="F28" s="20">
        <f t="shared" si="0"/>
        <v>2500</v>
      </c>
      <c r="G28" s="20">
        <f>'26.11.2019'!$E$32</f>
        <v>1800</v>
      </c>
      <c r="H28" s="20">
        <f>'26.11.2019'!$E$29</f>
        <v>700</v>
      </c>
      <c r="I28" s="20">
        <f>'26.11.2019'!$E$30</f>
        <v>0</v>
      </c>
      <c r="J28" s="20">
        <f>'26.11.2019'!$E$31</f>
        <v>0</v>
      </c>
      <c r="K28" s="20">
        <f t="shared" si="1"/>
        <v>2500</v>
      </c>
      <c r="L28" s="20">
        <f>'26.11.2019'!$E$33</f>
        <v>204</v>
      </c>
      <c r="M28" s="20">
        <f t="shared" si="2"/>
        <v>496</v>
      </c>
    </row>
    <row r="29" spans="1:13" ht="26.25" x14ac:dyDescent="0.35">
      <c r="A29" s="19">
        <f t="shared" si="3"/>
        <v>43796</v>
      </c>
      <c r="B29" s="20">
        <f>'27.11.2019'!$E$27</f>
        <v>18621</v>
      </c>
      <c r="C29" s="20">
        <f>'27.11.2019'!$E$26</f>
        <v>0</v>
      </c>
      <c r="D29" s="20">
        <f>'27.11.2019'!$E$28</f>
        <v>0</v>
      </c>
      <c r="E29" s="20">
        <f>'27.11.2019'!$E$34</f>
        <v>0</v>
      </c>
      <c r="F29" s="20">
        <f t="shared" si="0"/>
        <v>18621</v>
      </c>
      <c r="G29" s="20">
        <f>'27.11.2019'!$E$32</f>
        <v>10461</v>
      </c>
      <c r="H29" s="20">
        <f>'27.11.2019'!$E$29</f>
        <v>8160</v>
      </c>
      <c r="I29" s="20">
        <f>'27.11.2019'!$E$30</f>
        <v>0</v>
      </c>
      <c r="J29" s="20">
        <f>'27.11.2019'!$E$31</f>
        <v>0</v>
      </c>
      <c r="K29" s="20">
        <f t="shared" si="1"/>
        <v>18621</v>
      </c>
      <c r="L29" s="20">
        <f>'27.11.2019'!$E$33</f>
        <v>54</v>
      </c>
      <c r="M29" s="20">
        <f t="shared" si="2"/>
        <v>8106</v>
      </c>
    </row>
    <row r="30" spans="1:13" ht="26.25" x14ac:dyDescent="0.35">
      <c r="A30" s="19">
        <f t="shared" si="3"/>
        <v>43797</v>
      </c>
      <c r="B30" s="20">
        <f>'28.11.2019'!$E$27</f>
        <v>7972</v>
      </c>
      <c r="C30" s="20">
        <f>'28.11.2019'!$E$26</f>
        <v>0</v>
      </c>
      <c r="D30" s="20">
        <f>'28.11.2019'!$E$28</f>
        <v>0</v>
      </c>
      <c r="E30" s="20">
        <f>'28.11.2019'!$E$34</f>
        <v>0</v>
      </c>
      <c r="F30" s="20">
        <f t="shared" si="0"/>
        <v>7972</v>
      </c>
      <c r="G30" s="20">
        <f>'28.11.2019'!$E$32</f>
        <v>0</v>
      </c>
      <c r="H30" s="20">
        <f>'28.11.2019'!$E$29</f>
        <v>7972</v>
      </c>
      <c r="I30" s="20">
        <f>'28.11.2019'!$E$30</f>
        <v>0</v>
      </c>
      <c r="J30" s="20">
        <f>'28.11.2019'!$E$31</f>
        <v>0</v>
      </c>
      <c r="K30" s="20">
        <f t="shared" si="1"/>
        <v>7972</v>
      </c>
      <c r="L30" s="20">
        <f>'28.11.2019'!$E$33</f>
        <v>26</v>
      </c>
      <c r="M30" s="20">
        <f t="shared" si="2"/>
        <v>7946</v>
      </c>
    </row>
    <row r="31" spans="1:13" ht="26.25" x14ac:dyDescent="0.35">
      <c r="A31" s="19">
        <f t="shared" si="3"/>
        <v>43798</v>
      </c>
      <c r="B31" s="20">
        <f>'29.11.2019'!$E$27</f>
        <v>11380</v>
      </c>
      <c r="C31" s="20">
        <f>'29.11.2019'!$E$26</f>
        <v>0</v>
      </c>
      <c r="D31" s="20">
        <f>'29.11.2019'!$E$28</f>
        <v>0</v>
      </c>
      <c r="E31" s="20">
        <f>'29.11.2019'!$E$34</f>
        <v>0</v>
      </c>
      <c r="F31" s="20">
        <f t="shared" ref="F31:F33" si="4">B31+C31+D31-E31</f>
        <v>11380</v>
      </c>
      <c r="G31" s="20">
        <f>'29.11.2019'!$E$32</f>
        <v>0</v>
      </c>
      <c r="H31" s="20">
        <f>'29.11.2019'!$E$29</f>
        <v>11380</v>
      </c>
      <c r="I31" s="20">
        <f>'29.11.2019'!$E$30</f>
        <v>0</v>
      </c>
      <c r="J31" s="20">
        <f>'29.11.2019'!$E$31</f>
        <v>0</v>
      </c>
      <c r="K31" s="20">
        <f t="shared" si="1"/>
        <v>11380</v>
      </c>
      <c r="L31" s="20">
        <f>'29.11.2019'!$E$33</f>
        <v>1654</v>
      </c>
      <c r="M31" s="20">
        <f t="shared" ref="M31:M33" si="5">H31-L31</f>
        <v>9726</v>
      </c>
    </row>
    <row r="32" spans="1:13" ht="26.25" x14ac:dyDescent="0.35">
      <c r="A32" s="19">
        <f t="shared" si="3"/>
        <v>43799</v>
      </c>
      <c r="B32" s="20">
        <f>'30.11.2019'!$E$27</f>
        <v>4780</v>
      </c>
      <c r="C32" s="20">
        <f>'30.11.2019'!$E$26</f>
        <v>0</v>
      </c>
      <c r="D32" s="20">
        <f>'30.11.2019'!$E$28</f>
        <v>0</v>
      </c>
      <c r="E32" s="20">
        <f>'30.11.2019'!$E$34</f>
        <v>0</v>
      </c>
      <c r="F32" s="20">
        <f t="shared" si="4"/>
        <v>4780</v>
      </c>
      <c r="G32" s="20">
        <f>'30.11.2019'!$E$32</f>
        <v>0</v>
      </c>
      <c r="H32" s="20">
        <f>'30.11.2019'!$E$29</f>
        <v>4780</v>
      </c>
      <c r="I32" s="20">
        <f>'30.11.2019'!$E$30</f>
        <v>0</v>
      </c>
      <c r="J32" s="20">
        <f>'30.11.2019'!$E$31</f>
        <v>0</v>
      </c>
      <c r="K32" s="20">
        <f t="shared" si="1"/>
        <v>4780</v>
      </c>
      <c r="L32" s="20">
        <f>'30.11.2019'!$E$33</f>
        <v>54</v>
      </c>
      <c r="M32" s="20">
        <f t="shared" si="5"/>
        <v>4726</v>
      </c>
    </row>
    <row r="33" spans="1:13" ht="26.25" x14ac:dyDescent="0.35">
      <c r="A33" s="19"/>
      <c r="B33" s="20">
        <f>'31.10.2019'!$E$27</f>
        <v>0</v>
      </c>
      <c r="C33" s="20">
        <f>'31.10.2019'!$E$26</f>
        <v>0</v>
      </c>
      <c r="D33" s="20">
        <f>'31.10.2019'!$E$28</f>
        <v>0</v>
      </c>
      <c r="E33" s="20">
        <f>'31.10.2019'!$E$34</f>
        <v>0</v>
      </c>
      <c r="F33" s="20">
        <f t="shared" si="4"/>
        <v>0</v>
      </c>
      <c r="G33" s="20">
        <f>'31.10.2019'!$E$32</f>
        <v>0</v>
      </c>
      <c r="H33" s="20">
        <f>'31.10.2019'!$E$29</f>
        <v>0</v>
      </c>
      <c r="I33" s="20">
        <f>'31.10.2019'!$E$30</f>
        <v>0</v>
      </c>
      <c r="J33" s="20">
        <f>'31.10.2019'!$E$31</f>
        <v>0</v>
      </c>
      <c r="K33" s="20">
        <f t="shared" si="1"/>
        <v>0</v>
      </c>
      <c r="L33" s="20">
        <f>'31.10.2019'!$E$33</f>
        <v>0</v>
      </c>
      <c r="M33" s="20">
        <f t="shared" si="5"/>
        <v>0</v>
      </c>
    </row>
    <row r="34" spans="1:13" ht="26.25" x14ac:dyDescent="0.4">
      <c r="A34" s="21" t="s">
        <v>0</v>
      </c>
      <c r="B34" s="22">
        <f>SUM(B3:B33)</f>
        <v>174780</v>
      </c>
      <c r="C34" s="22">
        <f t="shared" ref="C34:M34" si="6">SUM(C3:C33)</f>
        <v>5445</v>
      </c>
      <c r="D34" s="22">
        <f t="shared" si="6"/>
        <v>0</v>
      </c>
      <c r="E34" s="22">
        <f t="shared" si="6"/>
        <v>0</v>
      </c>
      <c r="F34" s="22">
        <f t="shared" si="6"/>
        <v>180225</v>
      </c>
      <c r="G34" s="22">
        <f t="shared" si="6"/>
        <v>22395</v>
      </c>
      <c r="H34" s="22">
        <f t="shared" si="6"/>
        <v>157231</v>
      </c>
      <c r="I34" s="22">
        <f t="shared" si="6"/>
        <v>0</v>
      </c>
      <c r="J34" s="22">
        <f t="shared" si="6"/>
        <v>749</v>
      </c>
      <c r="K34" s="22">
        <f t="shared" si="6"/>
        <v>180375</v>
      </c>
      <c r="L34" s="22">
        <f t="shared" si="6"/>
        <v>28904</v>
      </c>
      <c r="M34" s="22">
        <f t="shared" si="6"/>
        <v>128327</v>
      </c>
    </row>
  </sheetData>
  <sheetProtection algorithmName="SHA-512" hashValue="+G1MQIaCZPT/h+mNMKhRzkUG0hxf46vwVHFjHg7T5oDy5sndNx350to1366dDZFIny/q7B0FnwFwtxijo3ylPQ==" saltValue="7kZXMck7dL4KK2l2W8Jfvg==" spinCount="100000" sheet="1" selectLockedCells="1" selectUnlockedCells="1"/>
  <mergeCells count="1">
    <mergeCell ref="A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J28" sqref="J28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/>
      <c r="C8" s="2"/>
      <c r="D8" s="2"/>
      <c r="E8" s="2">
        <v>150</v>
      </c>
      <c r="F8" s="2"/>
      <c r="G8" s="2"/>
      <c r="H8" s="2">
        <v>150</v>
      </c>
      <c r="I8" s="2"/>
      <c r="J8" s="2"/>
      <c r="K8" s="2"/>
      <c r="L8" s="2"/>
      <c r="M8" s="2"/>
      <c r="N8" s="2"/>
      <c r="O8" s="2"/>
      <c r="P8" s="2"/>
      <c r="Q8" s="2">
        <v>600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100</v>
      </c>
      <c r="F9" s="2"/>
      <c r="G9" s="2"/>
      <c r="H9" s="2">
        <v>600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0</v>
      </c>
      <c r="C24" s="64">
        <f>SUM(C8:C23)</f>
        <v>0</v>
      </c>
      <c r="D24" s="64">
        <f>SUM(D8:D23)</f>
        <v>0</v>
      </c>
      <c r="E24" s="64">
        <f t="shared" si="0"/>
        <v>250</v>
      </c>
      <c r="F24" s="64">
        <f t="shared" si="0"/>
        <v>0</v>
      </c>
      <c r="G24" s="64">
        <f>SUM(G8:G23)</f>
        <v>0</v>
      </c>
      <c r="H24" s="64">
        <f t="shared" si="0"/>
        <v>850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600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1700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1700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1700</v>
      </c>
      <c r="F29" s="163"/>
      <c r="G29" s="52"/>
      <c r="H29" s="158">
        <f>E29+E30+E32+E34+E31</f>
        <v>1700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1646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N34" sqref="N34:Z34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1100</v>
      </c>
      <c r="C8" s="2"/>
      <c r="D8" s="2"/>
      <c r="E8" s="2">
        <v>100</v>
      </c>
      <c r="F8" s="2"/>
      <c r="G8" s="2"/>
      <c r="H8" s="2"/>
      <c r="I8" s="2"/>
      <c r="J8" s="2"/>
      <c r="K8" s="2"/>
      <c r="L8" s="2"/>
      <c r="M8" s="2"/>
      <c r="N8" s="2">
        <v>125</v>
      </c>
      <c r="O8" s="2"/>
      <c r="P8" s="2"/>
      <c r="Q8" s="2">
        <v>125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4500</v>
      </c>
      <c r="C9" s="2"/>
      <c r="D9" s="2"/>
      <c r="E9" s="2">
        <v>250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70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650</v>
      </c>
      <c r="C10" s="2"/>
      <c r="D10" s="2"/>
      <c r="E10" s="2">
        <v>150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1205</v>
      </c>
      <c r="C11" s="2"/>
      <c r="D11" s="2"/>
      <c r="E11" s="2">
        <v>450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>
        <v>450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7455</v>
      </c>
      <c r="C24" s="64">
        <f>SUM(C8:C23)</f>
        <v>0</v>
      </c>
      <c r="D24" s="64">
        <f>SUM(D8:D23)</f>
        <v>0</v>
      </c>
      <c r="E24" s="64">
        <f t="shared" si="0"/>
        <v>1400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125</v>
      </c>
      <c r="O24" s="64">
        <f t="shared" si="0"/>
        <v>0</v>
      </c>
      <c r="P24" s="64">
        <f>SUM(P8:P23)</f>
        <v>0</v>
      </c>
      <c r="Q24" s="64">
        <f t="shared" ref="Q24:Y24" si="1">SUM(Q8:Q23)</f>
        <v>195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9175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9175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8120</v>
      </c>
      <c r="F29" s="163"/>
      <c r="G29" s="52"/>
      <c r="H29" s="158">
        <f>E29+E30+E32+E34+E31</f>
        <v>9325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75"/>
      <c r="AA30" s="76">
        <v>80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1205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134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7986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134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  <mergeCell ref="N31:Z31"/>
  </mergeCells>
  <pageMargins left="0.7" right="0.7" top="0.75" bottom="0.75" header="0.3" footer="0.3"/>
  <pageSetup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2" sqref="E32:F32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250</v>
      </c>
      <c r="F8" s="2"/>
      <c r="G8" s="2"/>
      <c r="H8" s="2">
        <v>300</v>
      </c>
      <c r="I8" s="2"/>
      <c r="J8" s="2"/>
      <c r="K8" s="2"/>
      <c r="L8" s="2"/>
      <c r="M8" s="2"/>
      <c r="N8" s="2">
        <v>800</v>
      </c>
      <c r="O8" s="2"/>
      <c r="P8" s="2"/>
      <c r="Q8" s="2">
        <v>1200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4000</v>
      </c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400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400</v>
      </c>
      <c r="C10" s="2"/>
      <c r="D10" s="2"/>
      <c r="E10" s="2"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1475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6175</v>
      </c>
      <c r="C24" s="64">
        <f>SUM(C8:C23)</f>
        <v>0</v>
      </c>
      <c r="D24" s="64">
        <f>SUM(D8:D23)</f>
        <v>0</v>
      </c>
      <c r="E24" s="64">
        <f t="shared" si="0"/>
        <v>450</v>
      </c>
      <c r="F24" s="64">
        <f t="shared" si="0"/>
        <v>0</v>
      </c>
      <c r="G24" s="64">
        <f>SUM(G8:G23)</f>
        <v>0</v>
      </c>
      <c r="H24" s="64">
        <f t="shared" si="0"/>
        <v>300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800</v>
      </c>
      <c r="O24" s="64">
        <f t="shared" si="0"/>
        <v>0</v>
      </c>
      <c r="P24" s="64">
        <f>SUM(P8:P23)</f>
        <v>0</v>
      </c>
      <c r="Q24" s="64">
        <f t="shared" ref="Q24:Y24" si="1">SUM(Q8:Q23)</f>
        <v>1600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9325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9325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7850</v>
      </c>
      <c r="F29" s="163"/>
      <c r="G29" s="52"/>
      <c r="H29" s="158">
        <f>E29+E30+E32+E34+E31</f>
        <v>9325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1475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7796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AA31" sqref="AA3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590</v>
      </c>
      <c r="C8" s="2"/>
      <c r="D8" s="2"/>
      <c r="E8" s="2">
        <v>450</v>
      </c>
      <c r="F8" s="2"/>
      <c r="G8" s="2"/>
      <c r="H8" s="2">
        <v>150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600</v>
      </c>
      <c r="C9" s="2"/>
      <c r="D9" s="2"/>
      <c r="E9" s="2">
        <v>400</v>
      </c>
      <c r="F9" s="2"/>
      <c r="G9" s="2"/>
      <c r="H9" s="2">
        <v>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150</v>
      </c>
      <c r="F10" s="2"/>
      <c r="G10" s="2"/>
      <c r="H10" s="2">
        <v>150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1190</v>
      </c>
      <c r="C24" s="64">
        <f>SUM(C8:C23)</f>
        <v>0</v>
      </c>
      <c r="D24" s="64">
        <f>SUM(D8:D23)</f>
        <v>0</v>
      </c>
      <c r="E24" s="64">
        <f t="shared" si="0"/>
        <v>1150</v>
      </c>
      <c r="F24" s="64">
        <f t="shared" si="0"/>
        <v>0</v>
      </c>
      <c r="G24" s="64">
        <f>SUM(G8:G23)</f>
        <v>0</v>
      </c>
      <c r="H24" s="64">
        <f t="shared" si="0"/>
        <v>450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2790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2790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2790</v>
      </c>
      <c r="F29" s="163"/>
      <c r="G29" s="52"/>
      <c r="H29" s="158">
        <f>E29+E30+E32+E34+E31</f>
        <v>2790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57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18550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18604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-15814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18604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C15" sqref="C15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590</v>
      </c>
      <c r="C8" s="2">
        <v>780</v>
      </c>
      <c r="D8" s="2"/>
      <c r="E8" s="2">
        <v>150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5800</v>
      </c>
      <c r="C9" s="2">
        <v>635</v>
      </c>
      <c r="D9" s="2"/>
      <c r="E9" s="2">
        <v>150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1200</v>
      </c>
      <c r="C10" s="2"/>
      <c r="D10" s="2"/>
      <c r="E10" s="2"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180</v>
      </c>
      <c r="C11" s="2"/>
      <c r="D11" s="2"/>
      <c r="E11" s="2">
        <v>1500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7770</v>
      </c>
      <c r="C24" s="64">
        <f>SUM(C8:C23)</f>
        <v>1415</v>
      </c>
      <c r="D24" s="64">
        <f>SUM(D8:D23)</f>
        <v>0</v>
      </c>
      <c r="E24" s="64">
        <f t="shared" si="0"/>
        <v>1900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1415</v>
      </c>
      <c r="F26" s="165"/>
      <c r="G26" s="50"/>
      <c r="H26" s="147">
        <f>E26+E27+E28</f>
        <v>11085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9670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11085</v>
      </c>
      <c r="F29" s="163"/>
      <c r="G29" s="52"/>
      <c r="H29" s="158">
        <f>E29+E30+E32+E34+E31</f>
        <v>11085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11031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B11" sqref="B11:B13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250</v>
      </c>
      <c r="F8" s="2"/>
      <c r="G8" s="2"/>
      <c r="H8" s="2">
        <v>650</v>
      </c>
      <c r="I8" s="2"/>
      <c r="J8" s="2"/>
      <c r="K8" s="2"/>
      <c r="L8" s="2"/>
      <c r="M8" s="2"/>
      <c r="N8" s="2"/>
      <c r="O8" s="2"/>
      <c r="P8" s="2"/>
      <c r="Q8" s="2">
        <v>150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350</v>
      </c>
      <c r="C9" s="2"/>
      <c r="D9" s="2"/>
      <c r="E9" s="2">
        <v>1000</v>
      </c>
      <c r="F9" s="2"/>
      <c r="G9" s="2"/>
      <c r="H9" s="2">
        <v>450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100</v>
      </c>
      <c r="C10" s="2"/>
      <c r="D10" s="2"/>
      <c r="E10" s="2"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650</v>
      </c>
      <c r="C11" s="2"/>
      <c r="D11" s="2"/>
      <c r="E11" s="2">
        <v>250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650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780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2830</v>
      </c>
      <c r="C24" s="64">
        <f>SUM(C8:C23)</f>
        <v>0</v>
      </c>
      <c r="D24" s="64">
        <f>SUM(D8:D23)</f>
        <v>0</v>
      </c>
      <c r="E24" s="64">
        <f t="shared" si="0"/>
        <v>1600</v>
      </c>
      <c r="F24" s="64">
        <f t="shared" si="0"/>
        <v>0</v>
      </c>
      <c r="G24" s="64">
        <f>SUM(G8:G23)</f>
        <v>0</v>
      </c>
      <c r="H24" s="64">
        <f t="shared" si="0"/>
        <v>1100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150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5680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5680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5330</v>
      </c>
      <c r="F29" s="163"/>
      <c r="G29" s="52"/>
      <c r="H29" s="158">
        <f>E29+E30+E32+E34+E31</f>
        <v>5680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54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 t="s">
        <v>56</v>
      </c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>
        <v>5000</v>
      </c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350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5054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276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5054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  <mergeCell ref="N31:Z31"/>
  </mergeCells>
  <pageMargins left="0.7" right="0.7" top="0.75" bottom="0.75" header="0.3" footer="0.3"/>
  <pageSetup orientation="landscape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7" workbookViewId="0">
      <selection activeCell="K41" sqref="K4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>
        <v>2200</v>
      </c>
      <c r="D8" s="2"/>
      <c r="E8" s="2">
        <v>150</v>
      </c>
      <c r="F8" s="2"/>
      <c r="G8" s="2"/>
      <c r="H8" s="2">
        <v>150</v>
      </c>
      <c r="I8" s="2"/>
      <c r="J8" s="2"/>
      <c r="K8" s="2"/>
      <c r="L8" s="2"/>
      <c r="M8" s="2"/>
      <c r="N8" s="2">
        <v>1000</v>
      </c>
      <c r="O8" s="2"/>
      <c r="P8" s="2"/>
      <c r="Q8" s="2">
        <v>70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470</v>
      </c>
      <c r="C9" s="2"/>
      <c r="D9" s="2"/>
      <c r="E9" s="2">
        <v>200</v>
      </c>
      <c r="F9" s="2"/>
      <c r="G9" s="2"/>
      <c r="H9" s="2">
        <v>100</v>
      </c>
      <c r="I9" s="2"/>
      <c r="J9" s="2"/>
      <c r="K9" s="2"/>
      <c r="L9" s="2"/>
      <c r="M9" s="2"/>
      <c r="N9" s="2"/>
      <c r="O9" s="2"/>
      <c r="P9" s="2"/>
      <c r="Q9" s="2">
        <v>80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300</v>
      </c>
      <c r="C10" s="2"/>
      <c r="D10" s="2"/>
      <c r="E10" s="2">
        <v>300</v>
      </c>
      <c r="F10" s="2"/>
      <c r="G10" s="2"/>
      <c r="H10" s="2">
        <v>750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900</v>
      </c>
      <c r="C11" s="2"/>
      <c r="D11" s="2"/>
      <c r="E11" s="2">
        <v>150</v>
      </c>
      <c r="F11" s="2"/>
      <c r="G11" s="2"/>
      <c r="H11" s="2">
        <v>350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2320</v>
      </c>
      <c r="C24" s="64">
        <f>SUM(C8:C23)</f>
        <v>2200</v>
      </c>
      <c r="D24" s="64">
        <f>SUM(D8:D23)</f>
        <v>0</v>
      </c>
      <c r="E24" s="64">
        <f t="shared" si="0"/>
        <v>800</v>
      </c>
      <c r="F24" s="64">
        <f t="shared" si="0"/>
        <v>0</v>
      </c>
      <c r="G24" s="64">
        <f>SUM(G8:G23)</f>
        <v>0</v>
      </c>
      <c r="H24" s="64">
        <f t="shared" si="0"/>
        <v>1350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1000</v>
      </c>
      <c r="O24" s="64">
        <f t="shared" si="0"/>
        <v>0</v>
      </c>
      <c r="P24" s="64">
        <f>SUM(P8:P23)</f>
        <v>0</v>
      </c>
      <c r="Q24" s="64">
        <f t="shared" ref="Q24:Y24" si="1">SUM(Q8:Q23)</f>
        <v>150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2200</v>
      </c>
      <c r="F26" s="165"/>
      <c r="G26" s="50"/>
      <c r="H26" s="147">
        <f>E26+E27+E28</f>
        <v>7820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5620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7440</v>
      </c>
      <c r="F29" s="163"/>
      <c r="G29" s="52"/>
      <c r="H29" s="158">
        <f>E29+E30+E32+E34+E31</f>
        <v>7820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84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380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84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7356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84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W6:Y6"/>
    <mergeCell ref="A25:Z25"/>
    <mergeCell ref="N27:Z27"/>
    <mergeCell ref="N29:Z29"/>
    <mergeCell ref="B6:D6"/>
    <mergeCell ref="E6:G6"/>
    <mergeCell ref="H6:J6"/>
    <mergeCell ref="K6:M6"/>
    <mergeCell ref="N6:P6"/>
    <mergeCell ref="A29:C29"/>
    <mergeCell ref="E28:F28"/>
    <mergeCell ref="E29:F29"/>
    <mergeCell ref="H29:I32"/>
    <mergeCell ref="Q6:S6"/>
    <mergeCell ref="T6:V6"/>
    <mergeCell ref="H26:I27"/>
    <mergeCell ref="H4:L4"/>
    <mergeCell ref="A6:A7"/>
    <mergeCell ref="E26:F26"/>
    <mergeCell ref="E27:F27"/>
    <mergeCell ref="A37:C37"/>
    <mergeCell ref="E37:F37"/>
    <mergeCell ref="E30:F30"/>
    <mergeCell ref="A32:C32"/>
    <mergeCell ref="A33:C33"/>
    <mergeCell ref="E32:F32"/>
    <mergeCell ref="E33:F33"/>
    <mergeCell ref="E34:F34"/>
    <mergeCell ref="A34:C34"/>
    <mergeCell ref="A35:C36"/>
    <mergeCell ref="E31:F31"/>
    <mergeCell ref="E35:F35"/>
    <mergeCell ref="A30:C30"/>
    <mergeCell ref="N36:Z36"/>
    <mergeCell ref="N30:Z30"/>
    <mergeCell ref="N32:Z32"/>
    <mergeCell ref="N33:Z33"/>
    <mergeCell ref="N34:Z34"/>
    <mergeCell ref="N35:Z35"/>
  </mergeCells>
  <pageMargins left="0.7" right="0.7" top="0.75" bottom="0.75" header="0.3" footer="0.3"/>
  <pageSetup orientation="landscape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7" workbookViewId="0">
      <selection activeCell="E41" sqref="E4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/>
      <c r="C8" s="2"/>
      <c r="D8" s="2"/>
      <c r="E8" s="2">
        <v>350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0</v>
      </c>
      <c r="C24" s="64">
        <f>SUM(C8:C23)</f>
        <v>0</v>
      </c>
      <c r="D24" s="64">
        <f>SUM(D8:D23)</f>
        <v>0</v>
      </c>
      <c r="E24" s="64">
        <f t="shared" si="0"/>
        <v>450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450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450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450</v>
      </c>
      <c r="F29" s="163"/>
      <c r="G29" s="52"/>
      <c r="H29" s="158">
        <f>E29+E30+E32+E34+E31</f>
        <v>450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58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104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346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104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Q6:S6"/>
    <mergeCell ref="T6:V6"/>
    <mergeCell ref="A3:AA3"/>
    <mergeCell ref="W6:Y6"/>
    <mergeCell ref="A25:Z25"/>
    <mergeCell ref="N6:P6"/>
    <mergeCell ref="H4:L4"/>
    <mergeCell ref="A6:A7"/>
    <mergeCell ref="B6:D6"/>
    <mergeCell ref="E6:G6"/>
    <mergeCell ref="H6:J6"/>
    <mergeCell ref="K6:M6"/>
    <mergeCell ref="H26:I27"/>
    <mergeCell ref="E26:F26"/>
    <mergeCell ref="E27:F27"/>
    <mergeCell ref="E28:F28"/>
    <mergeCell ref="N27:Z27"/>
    <mergeCell ref="A32:C32"/>
    <mergeCell ref="A29:C29"/>
    <mergeCell ref="A30:C30"/>
    <mergeCell ref="E35:F35"/>
    <mergeCell ref="A37:C37"/>
    <mergeCell ref="E37:F37"/>
    <mergeCell ref="A33:C33"/>
    <mergeCell ref="E32:F32"/>
    <mergeCell ref="E33:F33"/>
    <mergeCell ref="E34:F34"/>
    <mergeCell ref="A34:C34"/>
    <mergeCell ref="A35:C36"/>
    <mergeCell ref="N35:Z35"/>
    <mergeCell ref="N36:Z36"/>
    <mergeCell ref="E29:F29"/>
    <mergeCell ref="E30:F30"/>
    <mergeCell ref="E31:F31"/>
    <mergeCell ref="H29:I32"/>
    <mergeCell ref="N29:Z29"/>
    <mergeCell ref="N30:Z30"/>
    <mergeCell ref="N32:Z32"/>
    <mergeCell ref="N33:Z33"/>
    <mergeCell ref="N34:Z34"/>
  </mergeCells>
  <pageMargins left="0.7" right="0.7" top="0.75" bottom="0.75" header="0.3" footer="0.3"/>
  <pageSetup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8" workbookViewId="0">
      <selection activeCell="AA31" sqref="AA3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/>
      <c r="C8" s="2"/>
      <c r="D8" s="2"/>
      <c r="E8" s="2">
        <v>150</v>
      </c>
      <c r="F8" s="2"/>
      <c r="G8" s="2"/>
      <c r="H8" s="2">
        <v>1800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>
        <v>250</v>
      </c>
      <c r="F9" s="2"/>
      <c r="G9" s="2"/>
      <c r="H9" s="2">
        <v>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150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0</v>
      </c>
      <c r="C24" s="64">
        <f>SUM(C8:C23)</f>
        <v>0</v>
      </c>
      <c r="D24" s="64">
        <f>SUM(D8:D23)</f>
        <v>0</v>
      </c>
      <c r="E24" s="64">
        <f t="shared" si="0"/>
        <v>550</v>
      </c>
      <c r="F24" s="64">
        <f t="shared" si="0"/>
        <v>0</v>
      </c>
      <c r="G24" s="64">
        <f>SUM(G8:G23)</f>
        <v>0</v>
      </c>
      <c r="H24" s="64">
        <f t="shared" si="0"/>
        <v>1950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2500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2500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700</v>
      </c>
      <c r="F29" s="163"/>
      <c r="G29" s="52"/>
      <c r="H29" s="158">
        <f>E29+E30+E32+E34+E31</f>
        <v>2500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58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150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1800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204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496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204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Q6:S6"/>
    <mergeCell ref="T6:V6"/>
    <mergeCell ref="A3:AA3"/>
    <mergeCell ref="W6:Y6"/>
    <mergeCell ref="A25:Z25"/>
    <mergeCell ref="N6:P6"/>
    <mergeCell ref="H4:L4"/>
    <mergeCell ref="A6:A7"/>
    <mergeCell ref="B6:D6"/>
    <mergeCell ref="E6:G6"/>
    <mergeCell ref="H6:J6"/>
    <mergeCell ref="K6:M6"/>
    <mergeCell ref="H26:I27"/>
    <mergeCell ref="E26:F26"/>
    <mergeCell ref="E27:F27"/>
    <mergeCell ref="E28:F28"/>
    <mergeCell ref="N27:Z27"/>
    <mergeCell ref="A32:C32"/>
    <mergeCell ref="A29:C29"/>
    <mergeCell ref="A30:C30"/>
    <mergeCell ref="E35:F35"/>
    <mergeCell ref="A37:C37"/>
    <mergeCell ref="E37:F37"/>
    <mergeCell ref="A33:C33"/>
    <mergeCell ref="E32:F32"/>
    <mergeCell ref="E33:F33"/>
    <mergeCell ref="E34:F34"/>
    <mergeCell ref="A34:C34"/>
    <mergeCell ref="A35:C36"/>
    <mergeCell ref="N35:Z35"/>
    <mergeCell ref="N36:Z36"/>
    <mergeCell ref="E29:F29"/>
    <mergeCell ref="E30:F30"/>
    <mergeCell ref="E31:F31"/>
    <mergeCell ref="H29:I32"/>
    <mergeCell ref="N29:Z29"/>
    <mergeCell ref="N30:Z30"/>
    <mergeCell ref="N32:Z32"/>
    <mergeCell ref="N33:Z33"/>
    <mergeCell ref="N34:Z3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10" workbookViewId="0">
      <selection activeCell="AB20" sqref="AB2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1000</v>
      </c>
      <c r="C8" s="2"/>
      <c r="D8" s="2"/>
      <c r="E8" s="2">
        <v>1300</v>
      </c>
      <c r="F8" s="2"/>
      <c r="G8" s="2"/>
      <c r="H8" s="2">
        <v>450</v>
      </c>
      <c r="I8" s="2"/>
      <c r="J8" s="2"/>
      <c r="K8" s="2"/>
      <c r="L8" s="2"/>
      <c r="M8" s="2"/>
      <c r="N8" s="2">
        <v>600</v>
      </c>
      <c r="O8" s="2"/>
      <c r="P8" s="2"/>
      <c r="Q8" s="2">
        <v>520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7080</v>
      </c>
      <c r="C9" s="2"/>
      <c r="D9" s="2"/>
      <c r="E9" s="2">
        <v>1350</v>
      </c>
      <c r="F9" s="2"/>
      <c r="G9" s="2"/>
      <c r="H9" s="2">
        <v>300</v>
      </c>
      <c r="I9" s="2"/>
      <c r="J9" s="2"/>
      <c r="K9" s="2"/>
      <c r="L9" s="2"/>
      <c r="M9" s="2"/>
      <c r="N9" s="2"/>
      <c r="O9" s="2"/>
      <c r="P9" s="2"/>
      <c r="Q9" s="2">
        <v>60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1180</v>
      </c>
      <c r="C10" s="2"/>
      <c r="D10" s="2"/>
      <c r="E10" s="2">
        <v>100</v>
      </c>
      <c r="F10" s="2"/>
      <c r="G10" s="2"/>
      <c r="H10" s="2">
        <v>450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350</v>
      </c>
      <c r="C11" s="2"/>
      <c r="D11" s="2"/>
      <c r="E11" s="2">
        <v>450</v>
      </c>
      <c r="F11" s="2"/>
      <c r="G11" s="2"/>
      <c r="H11" s="2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1200</v>
      </c>
      <c r="C12" s="2"/>
      <c r="D12" s="2"/>
      <c r="E12" s="2">
        <v>200</v>
      </c>
      <c r="F12" s="2"/>
      <c r="G12" s="2"/>
      <c r="H12" s="2">
        <v>150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300</v>
      </c>
      <c r="C13" s="2"/>
      <c r="D13" s="2"/>
      <c r="E13" s="2">
        <v>431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>
        <v>300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>
        <v>750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12160</v>
      </c>
      <c r="C24" s="64">
        <f>SUM(C8:C23)</f>
        <v>0</v>
      </c>
      <c r="D24" s="64">
        <f>SUM(D8:D23)</f>
        <v>0</v>
      </c>
      <c r="E24" s="64">
        <f t="shared" si="0"/>
        <v>3831</v>
      </c>
      <c r="F24" s="64">
        <f t="shared" si="0"/>
        <v>0</v>
      </c>
      <c r="G24" s="64">
        <f>SUM(G8:G23)</f>
        <v>0</v>
      </c>
      <c r="H24" s="64">
        <f t="shared" si="0"/>
        <v>1450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600</v>
      </c>
      <c r="O24" s="64">
        <f t="shared" si="0"/>
        <v>0</v>
      </c>
      <c r="P24" s="64">
        <f>SUM(P8:P23)</f>
        <v>0</v>
      </c>
      <c r="Q24" s="64">
        <f t="shared" ref="Q24:Y24" si="1">SUM(Q8:Q23)</f>
        <v>580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18621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18621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8160</v>
      </c>
      <c r="F29" s="163"/>
      <c r="G29" s="52"/>
      <c r="H29" s="158">
        <f>E29+E30+E32+E34+E31</f>
        <v>18621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10461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8106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Q6:S6"/>
    <mergeCell ref="T6:V6"/>
    <mergeCell ref="A3:AA3"/>
    <mergeCell ref="W6:Y6"/>
    <mergeCell ref="A25:Z25"/>
    <mergeCell ref="N6:P6"/>
    <mergeCell ref="H4:L4"/>
    <mergeCell ref="A6:A7"/>
    <mergeCell ref="B6:D6"/>
    <mergeCell ref="E6:G6"/>
    <mergeCell ref="H6:J6"/>
    <mergeCell ref="K6:M6"/>
    <mergeCell ref="H26:I27"/>
    <mergeCell ref="E26:F26"/>
    <mergeCell ref="E27:F27"/>
    <mergeCell ref="E28:F28"/>
    <mergeCell ref="N27:Z27"/>
    <mergeCell ref="A32:C32"/>
    <mergeCell ref="A29:C29"/>
    <mergeCell ref="A30:C30"/>
    <mergeCell ref="E35:F35"/>
    <mergeCell ref="A37:C37"/>
    <mergeCell ref="E37:F37"/>
    <mergeCell ref="A33:C33"/>
    <mergeCell ref="E32:F32"/>
    <mergeCell ref="E33:F33"/>
    <mergeCell ref="E34:F34"/>
    <mergeCell ref="A34:C34"/>
    <mergeCell ref="A35:C36"/>
    <mergeCell ref="N35:Z35"/>
    <mergeCell ref="N36:Z36"/>
    <mergeCell ref="E29:F29"/>
    <mergeCell ref="E30:F30"/>
    <mergeCell ref="E31:F31"/>
    <mergeCell ref="H29:I32"/>
    <mergeCell ref="N29:Z29"/>
    <mergeCell ref="N30:Z30"/>
    <mergeCell ref="N32:Z32"/>
    <mergeCell ref="N33:Z33"/>
    <mergeCell ref="N34:Z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4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69" t="s">
        <v>31</v>
      </c>
      <c r="AA6" s="62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4000</v>
      </c>
      <c r="C8" s="2"/>
      <c r="D8" s="2"/>
      <c r="E8" s="2"/>
      <c r="F8" s="2"/>
      <c r="G8" s="2"/>
      <c r="H8" s="2">
        <v>150</v>
      </c>
      <c r="I8" s="2"/>
      <c r="J8" s="2"/>
      <c r="K8" s="2"/>
      <c r="L8" s="2"/>
      <c r="M8" s="2"/>
      <c r="N8" s="2">
        <v>500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470</v>
      </c>
      <c r="C9" s="2"/>
      <c r="D9" s="2"/>
      <c r="E9" s="2"/>
      <c r="F9" s="2"/>
      <c r="G9" s="2"/>
      <c r="H9" s="2">
        <v>100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590</v>
      </c>
      <c r="C10" s="2"/>
      <c r="D10" s="2"/>
      <c r="E10" s="2"/>
      <c r="F10" s="2"/>
      <c r="G10" s="2"/>
      <c r="H10" s="2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1000</v>
      </c>
      <c r="C11" s="2"/>
      <c r="D11" s="2"/>
      <c r="E11" s="2"/>
      <c r="F11" s="2"/>
      <c r="G11" s="2"/>
      <c r="H11" s="2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500</v>
      </c>
      <c r="C12" s="2"/>
      <c r="D12" s="2"/>
      <c r="E12" s="2"/>
      <c r="F12" s="2"/>
      <c r="G12" s="2"/>
      <c r="H12" s="2">
        <v>100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>
        <v>2000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8560</v>
      </c>
      <c r="C24" s="64">
        <f>SUM(C8:C23)</f>
        <v>0</v>
      </c>
      <c r="D24" s="64">
        <f>SUM(D8:D23)</f>
        <v>0</v>
      </c>
      <c r="E24" s="64">
        <f t="shared" si="0"/>
        <v>0</v>
      </c>
      <c r="F24" s="64">
        <f t="shared" si="0"/>
        <v>0</v>
      </c>
      <c r="G24" s="64">
        <f>SUM(G8:G23)</f>
        <v>0</v>
      </c>
      <c r="H24" s="64">
        <f t="shared" si="0"/>
        <v>550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500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9610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9610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41" t="s">
        <v>27</v>
      </c>
      <c r="B28" s="42"/>
      <c r="C28" s="43"/>
      <c r="D28" s="42"/>
      <c r="E28" s="137">
        <f>AA24</f>
        <v>0</v>
      </c>
      <c r="F28" s="138"/>
      <c r="G28" s="55"/>
      <c r="H28" s="44"/>
      <c r="I28" s="45"/>
      <c r="J28" s="60"/>
      <c r="K28" s="7"/>
      <c r="L28" s="7"/>
      <c r="M28" s="7"/>
      <c r="N28" s="39"/>
      <c r="O28" s="40"/>
      <c r="P28" s="40"/>
      <c r="Q28" s="78"/>
      <c r="R28" s="78"/>
      <c r="S28" s="78"/>
      <c r="T28" s="78"/>
      <c r="U28" s="78"/>
      <c r="V28" s="78"/>
      <c r="W28" s="85"/>
      <c r="X28" s="85"/>
      <c r="Y28" s="85"/>
      <c r="Z28" s="40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42"/>
      <c r="E29" s="162">
        <v>9610</v>
      </c>
      <c r="F29" s="163"/>
      <c r="G29" s="52"/>
      <c r="H29" s="158">
        <f>E29+E30+E32+E34+E31</f>
        <v>9610</v>
      </c>
      <c r="I29" s="159"/>
      <c r="J29" s="60"/>
      <c r="K29" s="7"/>
      <c r="L29" s="7"/>
      <c r="M29" s="7"/>
      <c r="N29" s="141" t="s">
        <v>44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42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72" t="s">
        <v>32</v>
      </c>
      <c r="B31" s="73"/>
      <c r="C31" s="74"/>
      <c r="D31" s="73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70"/>
      <c r="O31" s="71"/>
      <c r="P31" s="71"/>
      <c r="Q31" s="79"/>
      <c r="R31" s="79"/>
      <c r="S31" s="79"/>
      <c r="T31" s="79"/>
      <c r="U31" s="79"/>
      <c r="V31" s="79"/>
      <c r="W31" s="84"/>
      <c r="X31" s="84"/>
      <c r="Y31" s="84"/>
      <c r="Z31" s="71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42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35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35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37"/>
      <c r="E35" s="139">
        <f>E29-E33</f>
        <v>9556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38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36"/>
      <c r="E37" s="128"/>
      <c r="F37" s="128"/>
      <c r="G37" s="4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3:AA3"/>
    <mergeCell ref="H4:L4"/>
    <mergeCell ref="A6:A7"/>
    <mergeCell ref="B6:D6"/>
    <mergeCell ref="E6:G6"/>
    <mergeCell ref="H6:J6"/>
    <mergeCell ref="K6:M6"/>
    <mergeCell ref="N6:P6"/>
    <mergeCell ref="Q6:S6"/>
    <mergeCell ref="T6:V6"/>
    <mergeCell ref="W6:Y6"/>
    <mergeCell ref="A25:Z25"/>
    <mergeCell ref="N27:Z27"/>
    <mergeCell ref="A29:C29"/>
    <mergeCell ref="H29:I32"/>
    <mergeCell ref="A30:C30"/>
    <mergeCell ref="A32:C32"/>
    <mergeCell ref="N29:Z29"/>
    <mergeCell ref="N30:Z30"/>
    <mergeCell ref="N32:Z32"/>
    <mergeCell ref="E29:F29"/>
    <mergeCell ref="E30:F30"/>
    <mergeCell ref="E32:F32"/>
    <mergeCell ref="E26:F26"/>
    <mergeCell ref="E27:F27"/>
    <mergeCell ref="E28:F28"/>
    <mergeCell ref="E31:F31"/>
    <mergeCell ref="N33:Z33"/>
    <mergeCell ref="N34:Z34"/>
    <mergeCell ref="N35:Z35"/>
    <mergeCell ref="N36:Z36"/>
    <mergeCell ref="H26:I27"/>
    <mergeCell ref="A33:C33"/>
    <mergeCell ref="A37:C37"/>
    <mergeCell ref="E37:F37"/>
    <mergeCell ref="A34:C34"/>
    <mergeCell ref="A35:C36"/>
    <mergeCell ref="E34:F34"/>
    <mergeCell ref="E33:F33"/>
    <mergeCell ref="E35:F35"/>
  </mergeCells>
  <pageMargins left="0.7" right="0.7" top="0.75" bottom="0.75" header="0.3" footer="0.3"/>
  <pageSetup orientation="landscape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AA30" sqref="AA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966</v>
      </c>
      <c r="F8" s="2"/>
      <c r="G8" s="2"/>
      <c r="H8" s="2">
        <v>100</v>
      </c>
      <c r="I8" s="2"/>
      <c r="J8" s="2"/>
      <c r="K8" s="2"/>
      <c r="L8" s="2"/>
      <c r="M8" s="2"/>
      <c r="N8" s="2">
        <v>600</v>
      </c>
      <c r="O8" s="2"/>
      <c r="P8" s="2"/>
      <c r="Q8" s="2">
        <v>220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1070</v>
      </c>
      <c r="C9" s="2"/>
      <c r="D9" s="2"/>
      <c r="E9" s="2"/>
      <c r="F9" s="2"/>
      <c r="G9" s="2"/>
      <c r="H9" s="2">
        <v>100</v>
      </c>
      <c r="I9" s="2"/>
      <c r="J9" s="2"/>
      <c r="K9" s="2"/>
      <c r="L9" s="2"/>
      <c r="M9" s="2"/>
      <c r="N9" s="2"/>
      <c r="O9" s="2"/>
      <c r="P9" s="2"/>
      <c r="Q9" s="2">
        <v>1184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1500</v>
      </c>
      <c r="C10" s="2"/>
      <c r="D10" s="2"/>
      <c r="E10" s="2"/>
      <c r="F10" s="2"/>
      <c r="G10" s="2"/>
      <c r="H10" s="2">
        <v>750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300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882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4052</v>
      </c>
      <c r="C24" s="64">
        <f>SUM(C8:C23)</f>
        <v>0</v>
      </c>
      <c r="D24" s="64">
        <f>SUM(D8:D23)</f>
        <v>0</v>
      </c>
      <c r="E24" s="64">
        <f t="shared" si="0"/>
        <v>966</v>
      </c>
      <c r="F24" s="64">
        <f t="shared" si="0"/>
        <v>0</v>
      </c>
      <c r="G24" s="64">
        <f>SUM(G8:G23)</f>
        <v>0</v>
      </c>
      <c r="H24" s="64">
        <f t="shared" si="0"/>
        <v>950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600</v>
      </c>
      <c r="O24" s="64">
        <f t="shared" si="0"/>
        <v>0</v>
      </c>
      <c r="P24" s="64">
        <f>SUM(P8:P23)</f>
        <v>0</v>
      </c>
      <c r="Q24" s="64">
        <f t="shared" ref="Q24:Y24" si="1">SUM(Q8:Q23)</f>
        <v>1404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7972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7972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7972</v>
      </c>
      <c r="F29" s="163"/>
      <c r="G29" s="52"/>
      <c r="H29" s="158">
        <f>E29+E30+E32+E34+E31</f>
        <v>7972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26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 t="s">
        <v>53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26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7946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26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Q6:S6"/>
    <mergeCell ref="T6:V6"/>
    <mergeCell ref="A3:AA3"/>
    <mergeCell ref="W6:Y6"/>
    <mergeCell ref="A25:Z25"/>
    <mergeCell ref="N6:P6"/>
    <mergeCell ref="H4:L4"/>
    <mergeCell ref="A6:A7"/>
    <mergeCell ref="B6:D6"/>
    <mergeCell ref="E6:G6"/>
    <mergeCell ref="H6:J6"/>
    <mergeCell ref="K6:M6"/>
    <mergeCell ref="H26:I27"/>
    <mergeCell ref="E26:F26"/>
    <mergeCell ref="E27:F27"/>
    <mergeCell ref="E28:F28"/>
    <mergeCell ref="N27:Z27"/>
    <mergeCell ref="A32:C32"/>
    <mergeCell ref="A29:C29"/>
    <mergeCell ref="A30:C30"/>
    <mergeCell ref="E35:F35"/>
    <mergeCell ref="A37:C37"/>
    <mergeCell ref="E37:F37"/>
    <mergeCell ref="A33:C33"/>
    <mergeCell ref="E32:F32"/>
    <mergeCell ref="E33:F33"/>
    <mergeCell ref="E34:F34"/>
    <mergeCell ref="A34:C34"/>
    <mergeCell ref="A35:C36"/>
    <mergeCell ref="N35:Z35"/>
    <mergeCell ref="N36:Z36"/>
    <mergeCell ref="E29:F29"/>
    <mergeCell ref="E30:F30"/>
    <mergeCell ref="E31:F31"/>
    <mergeCell ref="H29:I32"/>
    <mergeCell ref="N29:Z29"/>
    <mergeCell ref="N30:Z30"/>
    <mergeCell ref="N32:Z32"/>
    <mergeCell ref="N33:Z33"/>
    <mergeCell ref="N34:Z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7" workbookViewId="0">
      <selection activeCell="AA31" sqref="AA3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900</v>
      </c>
      <c r="F8" s="2"/>
      <c r="G8" s="2"/>
      <c r="H8" s="2">
        <v>100</v>
      </c>
      <c r="I8" s="2"/>
      <c r="J8" s="2"/>
      <c r="K8" s="2"/>
      <c r="L8" s="2"/>
      <c r="M8" s="2"/>
      <c r="N8" s="2">
        <v>540</v>
      </c>
      <c r="O8" s="2"/>
      <c r="P8" s="2"/>
      <c r="Q8" s="2">
        <v>130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310</v>
      </c>
      <c r="C9" s="2"/>
      <c r="D9" s="2"/>
      <c r="E9" s="2">
        <v>250</v>
      </c>
      <c r="F9" s="2"/>
      <c r="G9" s="2"/>
      <c r="H9" s="2">
        <v>250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4500</v>
      </c>
      <c r="C10" s="2"/>
      <c r="D10" s="2"/>
      <c r="E10" s="2">
        <v>200</v>
      </c>
      <c r="F10" s="2"/>
      <c r="G10" s="2"/>
      <c r="H10" s="2">
        <v>450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3450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8560</v>
      </c>
      <c r="C24" s="64">
        <f>SUM(C8:C23)</f>
        <v>0</v>
      </c>
      <c r="D24" s="64">
        <f>SUM(D8:D23)</f>
        <v>0</v>
      </c>
      <c r="E24" s="64">
        <f t="shared" si="0"/>
        <v>1350</v>
      </c>
      <c r="F24" s="64">
        <f t="shared" si="0"/>
        <v>0</v>
      </c>
      <c r="G24" s="64">
        <f>SUM(G8:G23)</f>
        <v>0</v>
      </c>
      <c r="H24" s="64">
        <f t="shared" si="0"/>
        <v>800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540</v>
      </c>
      <c r="O24" s="64">
        <f t="shared" si="0"/>
        <v>0</v>
      </c>
      <c r="P24" s="64">
        <f>SUM(P8:P23)</f>
        <v>0</v>
      </c>
      <c r="Q24" s="64">
        <f t="shared" ref="Q24:Y24" si="1">SUM(Q8:Q23)</f>
        <v>130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11380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11380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11380</v>
      </c>
      <c r="F29" s="163"/>
      <c r="G29" s="52"/>
      <c r="H29" s="158">
        <f>E29+E30+E32+E34+E31</f>
        <v>11380</v>
      </c>
      <c r="I29" s="159"/>
      <c r="J29" s="60"/>
      <c r="K29" s="7"/>
      <c r="L29" s="7"/>
      <c r="M29" s="7"/>
      <c r="N29" s="141" t="s">
        <v>44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/>
      <c r="F30" s="163"/>
      <c r="G30" s="53"/>
      <c r="H30" s="160"/>
      <c r="I30" s="161"/>
      <c r="J30" s="60"/>
      <c r="K30" s="7"/>
      <c r="L30" s="7"/>
      <c r="M30" s="7"/>
      <c r="N30" s="141" t="s">
        <v>59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1600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1654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9726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1654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N36:Z36"/>
    <mergeCell ref="A3:AA3"/>
    <mergeCell ref="N32:Z32"/>
    <mergeCell ref="N33:Z33"/>
    <mergeCell ref="N34:Z34"/>
    <mergeCell ref="N35:Z35"/>
    <mergeCell ref="H4:L4"/>
    <mergeCell ref="A6:A7"/>
    <mergeCell ref="B6:D6"/>
    <mergeCell ref="E6:G6"/>
    <mergeCell ref="H6:J6"/>
    <mergeCell ref="K6:M6"/>
    <mergeCell ref="W6:Y6"/>
    <mergeCell ref="A25:Z25"/>
    <mergeCell ref="N27:Z27"/>
    <mergeCell ref="N29:Z29"/>
    <mergeCell ref="A37:C37"/>
    <mergeCell ref="E37:F37"/>
    <mergeCell ref="H29:I32"/>
    <mergeCell ref="A34:C34"/>
    <mergeCell ref="A35:C36"/>
    <mergeCell ref="E35:F35"/>
    <mergeCell ref="E34:F34"/>
    <mergeCell ref="E31:F31"/>
    <mergeCell ref="A32:C32"/>
    <mergeCell ref="E32:F32"/>
    <mergeCell ref="A33:C33"/>
    <mergeCell ref="E33:F33"/>
    <mergeCell ref="N30:Z30"/>
    <mergeCell ref="E28:F28"/>
    <mergeCell ref="A29:C29"/>
    <mergeCell ref="E29:F29"/>
    <mergeCell ref="A30:C30"/>
    <mergeCell ref="E30:F30"/>
    <mergeCell ref="Q6:S6"/>
    <mergeCell ref="T6:V6"/>
    <mergeCell ref="E26:F26"/>
    <mergeCell ref="H26:I27"/>
    <mergeCell ref="E27:F27"/>
    <mergeCell ref="N6:P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abSelected="1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300</v>
      </c>
      <c r="C8" s="2"/>
      <c r="D8" s="2"/>
      <c r="E8" s="2">
        <v>149</v>
      </c>
      <c r="F8" s="2"/>
      <c r="G8" s="2"/>
      <c r="H8" s="2"/>
      <c r="I8" s="2"/>
      <c r="J8" s="2"/>
      <c r="K8" s="2"/>
      <c r="L8" s="2"/>
      <c r="M8" s="2"/>
      <c r="N8" s="2">
        <v>400</v>
      </c>
      <c r="O8" s="2"/>
      <c r="P8" s="2"/>
      <c r="Q8" s="2">
        <v>80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350</v>
      </c>
      <c r="C9" s="2"/>
      <c r="D9" s="2"/>
      <c r="E9" s="2">
        <v>200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540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360</v>
      </c>
      <c r="C10" s="2"/>
      <c r="D10" s="2"/>
      <c r="E10" s="2">
        <v>1000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1051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2411</v>
      </c>
      <c r="C24" s="64">
        <f>SUM(C8:C23)</f>
        <v>0</v>
      </c>
      <c r="D24" s="64">
        <f>SUM(D8:D23)</f>
        <v>0</v>
      </c>
      <c r="E24" s="64">
        <f t="shared" si="0"/>
        <v>1349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400</v>
      </c>
      <c r="O24" s="64">
        <f t="shared" si="0"/>
        <v>0</v>
      </c>
      <c r="P24" s="64">
        <f>SUM(P8:P23)</f>
        <v>0</v>
      </c>
      <c r="Q24" s="64">
        <f t="shared" ref="Q24:Y24" si="1">SUM(Q8:Q23)</f>
        <v>620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4780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4780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4780</v>
      </c>
      <c r="F29" s="163"/>
      <c r="G29" s="52"/>
      <c r="H29" s="158">
        <f>E29+E30+E32+E34+E31</f>
        <v>4780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4726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N36:Z36"/>
    <mergeCell ref="A3:AA3"/>
    <mergeCell ref="N32:Z32"/>
    <mergeCell ref="N33:Z33"/>
    <mergeCell ref="N34:Z34"/>
    <mergeCell ref="N35:Z35"/>
    <mergeCell ref="H4:L4"/>
    <mergeCell ref="A6:A7"/>
    <mergeCell ref="B6:D6"/>
    <mergeCell ref="E6:G6"/>
    <mergeCell ref="H6:J6"/>
    <mergeCell ref="K6:M6"/>
    <mergeCell ref="W6:Y6"/>
    <mergeCell ref="A25:Z25"/>
    <mergeCell ref="N27:Z27"/>
    <mergeCell ref="N29:Z29"/>
    <mergeCell ref="A37:C37"/>
    <mergeCell ref="E37:F37"/>
    <mergeCell ref="H29:I32"/>
    <mergeCell ref="A34:C34"/>
    <mergeCell ref="A35:C36"/>
    <mergeCell ref="E35:F35"/>
    <mergeCell ref="E34:F34"/>
    <mergeCell ref="E31:F31"/>
    <mergeCell ref="A32:C32"/>
    <mergeCell ref="E32:F32"/>
    <mergeCell ref="A33:C33"/>
    <mergeCell ref="E33:F33"/>
    <mergeCell ref="N30:Z30"/>
    <mergeCell ref="E28:F28"/>
    <mergeCell ref="A29:C29"/>
    <mergeCell ref="E29:F29"/>
    <mergeCell ref="A30:C30"/>
    <mergeCell ref="E30:F30"/>
    <mergeCell ref="Q6:S6"/>
    <mergeCell ref="T6:V6"/>
    <mergeCell ref="E26:F26"/>
    <mergeCell ref="H26:I27"/>
    <mergeCell ref="E27:F27"/>
    <mergeCell ref="N6:P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workbookViewId="0">
      <selection sqref="A1:XFD1048576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38</v>
      </c>
      <c r="F6" s="173"/>
      <c r="G6" s="174"/>
      <c r="H6" s="172" t="s">
        <v>34</v>
      </c>
      <c r="I6" s="173"/>
      <c r="J6" s="174"/>
      <c r="K6" s="172" t="s">
        <v>35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86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0</v>
      </c>
      <c r="C24" s="64">
        <f>SUM(C8:C23)</f>
        <v>0</v>
      </c>
      <c r="D24" s="64">
        <f>SUM(D8:D23)</f>
        <v>0</v>
      </c>
      <c r="E24" s="64">
        <f t="shared" si="0"/>
        <v>0</v>
      </c>
      <c r="F24" s="64">
        <f t="shared" si="0"/>
        <v>0</v>
      </c>
      <c r="G24" s="64">
        <f>SUM(G8:G23)</f>
        <v>0</v>
      </c>
      <c r="H24" s="64">
        <f t="shared" si="0"/>
        <v>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89" t="s">
        <v>27</v>
      </c>
      <c r="B28" s="90"/>
      <c r="C28" s="91"/>
      <c r="D28" s="90"/>
      <c r="E28" s="137">
        <f>AA24</f>
        <v>0</v>
      </c>
      <c r="F28" s="138"/>
      <c r="G28" s="55"/>
      <c r="H28" s="92"/>
      <c r="I28" s="93"/>
      <c r="J28" s="60"/>
      <c r="K28" s="7"/>
      <c r="L28" s="7"/>
      <c r="M28" s="7"/>
      <c r="N28" s="87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90"/>
      <c r="E29" s="162"/>
      <c r="F29" s="163"/>
      <c r="G29" s="52"/>
      <c r="H29" s="158">
        <f>E29+E30+E32+E34+E31</f>
        <v>0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90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89" t="s">
        <v>32</v>
      </c>
      <c r="B31" s="90"/>
      <c r="C31" s="91"/>
      <c r="D31" s="90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90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96"/>
      <c r="E33" s="137">
        <f>AA36</f>
        <v>0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96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98"/>
      <c r="E35" s="139">
        <f>E29-E33</f>
        <v>0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99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0</v>
      </c>
      <c r="AB36" s="5"/>
    </row>
    <row r="37" spans="1:29" x14ac:dyDescent="0.25">
      <c r="A37" s="128"/>
      <c r="B37" s="128"/>
      <c r="C37" s="128"/>
      <c r="D37" s="97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N36:Z36"/>
    <mergeCell ref="H29:I32"/>
    <mergeCell ref="N35:Z35"/>
    <mergeCell ref="N34:Z34"/>
    <mergeCell ref="W6:Y6"/>
    <mergeCell ref="A25:Z25"/>
    <mergeCell ref="N27:Z27"/>
    <mergeCell ref="E33:F33"/>
    <mergeCell ref="E28:F28"/>
    <mergeCell ref="A29:C29"/>
    <mergeCell ref="E29:F29"/>
    <mergeCell ref="N29:Z29"/>
    <mergeCell ref="N30:Z30"/>
    <mergeCell ref="A3:AA3"/>
    <mergeCell ref="N32:Z32"/>
    <mergeCell ref="N33:Z33"/>
    <mergeCell ref="E26:F26"/>
    <mergeCell ref="E27:F27"/>
    <mergeCell ref="E6:G6"/>
    <mergeCell ref="Q6:S6"/>
    <mergeCell ref="T6:V6"/>
    <mergeCell ref="A6:A7"/>
    <mergeCell ref="B6:D6"/>
    <mergeCell ref="H4:L4"/>
    <mergeCell ref="H6:J6"/>
    <mergeCell ref="K6:M6"/>
    <mergeCell ref="N6:P6"/>
    <mergeCell ref="H26:I27"/>
    <mergeCell ref="A37:C37"/>
    <mergeCell ref="E37:F37"/>
    <mergeCell ref="A30:C30"/>
    <mergeCell ref="E30:F30"/>
    <mergeCell ref="E31:F31"/>
    <mergeCell ref="A32:C32"/>
    <mergeCell ref="E32:F32"/>
    <mergeCell ref="E34:F34"/>
    <mergeCell ref="A34:C34"/>
    <mergeCell ref="A35:C36"/>
    <mergeCell ref="E35:F35"/>
    <mergeCell ref="A33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workbookViewId="0">
      <selection activeCell="G21" sqref="G21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590</v>
      </c>
      <c r="C8" s="2">
        <v>780</v>
      </c>
      <c r="D8" s="2"/>
      <c r="E8" s="2">
        <v>100</v>
      </c>
      <c r="F8" s="2"/>
      <c r="G8" s="2"/>
      <c r="H8" s="2">
        <v>100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940</v>
      </c>
      <c r="C9" s="2"/>
      <c r="D9" s="2"/>
      <c r="E9" s="2">
        <v>100</v>
      </c>
      <c r="F9" s="2"/>
      <c r="G9" s="2"/>
      <c r="H9" s="2">
        <v>1150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250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1530</v>
      </c>
      <c r="C24" s="64">
        <f>SUM(C8:C23)</f>
        <v>780</v>
      </c>
      <c r="D24" s="64">
        <f>SUM(D8:D23)</f>
        <v>0</v>
      </c>
      <c r="E24" s="64">
        <f t="shared" si="0"/>
        <v>550</v>
      </c>
      <c r="F24" s="64">
        <f t="shared" si="0"/>
        <v>0</v>
      </c>
      <c r="G24" s="64">
        <f>SUM(G8:G23)</f>
        <v>0</v>
      </c>
      <c r="H24" s="64">
        <f t="shared" si="0"/>
        <v>1250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780</v>
      </c>
      <c r="F26" s="165"/>
      <c r="G26" s="50"/>
      <c r="H26" s="147">
        <f>E26+E27+E28</f>
        <v>4110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3330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1800</v>
      </c>
      <c r="F29" s="163"/>
      <c r="G29" s="52"/>
      <c r="H29" s="158">
        <f>E29+E30+E32+E34+E31</f>
        <v>4110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46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520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 t="s">
        <v>47</v>
      </c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>
        <v>150</v>
      </c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2310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724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1076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724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N33:Z33"/>
    <mergeCell ref="N34:Z34"/>
    <mergeCell ref="N35:Z35"/>
    <mergeCell ref="N36:Z36"/>
    <mergeCell ref="N6:P6"/>
    <mergeCell ref="Q6:S6"/>
    <mergeCell ref="T6:V6"/>
    <mergeCell ref="A25:Z25"/>
    <mergeCell ref="N27:Z27"/>
    <mergeCell ref="N29:Z29"/>
    <mergeCell ref="N30:Z30"/>
    <mergeCell ref="N32:Z32"/>
    <mergeCell ref="E28:F28"/>
    <mergeCell ref="H26:I27"/>
    <mergeCell ref="E26:F26"/>
    <mergeCell ref="E27:F27"/>
    <mergeCell ref="A3:AA3"/>
    <mergeCell ref="W6:Y6"/>
    <mergeCell ref="H4:L4"/>
    <mergeCell ref="A6:A7"/>
    <mergeCell ref="K6:M6"/>
    <mergeCell ref="B6:D6"/>
    <mergeCell ref="E6:G6"/>
    <mergeCell ref="H6:J6"/>
    <mergeCell ref="A37:C37"/>
    <mergeCell ref="E37:F37"/>
    <mergeCell ref="E31:F31"/>
    <mergeCell ref="E32:F32"/>
    <mergeCell ref="A34:C34"/>
    <mergeCell ref="E34:F34"/>
    <mergeCell ref="A33:C33"/>
    <mergeCell ref="E33:F33"/>
    <mergeCell ref="A35:C36"/>
    <mergeCell ref="E35:F35"/>
    <mergeCell ref="N31:Z31"/>
    <mergeCell ref="A30:C30"/>
    <mergeCell ref="E29:F29"/>
    <mergeCell ref="E30:F30"/>
    <mergeCell ref="A29:C29"/>
    <mergeCell ref="H29:I32"/>
    <mergeCell ref="A32:C3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350</v>
      </c>
      <c r="C8" s="2"/>
      <c r="D8" s="2"/>
      <c r="E8" s="2">
        <v>100</v>
      </c>
      <c r="F8" s="2"/>
      <c r="G8" s="2"/>
      <c r="H8" s="2">
        <v>700</v>
      </c>
      <c r="I8" s="2"/>
      <c r="J8" s="2"/>
      <c r="K8" s="2"/>
      <c r="L8" s="2"/>
      <c r="M8" s="2"/>
      <c r="N8" s="2">
        <v>40</v>
      </c>
      <c r="O8" s="2"/>
      <c r="P8" s="2"/>
      <c r="Q8" s="2">
        <v>1000</v>
      </c>
      <c r="R8" s="2"/>
      <c r="S8" s="2"/>
      <c r="T8" s="2"/>
      <c r="U8" s="2"/>
      <c r="V8" s="2"/>
      <c r="W8" s="2"/>
      <c r="X8" s="2"/>
      <c r="Y8" s="2"/>
      <c r="Z8" s="2">
        <v>250</v>
      </c>
      <c r="AA8" s="65"/>
    </row>
    <row r="9" spans="1:30" ht="18" customHeight="1" x14ac:dyDescent="0.25">
      <c r="A9" s="2">
        <v>2</v>
      </c>
      <c r="B9" s="2">
        <v>600</v>
      </c>
      <c r="C9" s="2"/>
      <c r="D9" s="2"/>
      <c r="E9" s="2">
        <v>100</v>
      </c>
      <c r="F9" s="2"/>
      <c r="G9" s="2"/>
      <c r="H9" s="2">
        <v>100</v>
      </c>
      <c r="I9" s="2"/>
      <c r="J9" s="2"/>
      <c r="K9" s="2"/>
      <c r="L9" s="2"/>
      <c r="M9" s="2"/>
      <c r="N9" s="2">
        <v>90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600</v>
      </c>
      <c r="C10" s="2"/>
      <c r="D10" s="2"/>
      <c r="E10" s="2">
        <v>200</v>
      </c>
      <c r="F10" s="2"/>
      <c r="G10" s="2"/>
      <c r="H10" s="2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>
        <v>1000</v>
      </c>
      <c r="C11" s="2"/>
      <c r="D11" s="2"/>
      <c r="E11" s="2">
        <v>400</v>
      </c>
      <c r="F11" s="2"/>
      <c r="G11" s="2"/>
      <c r="H11" s="2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>
        <v>300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2850</v>
      </c>
      <c r="C24" s="64">
        <f>SUM(C8:C23)</f>
        <v>0</v>
      </c>
      <c r="D24" s="64">
        <f>SUM(D8:D23)</f>
        <v>0</v>
      </c>
      <c r="E24" s="64">
        <f t="shared" si="0"/>
        <v>800</v>
      </c>
      <c r="F24" s="64">
        <f t="shared" si="0"/>
        <v>0</v>
      </c>
      <c r="G24" s="64">
        <f>SUM(G8:G23)</f>
        <v>0</v>
      </c>
      <c r="H24" s="64">
        <f t="shared" si="0"/>
        <v>1000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130</v>
      </c>
      <c r="O24" s="64">
        <f t="shared" si="0"/>
        <v>0</v>
      </c>
      <c r="P24" s="64">
        <f>SUM(P8:P23)</f>
        <v>0</v>
      </c>
      <c r="Q24" s="64">
        <f t="shared" ref="Q24:Y24" si="1">SUM(Q8:Q23)</f>
        <v>1000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250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6030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6030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5480</v>
      </c>
      <c r="F29" s="163"/>
      <c r="G29" s="52"/>
      <c r="H29" s="158">
        <f>E29+E30+E32+E34+E31</f>
        <v>6030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54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250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300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5426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6:A7"/>
    <mergeCell ref="H26:I27"/>
    <mergeCell ref="E30:F30"/>
    <mergeCell ref="E31:F31"/>
    <mergeCell ref="E32:F32"/>
    <mergeCell ref="H29:I32"/>
    <mergeCell ref="N36:Z36"/>
    <mergeCell ref="A29:C29"/>
    <mergeCell ref="A30:C30"/>
    <mergeCell ref="A32:C32"/>
    <mergeCell ref="A33:C33"/>
    <mergeCell ref="E29:F29"/>
    <mergeCell ref="N30:Z30"/>
    <mergeCell ref="N32:Z32"/>
    <mergeCell ref="E33:F33"/>
    <mergeCell ref="A34:C34"/>
    <mergeCell ref="N33:Z33"/>
    <mergeCell ref="N34:Z34"/>
    <mergeCell ref="N35:Z35"/>
    <mergeCell ref="A37:C37"/>
    <mergeCell ref="E37:F37"/>
    <mergeCell ref="E34:F34"/>
    <mergeCell ref="A35:C36"/>
    <mergeCell ref="E35:F35"/>
    <mergeCell ref="A3:AA3"/>
    <mergeCell ref="W6:Y6"/>
    <mergeCell ref="A25:Z25"/>
    <mergeCell ref="N27:Z27"/>
    <mergeCell ref="N29:Z29"/>
    <mergeCell ref="Q6:S6"/>
    <mergeCell ref="T6:V6"/>
    <mergeCell ref="E28:F28"/>
    <mergeCell ref="H4:L4"/>
    <mergeCell ref="B6:D6"/>
    <mergeCell ref="E6:G6"/>
    <mergeCell ref="H6:J6"/>
    <mergeCell ref="K6:M6"/>
    <mergeCell ref="N6:P6"/>
    <mergeCell ref="E26:F26"/>
    <mergeCell ref="E27:F27"/>
  </mergeCells>
  <pageMargins left="0.7" right="0.7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590</v>
      </c>
      <c r="C8" s="2"/>
      <c r="D8" s="2"/>
      <c r="E8" s="2">
        <v>1000</v>
      </c>
      <c r="F8" s="2"/>
      <c r="G8" s="2"/>
      <c r="H8" s="2">
        <v>450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590</v>
      </c>
      <c r="C9" s="2"/>
      <c r="D9" s="2"/>
      <c r="E9" s="2">
        <v>800</v>
      </c>
      <c r="F9" s="2"/>
      <c r="G9" s="2"/>
      <c r="H9" s="2">
        <v>100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>
        <v>350</v>
      </c>
      <c r="C10" s="2"/>
      <c r="D10" s="2"/>
      <c r="E10" s="2">
        <v>600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1530</v>
      </c>
      <c r="C24" s="64">
        <f>SUM(C8:C23)</f>
        <v>0</v>
      </c>
      <c r="D24" s="64">
        <f>SUM(D8:D23)</f>
        <v>0</v>
      </c>
      <c r="E24" s="64">
        <f t="shared" si="0"/>
        <v>2500</v>
      </c>
      <c r="F24" s="64">
        <f t="shared" si="0"/>
        <v>0</v>
      </c>
      <c r="G24" s="64">
        <f>SUM(G8:G23)</f>
        <v>0</v>
      </c>
      <c r="H24" s="64">
        <f t="shared" si="0"/>
        <v>550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4580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4580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4580</v>
      </c>
      <c r="F29" s="163"/>
      <c r="G29" s="52"/>
      <c r="H29" s="158">
        <f>E29+E30+E32+E34+E31</f>
        <v>4580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54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4526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6:A7"/>
    <mergeCell ref="H26:I27"/>
    <mergeCell ref="E30:F30"/>
    <mergeCell ref="E31:F31"/>
    <mergeCell ref="E32:F32"/>
    <mergeCell ref="H29:I32"/>
    <mergeCell ref="N36:Z36"/>
    <mergeCell ref="A29:C29"/>
    <mergeCell ref="A30:C30"/>
    <mergeCell ref="A32:C32"/>
    <mergeCell ref="A33:C33"/>
    <mergeCell ref="E29:F29"/>
    <mergeCell ref="N30:Z30"/>
    <mergeCell ref="N32:Z32"/>
    <mergeCell ref="E33:F33"/>
    <mergeCell ref="A34:C34"/>
    <mergeCell ref="N33:Z33"/>
    <mergeCell ref="N34:Z34"/>
    <mergeCell ref="N35:Z35"/>
    <mergeCell ref="A37:C37"/>
    <mergeCell ref="E37:F37"/>
    <mergeCell ref="E34:F34"/>
    <mergeCell ref="A35:C36"/>
    <mergeCell ref="E35:F35"/>
    <mergeCell ref="A3:AA3"/>
    <mergeCell ref="W6:Y6"/>
    <mergeCell ref="A25:Z25"/>
    <mergeCell ref="N27:Z27"/>
    <mergeCell ref="N29:Z29"/>
    <mergeCell ref="Q6:S6"/>
    <mergeCell ref="T6:V6"/>
    <mergeCell ref="E28:F28"/>
    <mergeCell ref="H4:L4"/>
    <mergeCell ref="B6:D6"/>
    <mergeCell ref="E6:G6"/>
    <mergeCell ref="H6:J6"/>
    <mergeCell ref="K6:M6"/>
    <mergeCell ref="N6:P6"/>
    <mergeCell ref="E26:F26"/>
    <mergeCell ref="E27:F27"/>
  </mergeCells>
  <pageMargins left="0.7" right="0.7" top="0.75" bottom="0.75" header="0.3" footer="0.3"/>
  <pageSetup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AA30" sqref="AA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350</v>
      </c>
      <c r="C8" s="2"/>
      <c r="D8" s="2"/>
      <c r="E8" s="2">
        <v>100</v>
      </c>
      <c r="F8" s="2"/>
      <c r="G8" s="2"/>
      <c r="H8" s="2">
        <v>100</v>
      </c>
      <c r="I8" s="2"/>
      <c r="J8" s="2"/>
      <c r="K8" s="2"/>
      <c r="L8" s="2"/>
      <c r="M8" s="2"/>
      <c r="N8" s="2"/>
      <c r="O8" s="2"/>
      <c r="P8" s="2"/>
      <c r="Q8" s="2">
        <v>50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700</v>
      </c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200</v>
      </c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1050</v>
      </c>
      <c r="C24" s="64">
        <f>SUM(C8:C23)</f>
        <v>0</v>
      </c>
      <c r="D24" s="64">
        <f>SUM(D8:D23)</f>
        <v>0</v>
      </c>
      <c r="E24" s="64">
        <f t="shared" si="0"/>
        <v>400</v>
      </c>
      <c r="F24" s="64">
        <f t="shared" si="0"/>
        <v>0</v>
      </c>
      <c r="G24" s="64">
        <f>SUM(G8:G23)</f>
        <v>0</v>
      </c>
      <c r="H24" s="64">
        <f t="shared" si="0"/>
        <v>100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250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1800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1800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1600</v>
      </c>
      <c r="F29" s="163"/>
      <c r="G29" s="52"/>
      <c r="H29" s="158">
        <f>E29+E30+E32+E34+E31</f>
        <v>1800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/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>
        <v>200</v>
      </c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1546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6:A7"/>
    <mergeCell ref="H26:I27"/>
    <mergeCell ref="E30:F30"/>
    <mergeCell ref="E31:F31"/>
    <mergeCell ref="E32:F32"/>
    <mergeCell ref="H29:I32"/>
    <mergeCell ref="N36:Z36"/>
    <mergeCell ref="A29:C29"/>
    <mergeCell ref="A30:C30"/>
    <mergeCell ref="A32:C32"/>
    <mergeCell ref="A33:C33"/>
    <mergeCell ref="E29:F29"/>
    <mergeCell ref="N30:Z30"/>
    <mergeCell ref="N32:Z32"/>
    <mergeCell ref="E33:F33"/>
    <mergeCell ref="A34:C34"/>
    <mergeCell ref="N33:Z33"/>
    <mergeCell ref="N34:Z34"/>
    <mergeCell ref="N35:Z35"/>
    <mergeCell ref="A37:C37"/>
    <mergeCell ref="E37:F37"/>
    <mergeCell ref="E34:F34"/>
    <mergeCell ref="A35:C36"/>
    <mergeCell ref="E35:F35"/>
    <mergeCell ref="A3:AA3"/>
    <mergeCell ref="W6:Y6"/>
    <mergeCell ref="A25:Z25"/>
    <mergeCell ref="N27:Z27"/>
    <mergeCell ref="N29:Z29"/>
    <mergeCell ref="Q6:S6"/>
    <mergeCell ref="T6:V6"/>
    <mergeCell ref="E28:F28"/>
    <mergeCell ref="H4:L4"/>
    <mergeCell ref="B6:D6"/>
    <mergeCell ref="E6:G6"/>
    <mergeCell ref="H6:J6"/>
    <mergeCell ref="K6:M6"/>
    <mergeCell ref="N6:P6"/>
    <mergeCell ref="E26:F26"/>
    <mergeCell ref="E27:F27"/>
  </mergeCells>
  <pageMargins left="0.7" right="0.7" top="0.75" bottom="0.75" header="0.3" footer="0.3"/>
  <pageSetup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3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/>
      <c r="C8" s="2"/>
      <c r="D8" s="2"/>
      <c r="E8" s="2">
        <v>100</v>
      </c>
      <c r="F8" s="2"/>
      <c r="G8" s="2"/>
      <c r="H8" s="2">
        <v>100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/>
      <c r="C9" s="2"/>
      <c r="D9" s="2"/>
      <c r="E9" s="2"/>
      <c r="F9" s="2"/>
      <c r="G9" s="2"/>
      <c r="H9" s="2">
        <v>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>
        <v>150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0</v>
      </c>
      <c r="C24" s="64">
        <f>SUM(C8:C23)</f>
        <v>0</v>
      </c>
      <c r="D24" s="64">
        <f>SUM(D8:D23)</f>
        <v>0</v>
      </c>
      <c r="E24" s="64">
        <f t="shared" si="0"/>
        <v>100</v>
      </c>
      <c r="F24" s="64">
        <f t="shared" si="0"/>
        <v>0</v>
      </c>
      <c r="G24" s="64">
        <f>SUM(G8:G23)</f>
        <v>0</v>
      </c>
      <c r="H24" s="64">
        <f t="shared" si="0"/>
        <v>400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0</v>
      </c>
      <c r="O24" s="64">
        <f t="shared" si="0"/>
        <v>0</v>
      </c>
      <c r="P24" s="64">
        <f>SUM(P8:P23)</f>
        <v>0</v>
      </c>
      <c r="Q24" s="64">
        <f t="shared" ref="Q24:Y24" si="1">SUM(Q8:Q23)</f>
        <v>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500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500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500</v>
      </c>
      <c r="F29" s="163"/>
      <c r="G29" s="52"/>
      <c r="H29" s="158">
        <f>E29+E30+E32+E34+E31</f>
        <v>500</v>
      </c>
      <c r="I29" s="159"/>
      <c r="J29" s="60"/>
      <c r="K29" s="7"/>
      <c r="L29" s="7"/>
      <c r="M29" s="7"/>
      <c r="N29" s="141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/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45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50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50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450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50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0">
    <mergeCell ref="A6:A7"/>
    <mergeCell ref="H26:I27"/>
    <mergeCell ref="E30:F30"/>
    <mergeCell ref="E31:F31"/>
    <mergeCell ref="E32:F32"/>
    <mergeCell ref="H29:I32"/>
    <mergeCell ref="N36:Z36"/>
    <mergeCell ref="A29:C29"/>
    <mergeCell ref="A30:C30"/>
    <mergeCell ref="A32:C32"/>
    <mergeCell ref="A33:C33"/>
    <mergeCell ref="E29:F29"/>
    <mergeCell ref="N30:Z30"/>
    <mergeCell ref="N32:Z32"/>
    <mergeCell ref="E33:F33"/>
    <mergeCell ref="A34:C34"/>
    <mergeCell ref="N33:Z33"/>
    <mergeCell ref="N34:Z34"/>
    <mergeCell ref="N35:Z35"/>
    <mergeCell ref="A37:C37"/>
    <mergeCell ref="E37:F37"/>
    <mergeCell ref="E34:F34"/>
    <mergeCell ref="A35:C36"/>
    <mergeCell ref="E35:F35"/>
    <mergeCell ref="A3:AA3"/>
    <mergeCell ref="W6:Y6"/>
    <mergeCell ref="A25:Z25"/>
    <mergeCell ref="N27:Z27"/>
    <mergeCell ref="N29:Z29"/>
    <mergeCell ref="Q6:S6"/>
    <mergeCell ref="T6:V6"/>
    <mergeCell ref="E28:F28"/>
    <mergeCell ref="H4:L4"/>
    <mergeCell ref="B6:D6"/>
    <mergeCell ref="E6:G6"/>
    <mergeCell ref="H6:J6"/>
    <mergeCell ref="K6:M6"/>
    <mergeCell ref="N6:P6"/>
    <mergeCell ref="E26:F26"/>
    <mergeCell ref="E27:F27"/>
  </mergeCells>
  <pageMargins left="0.7" right="0.7" top="0.75" bottom="0.75" header="0.3" footer="0.3"/>
  <pageSetup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A4" workbookViewId="0">
      <selection activeCell="E30" sqref="E30:F30"/>
    </sheetView>
  </sheetViews>
  <sheetFormatPr defaultRowHeight="15" x14ac:dyDescent="0.25"/>
  <cols>
    <col min="1" max="1" width="6.5703125" customWidth="1"/>
    <col min="2" max="2" width="10" customWidth="1"/>
    <col min="3" max="3" width="10.140625" customWidth="1"/>
    <col min="4" max="4" width="8" customWidth="1"/>
    <col min="5" max="5" width="9.5703125" customWidth="1"/>
    <col min="6" max="6" width="8.28515625" bestFit="1" customWidth="1"/>
    <col min="7" max="7" width="9.140625" bestFit="1" customWidth="1"/>
    <col min="8" max="8" width="8.140625" bestFit="1" customWidth="1"/>
    <col min="9" max="9" width="8.28515625" bestFit="1" customWidth="1"/>
    <col min="10" max="10" width="9.140625" bestFit="1" customWidth="1"/>
    <col min="11" max="11" width="8.140625" bestFit="1" customWidth="1"/>
    <col min="12" max="12" width="8.28515625" bestFit="1" customWidth="1"/>
    <col min="13" max="13" width="9.140625" bestFit="1" customWidth="1"/>
    <col min="14" max="14" width="8.140625" bestFit="1" customWidth="1"/>
    <col min="15" max="15" width="8.28515625" bestFit="1" customWidth="1"/>
    <col min="16" max="16" width="9.140625" bestFit="1" customWidth="1"/>
    <col min="17" max="25" width="9.140625" customWidth="1"/>
    <col min="26" max="26" width="8.140625" customWidth="1"/>
    <col min="27" max="27" width="8" customWidth="1"/>
  </cols>
  <sheetData>
    <row r="3" spans="1:30" ht="26.25" thickBot="1" x14ac:dyDescent="0.4">
      <c r="A3" s="168" t="s">
        <v>10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30" x14ac:dyDescent="0.25">
      <c r="A4" s="4"/>
      <c r="B4" s="5"/>
      <c r="C4" s="5"/>
      <c r="D4" s="5"/>
      <c r="E4" s="5"/>
      <c r="F4" s="5"/>
      <c r="G4" s="5"/>
      <c r="H4" s="170"/>
      <c r="I4" s="170"/>
      <c r="J4" s="170"/>
      <c r="K4" s="170"/>
      <c r="L4" s="170"/>
      <c r="M4" s="6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0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0" ht="15.75" x14ac:dyDescent="0.25">
      <c r="A6" s="171" t="s">
        <v>1</v>
      </c>
      <c r="B6" s="172" t="s">
        <v>30</v>
      </c>
      <c r="C6" s="173"/>
      <c r="D6" s="174"/>
      <c r="E6" s="172" t="s">
        <v>40</v>
      </c>
      <c r="F6" s="173"/>
      <c r="G6" s="174"/>
      <c r="H6" s="172" t="s">
        <v>41</v>
      </c>
      <c r="I6" s="173"/>
      <c r="J6" s="174"/>
      <c r="K6" s="172" t="s">
        <v>42</v>
      </c>
      <c r="L6" s="173"/>
      <c r="M6" s="174"/>
      <c r="N6" s="172" t="s">
        <v>39</v>
      </c>
      <c r="O6" s="173"/>
      <c r="P6" s="174"/>
      <c r="Q6" s="172" t="s">
        <v>37</v>
      </c>
      <c r="R6" s="173"/>
      <c r="S6" s="174"/>
      <c r="T6" s="172" t="s">
        <v>36</v>
      </c>
      <c r="U6" s="173"/>
      <c r="V6" s="174"/>
      <c r="W6" s="172"/>
      <c r="X6" s="173"/>
      <c r="Y6" s="174"/>
      <c r="Z6" s="113" t="s">
        <v>31</v>
      </c>
      <c r="AA6" s="68"/>
    </row>
    <row r="7" spans="1:30" ht="63" x14ac:dyDescent="0.25">
      <c r="A7" s="171"/>
      <c r="B7" s="61" t="s">
        <v>2</v>
      </c>
      <c r="C7" s="61" t="s">
        <v>3</v>
      </c>
      <c r="D7" s="61" t="s">
        <v>25</v>
      </c>
      <c r="E7" s="61" t="s">
        <v>2</v>
      </c>
      <c r="F7" s="1" t="s">
        <v>3</v>
      </c>
      <c r="G7" s="61" t="s">
        <v>25</v>
      </c>
      <c r="H7" s="1" t="s">
        <v>2</v>
      </c>
      <c r="I7" s="1" t="s">
        <v>3</v>
      </c>
      <c r="J7" s="61" t="s">
        <v>25</v>
      </c>
      <c r="K7" s="1" t="s">
        <v>2</v>
      </c>
      <c r="L7" s="1" t="s">
        <v>3</v>
      </c>
      <c r="M7" s="61" t="s">
        <v>25</v>
      </c>
      <c r="N7" s="1" t="s">
        <v>2</v>
      </c>
      <c r="O7" s="1" t="s">
        <v>3</v>
      </c>
      <c r="P7" s="61" t="s">
        <v>25</v>
      </c>
      <c r="Q7" s="1" t="s">
        <v>2</v>
      </c>
      <c r="R7" s="1" t="s">
        <v>3</v>
      </c>
      <c r="S7" s="61" t="s">
        <v>25</v>
      </c>
      <c r="T7" s="1" t="s">
        <v>2</v>
      </c>
      <c r="U7" s="1" t="s">
        <v>3</v>
      </c>
      <c r="V7" s="61" t="s">
        <v>25</v>
      </c>
      <c r="W7" s="1" t="s">
        <v>2</v>
      </c>
      <c r="X7" s="1" t="s">
        <v>3</v>
      </c>
      <c r="Y7" s="61" t="s">
        <v>25</v>
      </c>
      <c r="Z7" s="1" t="s">
        <v>2</v>
      </c>
      <c r="AA7" s="61" t="s">
        <v>26</v>
      </c>
    </row>
    <row r="8" spans="1:30" ht="15.75" x14ac:dyDescent="0.25">
      <c r="A8" s="2">
        <v>1</v>
      </c>
      <c r="B8" s="2">
        <v>700</v>
      </c>
      <c r="C8" s="2"/>
      <c r="D8" s="2"/>
      <c r="E8" s="2">
        <v>100</v>
      </c>
      <c r="F8" s="2"/>
      <c r="G8" s="2"/>
      <c r="H8" s="2">
        <v>250</v>
      </c>
      <c r="I8" s="2"/>
      <c r="J8" s="2"/>
      <c r="K8" s="2"/>
      <c r="L8" s="2"/>
      <c r="M8" s="2"/>
      <c r="N8" s="2">
        <v>50</v>
      </c>
      <c r="O8" s="2"/>
      <c r="P8" s="2"/>
      <c r="Q8" s="2">
        <v>3800</v>
      </c>
      <c r="R8" s="2"/>
      <c r="S8" s="2"/>
      <c r="T8" s="2"/>
      <c r="U8" s="2"/>
      <c r="V8" s="2"/>
      <c r="W8" s="2"/>
      <c r="X8" s="2"/>
      <c r="Y8" s="2"/>
      <c r="Z8" s="2"/>
      <c r="AA8" s="65"/>
    </row>
    <row r="9" spans="1:30" ht="18" customHeight="1" x14ac:dyDescent="0.25">
      <c r="A9" s="2">
        <v>2</v>
      </c>
      <c r="B9" s="2">
        <v>2800</v>
      </c>
      <c r="C9" s="2"/>
      <c r="D9" s="2"/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3"/>
    </row>
    <row r="10" spans="1:30" ht="15.75" x14ac:dyDescent="0.25">
      <c r="A10" s="2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3"/>
      <c r="AD10" s="3"/>
    </row>
    <row r="11" spans="1:30" ht="15.75" x14ac:dyDescent="0.25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3"/>
    </row>
    <row r="12" spans="1:30" ht="15.75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3"/>
    </row>
    <row r="13" spans="1:30" ht="15.75" x14ac:dyDescent="0.25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3"/>
    </row>
    <row r="14" spans="1:30" ht="15.75" x14ac:dyDescent="0.25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3"/>
    </row>
    <row r="15" spans="1:30" ht="15.75" x14ac:dyDescent="0.25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3"/>
    </row>
    <row r="16" spans="1:30" ht="15.75" x14ac:dyDescent="0.25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3"/>
    </row>
    <row r="17" spans="1:29" ht="15.75" x14ac:dyDescent="0.25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3"/>
    </row>
    <row r="18" spans="1:29" ht="15.75" x14ac:dyDescent="0.25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3"/>
    </row>
    <row r="19" spans="1:29" ht="15.75" x14ac:dyDescent="0.25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3"/>
    </row>
    <row r="20" spans="1:29" ht="15.75" x14ac:dyDescent="0.25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3"/>
    </row>
    <row r="21" spans="1:29" ht="15.75" x14ac:dyDescent="0.25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3"/>
    </row>
    <row r="22" spans="1:29" ht="15.75" x14ac:dyDescent="0.25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3"/>
    </row>
    <row r="23" spans="1:29" ht="15.75" x14ac:dyDescent="0.25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3"/>
    </row>
    <row r="24" spans="1:29" ht="15.75" x14ac:dyDescent="0.25">
      <c r="A24" s="64" t="s">
        <v>0</v>
      </c>
      <c r="B24" s="64">
        <f t="shared" ref="B24:AA24" si="0">SUM(B8:B23)</f>
        <v>3500</v>
      </c>
      <c r="C24" s="64">
        <f>SUM(C8:C23)</f>
        <v>0</v>
      </c>
      <c r="D24" s="64">
        <f>SUM(D8:D23)</f>
        <v>0</v>
      </c>
      <c r="E24" s="64">
        <f t="shared" si="0"/>
        <v>200</v>
      </c>
      <c r="F24" s="64">
        <f t="shared" si="0"/>
        <v>0</v>
      </c>
      <c r="G24" s="64">
        <f>SUM(G8:G23)</f>
        <v>0</v>
      </c>
      <c r="H24" s="64">
        <f t="shared" si="0"/>
        <v>250</v>
      </c>
      <c r="I24" s="64">
        <f t="shared" si="0"/>
        <v>0</v>
      </c>
      <c r="J24" s="64">
        <f>SUM(J8:J23)</f>
        <v>0</v>
      </c>
      <c r="K24" s="64">
        <f t="shared" si="0"/>
        <v>0</v>
      </c>
      <c r="L24" s="64">
        <f t="shared" si="0"/>
        <v>0</v>
      </c>
      <c r="M24" s="64">
        <f>SUM(M8:M23)</f>
        <v>0</v>
      </c>
      <c r="N24" s="64">
        <f t="shared" si="0"/>
        <v>50</v>
      </c>
      <c r="O24" s="64">
        <f t="shared" si="0"/>
        <v>0</v>
      </c>
      <c r="P24" s="64">
        <f>SUM(P8:P23)</f>
        <v>0</v>
      </c>
      <c r="Q24" s="64">
        <f t="shared" ref="Q24:Y24" si="1">SUM(Q8:Q23)</f>
        <v>3800</v>
      </c>
      <c r="R24" s="64">
        <f t="shared" si="1"/>
        <v>0</v>
      </c>
      <c r="S24" s="64">
        <f t="shared" si="1"/>
        <v>0</v>
      </c>
      <c r="T24" s="64">
        <f t="shared" si="1"/>
        <v>0</v>
      </c>
      <c r="U24" s="64">
        <f t="shared" si="1"/>
        <v>0</v>
      </c>
      <c r="V24" s="64">
        <f t="shared" si="1"/>
        <v>0</v>
      </c>
      <c r="W24" s="64">
        <f t="shared" si="1"/>
        <v>0</v>
      </c>
      <c r="X24" s="64">
        <f t="shared" si="1"/>
        <v>0</v>
      </c>
      <c r="Y24" s="64">
        <f t="shared" si="1"/>
        <v>0</v>
      </c>
      <c r="Z24" s="64">
        <f t="shared" si="0"/>
        <v>0</v>
      </c>
      <c r="AA24" s="64">
        <f t="shared" si="0"/>
        <v>0</v>
      </c>
      <c r="AB24" s="5"/>
    </row>
    <row r="25" spans="1:29" ht="16.5" thickBot="1" x14ac:dyDescent="0.3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5"/>
      <c r="AB25" s="5"/>
    </row>
    <row r="26" spans="1:29" ht="15" customHeight="1" x14ac:dyDescent="0.25">
      <c r="A26" s="10" t="s">
        <v>4</v>
      </c>
      <c r="B26" s="11"/>
      <c r="C26" s="11"/>
      <c r="D26" s="48"/>
      <c r="E26" s="164">
        <f>C24+F24+I24+L24+O24+R24+U24+X24</f>
        <v>0</v>
      </c>
      <c r="F26" s="165"/>
      <c r="G26" s="50"/>
      <c r="H26" s="147">
        <f>E26+E27+E28</f>
        <v>7800</v>
      </c>
      <c r="I26" s="148"/>
      <c r="J26" s="5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9" ht="15" customHeight="1" x14ac:dyDescent="0.25">
      <c r="A27" s="12" t="s">
        <v>5</v>
      </c>
      <c r="B27" s="13"/>
      <c r="C27" s="13"/>
      <c r="D27" s="49"/>
      <c r="E27" s="137">
        <f>SUM(B24,E24,H24,K24,N24,Z24)+Q24+T24+W24</f>
        <v>7800</v>
      </c>
      <c r="F27" s="138"/>
      <c r="G27" s="51"/>
      <c r="H27" s="149"/>
      <c r="I27" s="150"/>
      <c r="J27" s="60"/>
      <c r="K27" s="7"/>
      <c r="L27" s="7"/>
      <c r="M27" s="7"/>
      <c r="N27" s="153" t="s">
        <v>13</v>
      </c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75"/>
      <c r="AB27" s="5"/>
    </row>
    <row r="28" spans="1:29" ht="15" customHeight="1" x14ac:dyDescent="0.25">
      <c r="A28" s="108" t="s">
        <v>27</v>
      </c>
      <c r="B28" s="109"/>
      <c r="C28" s="110"/>
      <c r="D28" s="109"/>
      <c r="E28" s="137">
        <f>AA24</f>
        <v>0</v>
      </c>
      <c r="F28" s="138"/>
      <c r="G28" s="55"/>
      <c r="H28" s="111"/>
      <c r="I28" s="112"/>
      <c r="J28" s="60"/>
      <c r="K28" s="7"/>
      <c r="L28" s="7"/>
      <c r="M28" s="7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75"/>
      <c r="AB28" s="5"/>
    </row>
    <row r="29" spans="1:29" ht="15" customHeight="1" x14ac:dyDescent="0.25">
      <c r="A29" s="155" t="s">
        <v>6</v>
      </c>
      <c r="B29" s="156"/>
      <c r="C29" s="157"/>
      <c r="D29" s="109"/>
      <c r="E29" s="162">
        <v>7800</v>
      </c>
      <c r="F29" s="163"/>
      <c r="G29" s="52"/>
      <c r="H29" s="158">
        <f>E29+E30+E32+E34+E31</f>
        <v>7800</v>
      </c>
      <c r="I29" s="159"/>
      <c r="J29" s="60"/>
      <c r="K29" s="7"/>
      <c r="L29" s="7"/>
      <c r="M29" s="7"/>
      <c r="N29" s="141" t="s">
        <v>45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76">
        <v>54</v>
      </c>
      <c r="AB29" s="15"/>
      <c r="AC29" s="14"/>
    </row>
    <row r="30" spans="1:29" ht="15" customHeight="1" x14ac:dyDescent="0.25">
      <c r="A30" s="155" t="s">
        <v>12</v>
      </c>
      <c r="B30" s="156"/>
      <c r="C30" s="157"/>
      <c r="D30" s="109"/>
      <c r="E30" s="162">
        <v>0</v>
      </c>
      <c r="F30" s="163"/>
      <c r="G30" s="53"/>
      <c r="H30" s="160"/>
      <c r="I30" s="161"/>
      <c r="J30" s="60"/>
      <c r="K30" s="7"/>
      <c r="L30" s="7"/>
      <c r="M30" s="7"/>
      <c r="N30" s="141" t="s">
        <v>48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76">
        <v>60</v>
      </c>
      <c r="AB30" s="15"/>
      <c r="AC30" s="14"/>
    </row>
    <row r="31" spans="1:29" ht="15" customHeight="1" x14ac:dyDescent="0.25">
      <c r="A31" s="108" t="s">
        <v>32</v>
      </c>
      <c r="B31" s="109"/>
      <c r="C31" s="110"/>
      <c r="D31" s="109"/>
      <c r="E31" s="166">
        <f>Z24</f>
        <v>0</v>
      </c>
      <c r="F31" s="167"/>
      <c r="G31" s="53"/>
      <c r="H31" s="160"/>
      <c r="I31" s="161"/>
      <c r="J31" s="60"/>
      <c r="K31" s="7"/>
      <c r="L31" s="7"/>
      <c r="M31" s="7"/>
      <c r="N31" s="141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75"/>
      <c r="AA31" s="76"/>
      <c r="AB31" s="15"/>
      <c r="AC31" s="14"/>
    </row>
    <row r="32" spans="1:29" ht="15" customHeight="1" x14ac:dyDescent="0.25">
      <c r="A32" s="155" t="s">
        <v>7</v>
      </c>
      <c r="B32" s="156"/>
      <c r="C32" s="157"/>
      <c r="D32" s="109"/>
      <c r="E32" s="162"/>
      <c r="F32" s="163"/>
      <c r="G32" s="54"/>
      <c r="H32" s="149"/>
      <c r="I32" s="150"/>
      <c r="J32" s="60"/>
      <c r="K32" s="7"/>
      <c r="L32" s="7"/>
      <c r="M32" s="7"/>
      <c r="N32" s="141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76"/>
      <c r="AB32" s="15"/>
      <c r="AC32" s="14"/>
    </row>
    <row r="33" spans="1:29" x14ac:dyDescent="0.25">
      <c r="A33" s="125" t="s">
        <v>11</v>
      </c>
      <c r="B33" s="126"/>
      <c r="C33" s="127"/>
      <c r="D33" s="100"/>
      <c r="E33" s="137">
        <f>AA36</f>
        <v>114</v>
      </c>
      <c r="F33" s="138"/>
      <c r="G33" s="55"/>
      <c r="H33" s="7"/>
      <c r="I33" s="7"/>
      <c r="J33" s="7"/>
      <c r="K33" s="7"/>
      <c r="L33" s="7"/>
      <c r="M33" s="7"/>
      <c r="N33" s="141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76"/>
      <c r="AB33" s="15"/>
      <c r="AC33" s="14"/>
    </row>
    <row r="34" spans="1:29" x14ac:dyDescent="0.25">
      <c r="A34" s="125" t="s">
        <v>8</v>
      </c>
      <c r="B34" s="126"/>
      <c r="C34" s="127"/>
      <c r="D34" s="100"/>
      <c r="E34" s="135">
        <v>0</v>
      </c>
      <c r="F34" s="136"/>
      <c r="G34" s="56"/>
      <c r="H34" s="7"/>
      <c r="I34" s="7"/>
      <c r="J34" s="7"/>
      <c r="K34" s="7"/>
      <c r="L34" s="7"/>
      <c r="M34" s="7"/>
      <c r="N34" s="141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76"/>
      <c r="AB34" s="15"/>
      <c r="AC34" s="14"/>
    </row>
    <row r="35" spans="1:29" ht="15" customHeight="1" x14ac:dyDescent="0.25">
      <c r="A35" s="129" t="s">
        <v>9</v>
      </c>
      <c r="B35" s="130"/>
      <c r="C35" s="131"/>
      <c r="D35" s="102"/>
      <c r="E35" s="139">
        <f>E29-E33</f>
        <v>7686</v>
      </c>
      <c r="F35" s="140"/>
      <c r="G35" s="57"/>
      <c r="H35" s="7"/>
      <c r="I35" s="7"/>
      <c r="J35" s="7"/>
      <c r="K35" s="7"/>
      <c r="L35" s="7"/>
      <c r="M35" s="7"/>
      <c r="N35" s="143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76"/>
      <c r="AB35" s="15"/>
      <c r="AC35" s="14"/>
    </row>
    <row r="36" spans="1:29" ht="15.75" customHeight="1" thickBot="1" x14ac:dyDescent="0.3">
      <c r="A36" s="132"/>
      <c r="B36" s="133"/>
      <c r="C36" s="134"/>
      <c r="D36" s="103"/>
      <c r="E36" s="23"/>
      <c r="F36" s="24"/>
      <c r="G36" s="58"/>
      <c r="H36" s="8"/>
      <c r="I36" s="8"/>
      <c r="J36" s="8"/>
      <c r="K36" s="8"/>
      <c r="L36" s="8"/>
      <c r="M36" s="8"/>
      <c r="N36" s="145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75">
        <f>SUM(AA27:AA35)</f>
        <v>114</v>
      </c>
      <c r="AB36" s="5"/>
    </row>
    <row r="37" spans="1:29" x14ac:dyDescent="0.25">
      <c r="A37" s="128"/>
      <c r="B37" s="128"/>
      <c r="C37" s="128"/>
      <c r="D37" s="101"/>
      <c r="E37" s="128"/>
      <c r="F37" s="128"/>
      <c r="G37" s="66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</sheetData>
  <mergeCells count="41">
    <mergeCell ref="A6:A7"/>
    <mergeCell ref="H26:I27"/>
    <mergeCell ref="E30:F30"/>
    <mergeCell ref="E31:F31"/>
    <mergeCell ref="E32:F32"/>
    <mergeCell ref="H29:I32"/>
    <mergeCell ref="N36:Z36"/>
    <mergeCell ref="A29:C29"/>
    <mergeCell ref="A30:C30"/>
    <mergeCell ref="A32:C32"/>
    <mergeCell ref="A33:C33"/>
    <mergeCell ref="E29:F29"/>
    <mergeCell ref="N30:Z30"/>
    <mergeCell ref="N32:Z32"/>
    <mergeCell ref="E33:F33"/>
    <mergeCell ref="A34:C34"/>
    <mergeCell ref="N33:Z33"/>
    <mergeCell ref="N34:Z34"/>
    <mergeCell ref="N35:Z35"/>
    <mergeCell ref="N31:Z31"/>
    <mergeCell ref="A37:C37"/>
    <mergeCell ref="E37:F37"/>
    <mergeCell ref="E34:F34"/>
    <mergeCell ref="A35:C36"/>
    <mergeCell ref="E35:F35"/>
    <mergeCell ref="A3:AA3"/>
    <mergeCell ref="W6:Y6"/>
    <mergeCell ref="A25:Z25"/>
    <mergeCell ref="N27:Z27"/>
    <mergeCell ref="N29:Z29"/>
    <mergeCell ref="Q6:S6"/>
    <mergeCell ref="T6:V6"/>
    <mergeCell ref="E28:F28"/>
    <mergeCell ref="H4:L4"/>
    <mergeCell ref="B6:D6"/>
    <mergeCell ref="E6:G6"/>
    <mergeCell ref="H6:J6"/>
    <mergeCell ref="K6:M6"/>
    <mergeCell ref="N6:P6"/>
    <mergeCell ref="E26:F26"/>
    <mergeCell ref="E27:F27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Work sheet</vt:lpstr>
      <vt:lpstr>Collection Sheet</vt:lpstr>
      <vt:lpstr>01.11.2019</vt:lpstr>
      <vt:lpstr>02.11.2019</vt:lpstr>
      <vt:lpstr>03.11.2019</vt:lpstr>
      <vt:lpstr>04.11.2019</vt:lpstr>
      <vt:lpstr>05.11.2019</vt:lpstr>
      <vt:lpstr>06.11.2019</vt:lpstr>
      <vt:lpstr>07.11.2019</vt:lpstr>
      <vt:lpstr>08.11.2019</vt:lpstr>
      <vt:lpstr>09.11.2019</vt:lpstr>
      <vt:lpstr>10.11.2019</vt:lpstr>
      <vt:lpstr>11.11.2019</vt:lpstr>
      <vt:lpstr>12.11.2019</vt:lpstr>
      <vt:lpstr>13.11.2019</vt:lpstr>
      <vt:lpstr>14.11.2019</vt:lpstr>
      <vt:lpstr>15.11.2019</vt:lpstr>
      <vt:lpstr>16.11.2019</vt:lpstr>
      <vt:lpstr>17.11.2019</vt:lpstr>
      <vt:lpstr>18.11.2019</vt:lpstr>
      <vt:lpstr>19.11.2019</vt:lpstr>
      <vt:lpstr>20.11.2019</vt:lpstr>
      <vt:lpstr>21.11.2019</vt:lpstr>
      <vt:lpstr>22.11.2019</vt:lpstr>
      <vt:lpstr>23.11.2019</vt:lpstr>
      <vt:lpstr>24.11.2019</vt:lpstr>
      <vt:lpstr>25.11.2019</vt:lpstr>
      <vt:lpstr>26.11.2019</vt:lpstr>
      <vt:lpstr>27.11.2019</vt:lpstr>
      <vt:lpstr>28.11.2019</vt:lpstr>
      <vt:lpstr>29.11.2019</vt:lpstr>
      <vt:lpstr>30.11.2019</vt:lpstr>
      <vt:lpstr>31.10.2019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2019-12-01T05:21:04Z</dcterms:modified>
</cp:coreProperties>
</file>