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navsinha/Desktop/20240128_abhinavsinha_johndeere_assignment/"/>
    </mc:Choice>
  </mc:AlternateContent>
  <xr:revisionPtr revIDLastSave="0" documentId="8_{2E6DA59E-9BE1-0347-961D-ACD9512BB505}" xr6:coauthVersionLast="47" xr6:coauthVersionMax="47" xr10:uidLastSave="{00000000-0000-0000-0000-000000000000}"/>
  <bookViews>
    <workbookView xWindow="0" yWindow="760" windowWidth="30240" windowHeight="17680" activeTab="7" xr2:uid="{C01FE63C-4801-CB46-A360-7C738D4CE0A5}"/>
  </bookViews>
  <sheets>
    <sheet name="Waterfall" sheetId="1" r:id="rId1"/>
    <sheet name="Data_Coverage" sheetId="2" r:id="rId2"/>
    <sheet name="Target var dist" sheetId="4" r:id="rId3"/>
    <sheet name="Unique_values_in_features" sheetId="3" r:id="rId4"/>
    <sheet name=" Model features" sheetId="5" r:id="rId5"/>
    <sheet name="Feature Importance" sheetId="6" r:id="rId6"/>
    <sheet name="Model Performance_lightgbm" sheetId="7" r:id="rId7"/>
    <sheet name="Model Performance_logisticreg" sheetId="8" r:id="rId8"/>
  </sheets>
  <definedNames>
    <definedName name="_xlnm._FilterDatabase" localSheetId="1" hidden="1">Data_Coverage!$B$2:$E$68</definedName>
    <definedName name="_xlnm._FilterDatabase" localSheetId="3" hidden="1">Unique_values_in_features!$B$2:$D$68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H14" i="2"/>
  <c r="I9" i="2" s="1"/>
  <c r="C4" i="5"/>
  <c r="D4" i="5"/>
  <c r="E4" i="5"/>
  <c r="C5" i="5"/>
  <c r="D5" i="5"/>
  <c r="C6" i="5"/>
  <c r="D6" i="5"/>
  <c r="C7" i="5"/>
  <c r="D7" i="5"/>
  <c r="E7" i="5"/>
  <c r="C8" i="5"/>
  <c r="D8" i="5"/>
  <c r="C9" i="5"/>
  <c r="D9" i="5"/>
  <c r="C10" i="5"/>
  <c r="D10" i="5"/>
  <c r="E10" i="5"/>
  <c r="C11" i="5"/>
  <c r="D11" i="5"/>
  <c r="C12" i="5"/>
  <c r="D12" i="5"/>
  <c r="E12" i="5"/>
  <c r="C13" i="5"/>
  <c r="D13" i="5"/>
  <c r="C14" i="5"/>
  <c r="D14" i="5"/>
  <c r="E14" i="5"/>
  <c r="C15" i="5"/>
  <c r="D15" i="5"/>
  <c r="E15" i="5"/>
  <c r="C16" i="5"/>
  <c r="D16" i="5"/>
  <c r="C17" i="5"/>
  <c r="D17" i="5"/>
  <c r="E17" i="5"/>
  <c r="E3" i="5"/>
  <c r="D3" i="5"/>
  <c r="C3" i="5"/>
  <c r="D4" i="4"/>
  <c r="D5" i="4"/>
  <c r="D6" i="4"/>
  <c r="D7" i="4"/>
  <c r="D8" i="4"/>
  <c r="D9" i="4"/>
  <c r="D10" i="4"/>
  <c r="D11" i="4"/>
  <c r="D12" i="4"/>
  <c r="D13" i="4"/>
  <c r="D3" i="4"/>
  <c r="E3" i="2"/>
  <c r="E4" i="2"/>
  <c r="E47" i="2"/>
  <c r="E43" i="2"/>
  <c r="E50" i="2"/>
  <c r="E65" i="2"/>
  <c r="E55" i="2"/>
  <c r="E46" i="2"/>
  <c r="E52" i="2"/>
  <c r="E49" i="2"/>
  <c r="E44" i="2"/>
  <c r="E60" i="2"/>
  <c r="E54" i="2"/>
  <c r="E62" i="2"/>
  <c r="E68" i="2"/>
  <c r="E53" i="2"/>
  <c r="E45" i="2"/>
  <c r="E51" i="2"/>
  <c r="E48" i="2"/>
  <c r="E63" i="2"/>
  <c r="E58" i="2"/>
  <c r="E64" i="2"/>
  <c r="E59" i="2"/>
  <c r="E61" i="2"/>
  <c r="E56" i="2"/>
  <c r="E57" i="2"/>
  <c r="E66" i="2"/>
  <c r="E67" i="2"/>
  <c r="E25" i="2"/>
  <c r="E41" i="2"/>
  <c r="E20" i="2"/>
  <c r="E18" i="2"/>
  <c r="E17" i="2"/>
  <c r="E21" i="2"/>
  <c r="E19" i="2"/>
  <c r="E29" i="2"/>
  <c r="E33" i="2"/>
  <c r="E9" i="5" s="1"/>
  <c r="E36" i="2"/>
  <c r="E35" i="2"/>
  <c r="E37" i="2"/>
  <c r="E32" i="2"/>
  <c r="E5" i="5" s="1"/>
  <c r="E34" i="2"/>
  <c r="E16" i="5" s="1"/>
  <c r="E38" i="2"/>
  <c r="E6" i="5" s="1"/>
  <c r="E28" i="2"/>
  <c r="E11" i="5" s="1"/>
  <c r="E24" i="2"/>
  <c r="E26" i="2"/>
  <c r="E23" i="2"/>
  <c r="E13" i="5" s="1"/>
  <c r="E27" i="2"/>
  <c r="E30" i="2"/>
  <c r="E31" i="2"/>
  <c r="E11" i="2"/>
  <c r="E10" i="2"/>
  <c r="E8" i="2"/>
  <c r="E9" i="2"/>
  <c r="E12" i="2"/>
  <c r="E13" i="2"/>
  <c r="E14" i="2"/>
  <c r="E15" i="2"/>
  <c r="E16" i="2"/>
  <c r="E22" i="2"/>
  <c r="E39" i="2"/>
  <c r="E42" i="2"/>
  <c r="E40" i="2"/>
  <c r="E8" i="5" s="1"/>
  <c r="E7" i="2"/>
  <c r="I8" i="2" l="1"/>
  <c r="I10" i="2"/>
</calcChain>
</file>

<file path=xl/sharedStrings.xml><?xml version="1.0" encoding="utf-8"?>
<sst xmlns="http://schemas.openxmlformats.org/spreadsheetml/2006/main" count="233" uniqueCount="101">
  <si>
    <t>Status</t>
  </si>
  <si>
    <t>Unique_identifier</t>
  </si>
  <si>
    <t>Likely_to_recommend_Online_Site_MY_SITE</t>
  </si>
  <si>
    <t>Purchased_from_Site_A</t>
  </si>
  <si>
    <t>Purchased_from_Site_B</t>
  </si>
  <si>
    <t>Purchased_from_Site_C</t>
  </si>
  <si>
    <t>Purchased_from_Site_D</t>
  </si>
  <si>
    <t>Purchased_from_Site_E</t>
  </si>
  <si>
    <t>Purchased_from_Site_F</t>
  </si>
  <si>
    <t>Purchased_from_Site_G</t>
  </si>
  <si>
    <t>Purchased_from_Site_H</t>
  </si>
  <si>
    <t>Purchased_from_Site_I</t>
  </si>
  <si>
    <t>Purchased_from_Site_J</t>
  </si>
  <si>
    <t>Purchased_from_Site_K</t>
  </si>
  <si>
    <t>Purchased_from_Site_L</t>
  </si>
  <si>
    <t>Purchased_from_Site_M</t>
  </si>
  <si>
    <t>Purchased_from_Site_N</t>
  </si>
  <si>
    <t>Purchased_from_Site_O</t>
  </si>
  <si>
    <t>Purchased_from_Site_P</t>
  </si>
  <si>
    <t>Purchased_from_Site_Q</t>
  </si>
  <si>
    <t>Purchased_from_Site_R</t>
  </si>
  <si>
    <t>Purchased_from_Site_S</t>
  </si>
  <si>
    <t>Purchased_from_Site_T</t>
  </si>
  <si>
    <t>Purchased_from_Site_U</t>
  </si>
  <si>
    <t>Purchased_from_Site_V</t>
  </si>
  <si>
    <t>Purchased_from_Site_W</t>
  </si>
  <si>
    <t>Purchased_from_Site_X</t>
  </si>
  <si>
    <t>Purchased_from_Site_Y</t>
  </si>
  <si>
    <t>Purchased_from_MY_SITE_only</t>
  </si>
  <si>
    <t>No_of_Online_Sites_used</t>
  </si>
  <si>
    <t>MYSITE_Rank</t>
  </si>
  <si>
    <t>Sales_reps_Responsiveness</t>
  </si>
  <si>
    <t>Sales_reps_ease_of_making_contact</t>
  </si>
  <si>
    <t>Sales_reps_general_attitude</t>
  </si>
  <si>
    <t>Sales_reps_quotation</t>
  </si>
  <si>
    <t>Sales_reps_relationship</t>
  </si>
  <si>
    <t>Sales_reps_overall_satisfaction</t>
  </si>
  <si>
    <t>Customer_service_Responsiveness</t>
  </si>
  <si>
    <t>Customer_service_Ease_of_making_contact</t>
  </si>
  <si>
    <t>Customer_service_general_attitude</t>
  </si>
  <si>
    <t>Customer_service_Knowledge_of_business</t>
  </si>
  <si>
    <t>Customer_service_issue_resolution</t>
  </si>
  <si>
    <t>Customer_service_keeping_customers_informed</t>
  </si>
  <si>
    <t>Customer_service_Overall_satisfaction</t>
  </si>
  <si>
    <t>Delivery_on_time_schedules</t>
  </si>
  <si>
    <t>Delivery_on_time_coverage</t>
  </si>
  <si>
    <t>Delivery_on_time_keeping_customers_informed</t>
  </si>
  <si>
    <t>Delivery_on_time_accuracy_transit_time</t>
  </si>
  <si>
    <t>Delivery_on_time_availability_of_products</t>
  </si>
  <si>
    <t>Delivery_on_time_speed</t>
  </si>
  <si>
    <t>Delivery_on_time_Overall_satisfaction</t>
  </si>
  <si>
    <t>Ease_of_business_booking</t>
  </si>
  <si>
    <t>Ease_of_business_documentation</t>
  </si>
  <si>
    <t>Ease_of_business_invoicing</t>
  </si>
  <si>
    <t>Ease_of_business_online_system</t>
  </si>
  <si>
    <t>Ease_of_business_overall_satisfaction</t>
  </si>
  <si>
    <t>Improving_business_opps_knowledge_of_business</t>
  </si>
  <si>
    <t>Improving_business_opps_understanding_of_needs</t>
  </si>
  <si>
    <t>Improving_business_opps_demonstrating_opps</t>
  </si>
  <si>
    <t>Improving_business_opps_specific_offers</t>
  </si>
  <si>
    <t>Improving_business_opps_overall_satisfaction</t>
  </si>
  <si>
    <t>Overall_Satisfaction_taking_everything_into_account</t>
  </si>
  <si>
    <t>Proportion_of_purchase_made_with_MY_SITE</t>
  </si>
  <si>
    <t>Future_proportion_of_purchase_made_at_MY_SITE</t>
  </si>
  <si>
    <t># Non-Null Records</t>
  </si>
  <si>
    <t># Total Records</t>
  </si>
  <si>
    <t># Coverage</t>
  </si>
  <si>
    <t>Waterfall</t>
  </si>
  <si>
    <t># Records</t>
  </si>
  <si>
    <t># Total number of records</t>
  </si>
  <si>
    <t>Feature</t>
  </si>
  <si>
    <t>Independent features</t>
  </si>
  <si>
    <t xml:space="preserve"> (Target var)</t>
  </si>
  <si>
    <t xml:space="preserve"> (Primary Key)</t>
  </si>
  <si>
    <t>index</t>
  </si>
  <si>
    <t>column_name</t>
  </si>
  <si>
    <t>Control_Count</t>
  </si>
  <si>
    <t>Date_Replied</t>
  </si>
  <si>
    <t># Unique vals</t>
  </si>
  <si>
    <t># Independent features selected after dropping features with &gt;=80% missing values</t>
  </si>
  <si>
    <t># Independent features selected after dropping features with single unique value</t>
  </si>
  <si>
    <t># Independent features selected after selecting features with 90% cumulative feature importance</t>
  </si>
  <si>
    <t># Independent features</t>
  </si>
  <si>
    <t># Features selected after correlation (top 15 features selected)</t>
  </si>
  <si>
    <t>Coverage Range</t>
  </si>
  <si>
    <t>90-100%</t>
  </si>
  <si>
    <t>70-90%</t>
  </si>
  <si>
    <t>50-70%</t>
  </si>
  <si>
    <t>25-50%</t>
  </si>
  <si>
    <t>10-25%</t>
  </si>
  <si>
    <t>&lt;10%</t>
  </si>
  <si>
    <t># Independent features - excluding basic features (unique id, date, and control count) and dependent feature</t>
  </si>
  <si>
    <t>% Features</t>
  </si>
  <si>
    <t>precision</t>
  </si>
  <si>
    <t>recall</t>
  </si>
  <si>
    <t>f1-score</t>
  </si>
  <si>
    <t>Training Set Performance</t>
  </si>
  <si>
    <t>Test Set Performance</t>
  </si>
  <si>
    <t>Feature Importance</t>
  </si>
  <si>
    <t>Model Performance -  LightGBM</t>
  </si>
  <si>
    <t>Model Performance - 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</si>
</sst>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4"/>
      <color rgb="FF212121"/>
      <name val="Var(--colab-code-font-family)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/>
    <xf numFmtId="164" fontId="0" fillId="0" borderId="1" xfId="2" applyNumberFormat="1" applyFont="1" applyBorder="1"/>
    <xf numFmtId="0" fontId="0" fillId="0" borderId="1" xfId="0" applyBorder="1" applyAlignment="1">
      <alignment horizontal="left" indent="1"/>
    </xf>
    <xf numFmtId="165" fontId="0" fillId="0" borderId="1" xfId="1" applyNumberFormat="1" applyFont="1" applyBorder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165" fontId="6" fillId="0" borderId="1" xfId="1" applyNumberFormat="1" applyFont="1" applyBorder="1"/>
    <xf numFmtId="164" fontId="6" fillId="0" borderId="1" xfId="2" applyNumberFormat="1" applyFont="1" applyBorder="1"/>
    <xf numFmtId="0" fontId="7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127001</xdr:rowOff>
    </xdr:from>
    <xdr:to>
      <xdr:col>6</xdr:col>
      <xdr:colOff>596900</xdr:colOff>
      <xdr:row>27</xdr:row>
      <xdr:rowOff>175735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B7BED9-BC19-6F44-9262-E59C1EECE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55801"/>
          <a:ext cx="4724400" cy="371903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812799</xdr:colOff>
      <xdr:row>9</xdr:row>
      <xdr:rowOff>114301</xdr:rowOff>
    </xdr:from>
    <xdr:to>
      <xdr:col>13</xdr:col>
      <xdr:colOff>619088</xdr:colOff>
      <xdr:row>27</xdr:row>
      <xdr:rowOff>190501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3913F4-2143-1CF4-3D89-A36D7049D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4399" y="1943101"/>
          <a:ext cx="4759289" cy="37465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215901</xdr:colOff>
      <xdr:row>28</xdr:row>
      <xdr:rowOff>165100</xdr:rowOff>
    </xdr:from>
    <xdr:to>
      <xdr:col>6</xdr:col>
      <xdr:colOff>609601</xdr:colOff>
      <xdr:row>50</xdr:row>
      <xdr:rowOff>47179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CD2AAA-A2D4-CCE3-1C91-A2666DFD9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1" y="5867400"/>
          <a:ext cx="4749800" cy="435247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28</xdr:row>
      <xdr:rowOff>165101</xdr:rowOff>
    </xdr:from>
    <xdr:to>
      <xdr:col>13</xdr:col>
      <xdr:colOff>635000</xdr:colOff>
      <xdr:row>50</xdr:row>
      <xdr:rowOff>45627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36F758-E717-4799-5DA5-80DB1F7E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5867401"/>
          <a:ext cx="4787900" cy="435092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8</xdr:row>
      <xdr:rowOff>127001</xdr:rowOff>
    </xdr:from>
    <xdr:to>
      <xdr:col>6</xdr:col>
      <xdr:colOff>395405</xdr:colOff>
      <xdr:row>26</xdr:row>
      <xdr:rowOff>127001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DC778D-3A36-B6E6-D477-2231D677A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52601"/>
          <a:ext cx="4535605" cy="36703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139700</xdr:rowOff>
    </xdr:from>
    <xdr:to>
      <xdr:col>13</xdr:col>
      <xdr:colOff>203200</xdr:colOff>
      <xdr:row>26</xdr:row>
      <xdr:rowOff>153382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ACF8B-64F9-D36E-9D12-2B56ABDDB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7100" y="1765300"/>
          <a:ext cx="4330700" cy="368398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203200</xdr:colOff>
      <xdr:row>27</xdr:row>
      <xdr:rowOff>50800</xdr:rowOff>
    </xdr:from>
    <xdr:to>
      <xdr:col>6</xdr:col>
      <xdr:colOff>406400</xdr:colOff>
      <xdr:row>47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1706B0-6E93-B503-D77C-85BCCEA4B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5549900"/>
          <a:ext cx="4559300" cy="41529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825499</xdr:colOff>
      <xdr:row>27</xdr:row>
      <xdr:rowOff>76200</xdr:rowOff>
    </xdr:from>
    <xdr:to>
      <xdr:col>13</xdr:col>
      <xdr:colOff>215900</xdr:colOff>
      <xdr:row>47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F52926-0F67-3EF6-CCD7-02652F995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7099" y="5575300"/>
          <a:ext cx="4343401" cy="41656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BA72-FF70-7A4F-B1AD-99BDFF0F5BA7}">
  <dimension ref="B2:C8"/>
  <sheetViews>
    <sheetView showGridLines="0" zoomScaleNormal="100" workbookViewId="0">
      <selection activeCell="B2" sqref="B2"/>
    </sheetView>
  </sheetViews>
  <sheetFormatPr baseColWidth="10" defaultRowHeight="16"/>
  <cols>
    <col min="1" max="1" width="3.33203125" customWidth="1"/>
    <col min="2" max="2" width="93" bestFit="1" customWidth="1"/>
  </cols>
  <sheetData>
    <row r="2" spans="2:3">
      <c r="B2" s="2" t="s">
        <v>67</v>
      </c>
      <c r="C2" s="2" t="s">
        <v>68</v>
      </c>
    </row>
    <row r="3" spans="2:3">
      <c r="B3" s="1" t="s">
        <v>69</v>
      </c>
      <c r="C3" s="6">
        <v>8460</v>
      </c>
    </row>
    <row r="4" spans="2:3">
      <c r="B4" s="1" t="s">
        <v>91</v>
      </c>
      <c r="C4" s="1">
        <v>62</v>
      </c>
    </row>
    <row r="5" spans="2:3">
      <c r="B5" s="5" t="s">
        <v>79</v>
      </c>
      <c r="C5" s="1">
        <v>49</v>
      </c>
    </row>
    <row r="6" spans="2:3">
      <c r="B6" s="5" t="s">
        <v>80</v>
      </c>
      <c r="C6" s="1">
        <v>35</v>
      </c>
    </row>
    <row r="7" spans="2:3">
      <c r="B7" s="5" t="s">
        <v>81</v>
      </c>
      <c r="C7" s="1">
        <v>29</v>
      </c>
    </row>
    <row r="8" spans="2:3">
      <c r="B8" s="5" t="s">
        <v>83</v>
      </c>
      <c r="C8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6254-E8AC-D840-867B-4E53610549C5}">
  <dimension ref="B2:I68"/>
  <sheetViews>
    <sheetView showGridLines="0" zoomScale="132" workbookViewId="0">
      <selection activeCell="G7" sqref="G7:I14"/>
    </sheetView>
  </sheetViews>
  <sheetFormatPr baseColWidth="10" defaultRowHeight="16"/>
  <cols>
    <col min="1" max="1" width="3" customWidth="1"/>
    <col min="2" max="2" width="45.6640625" bestFit="1" customWidth="1"/>
    <col min="3" max="3" width="17.1640625" bestFit="1" customWidth="1"/>
    <col min="4" max="4" width="13.6640625" bestFit="1" customWidth="1"/>
    <col min="6" max="6" width="12.6640625" bestFit="1" customWidth="1"/>
    <col min="7" max="7" width="14.6640625" bestFit="1" customWidth="1"/>
    <col min="8" max="8" width="21.33203125" bestFit="1" customWidth="1"/>
    <col min="9" max="9" width="10.33203125" bestFit="1" customWidth="1"/>
  </cols>
  <sheetData>
    <row r="2" spans="2:9">
      <c r="B2" s="2" t="s">
        <v>70</v>
      </c>
      <c r="C2" s="2" t="s">
        <v>64</v>
      </c>
      <c r="D2" s="2" t="s">
        <v>65</v>
      </c>
      <c r="E2" s="3" t="s">
        <v>66</v>
      </c>
    </row>
    <row r="3" spans="2:9">
      <c r="B3" s="1" t="s">
        <v>1</v>
      </c>
      <c r="C3" s="6">
        <v>8460</v>
      </c>
      <c r="D3" s="6">
        <v>8460</v>
      </c>
      <c r="E3" s="4">
        <f>C3/D3</f>
        <v>1</v>
      </c>
      <c r="F3" t="s">
        <v>73</v>
      </c>
    </row>
    <row r="4" spans="2:9">
      <c r="B4" s="1" t="s">
        <v>2</v>
      </c>
      <c r="C4" s="6">
        <v>8460</v>
      </c>
      <c r="D4" s="6">
        <v>8460</v>
      </c>
      <c r="E4" s="4">
        <f>C4/D4</f>
        <v>1</v>
      </c>
      <c r="F4" t="s">
        <v>72</v>
      </c>
    </row>
    <row r="5" spans="2:9">
      <c r="B5" s="7"/>
      <c r="C5" s="7"/>
      <c r="D5" s="7"/>
      <c r="E5" s="7"/>
    </row>
    <row r="6" spans="2:9">
      <c r="B6" s="8" t="s">
        <v>71</v>
      </c>
      <c r="C6" s="7"/>
      <c r="D6" s="7"/>
      <c r="E6" s="7"/>
    </row>
    <row r="7" spans="2:9">
      <c r="B7" s="1" t="s">
        <v>0</v>
      </c>
      <c r="C7" s="6">
        <v>8460</v>
      </c>
      <c r="D7" s="6">
        <v>8460</v>
      </c>
      <c r="E7" s="4">
        <f t="shared" ref="E7:E38" si="0">C7/D7</f>
        <v>1</v>
      </c>
      <c r="G7" s="2" t="s">
        <v>84</v>
      </c>
      <c r="H7" s="2" t="s">
        <v>82</v>
      </c>
      <c r="I7" s="2" t="s">
        <v>92</v>
      </c>
    </row>
    <row r="8" spans="2:9">
      <c r="B8" s="1" t="s">
        <v>53</v>
      </c>
      <c r="C8" s="6">
        <v>6873</v>
      </c>
      <c r="D8" s="6">
        <v>8460</v>
      </c>
      <c r="E8" s="4">
        <f t="shared" si="0"/>
        <v>0.81241134751773048</v>
      </c>
      <c r="G8" s="1" t="s">
        <v>85</v>
      </c>
      <c r="H8" s="1">
        <v>1</v>
      </c>
      <c r="I8" s="4">
        <f>H8/$H$14</f>
        <v>1.6129032258064516E-2</v>
      </c>
    </row>
    <row r="9" spans="2:9">
      <c r="B9" s="1" t="s">
        <v>54</v>
      </c>
      <c r="C9" s="6">
        <v>6855</v>
      </c>
      <c r="D9" s="6">
        <v>8460</v>
      </c>
      <c r="E9" s="4">
        <f t="shared" si="0"/>
        <v>0.81028368794326244</v>
      </c>
      <c r="G9" s="1" t="s">
        <v>86</v>
      </c>
      <c r="H9" s="1">
        <v>33</v>
      </c>
      <c r="I9" s="4">
        <f t="shared" ref="I9:I13" si="1">H9/$H$14</f>
        <v>0.532258064516129</v>
      </c>
    </row>
    <row r="10" spans="2:9">
      <c r="B10" s="1" t="s">
        <v>52</v>
      </c>
      <c r="C10" s="6">
        <v>6852</v>
      </c>
      <c r="D10" s="6">
        <v>8460</v>
      </c>
      <c r="E10" s="4">
        <f t="shared" si="0"/>
        <v>0.80992907801418434</v>
      </c>
      <c r="G10" s="1" t="s">
        <v>87</v>
      </c>
      <c r="H10" s="1">
        <v>2</v>
      </c>
      <c r="I10" s="4">
        <f t="shared" si="1"/>
        <v>3.2258064516129031E-2</v>
      </c>
    </row>
    <row r="11" spans="2:9">
      <c r="B11" s="1" t="s">
        <v>51</v>
      </c>
      <c r="C11" s="6">
        <v>6843</v>
      </c>
      <c r="D11" s="6">
        <v>8460</v>
      </c>
      <c r="E11" s="4">
        <f t="shared" si="0"/>
        <v>0.80886524822695038</v>
      </c>
      <c r="G11" s="1" t="s">
        <v>88</v>
      </c>
      <c r="H11" s="1">
        <v>10</v>
      </c>
      <c r="I11" s="4">
        <f t="shared" si="1"/>
        <v>0.16129032258064516</v>
      </c>
    </row>
    <row r="12" spans="2:9">
      <c r="B12" s="1" t="s">
        <v>55</v>
      </c>
      <c r="C12" s="6">
        <v>6815</v>
      </c>
      <c r="D12" s="6">
        <v>8460</v>
      </c>
      <c r="E12" s="4">
        <f t="shared" si="0"/>
        <v>0.80555555555555558</v>
      </c>
      <c r="G12" s="1" t="s">
        <v>89</v>
      </c>
      <c r="H12" s="1">
        <v>10</v>
      </c>
      <c r="I12" s="4">
        <f t="shared" si="1"/>
        <v>0.16129032258064516</v>
      </c>
    </row>
    <row r="13" spans="2:9">
      <c r="B13" s="1" t="s">
        <v>56</v>
      </c>
      <c r="C13" s="6">
        <v>6738</v>
      </c>
      <c r="D13" s="6">
        <v>8460</v>
      </c>
      <c r="E13" s="4">
        <f t="shared" si="0"/>
        <v>0.79645390070921984</v>
      </c>
      <c r="G13" s="1" t="s">
        <v>90</v>
      </c>
      <c r="H13" s="1">
        <v>6</v>
      </c>
      <c r="I13" s="4">
        <f t="shared" si="1"/>
        <v>9.6774193548387094E-2</v>
      </c>
    </row>
    <row r="14" spans="2:9">
      <c r="B14" s="1" t="s">
        <v>57</v>
      </c>
      <c r="C14" s="6">
        <v>6735</v>
      </c>
      <c r="D14" s="6">
        <v>8460</v>
      </c>
      <c r="E14" s="4">
        <f t="shared" si="0"/>
        <v>0.79609929078014185</v>
      </c>
      <c r="H14" s="1">
        <f>SUM(H8:H13)</f>
        <v>62</v>
      </c>
    </row>
    <row r="15" spans="2:9">
      <c r="B15" s="1" t="s">
        <v>58</v>
      </c>
      <c r="C15" s="6">
        <v>6733</v>
      </c>
      <c r="D15" s="6">
        <v>8460</v>
      </c>
      <c r="E15" s="4">
        <f t="shared" si="0"/>
        <v>0.79586288416075646</v>
      </c>
    </row>
    <row r="16" spans="2:9">
      <c r="B16" s="1" t="s">
        <v>59</v>
      </c>
      <c r="C16" s="6">
        <v>6732</v>
      </c>
      <c r="D16" s="6">
        <v>8460</v>
      </c>
      <c r="E16" s="4">
        <f t="shared" si="0"/>
        <v>0.79574468085106387</v>
      </c>
    </row>
    <row r="17" spans="2:5">
      <c r="B17" s="1" t="s">
        <v>33</v>
      </c>
      <c r="C17" s="6">
        <v>6712</v>
      </c>
      <c r="D17" s="6">
        <v>8460</v>
      </c>
      <c r="E17" s="4">
        <f t="shared" si="0"/>
        <v>0.79338061465721044</v>
      </c>
    </row>
    <row r="18" spans="2:5">
      <c r="B18" s="1" t="s">
        <v>32</v>
      </c>
      <c r="C18" s="6">
        <v>6707</v>
      </c>
      <c r="D18" s="6">
        <v>8460</v>
      </c>
      <c r="E18" s="4">
        <f t="shared" si="0"/>
        <v>0.79278959810874705</v>
      </c>
    </row>
    <row r="19" spans="2:5">
      <c r="B19" s="1" t="s">
        <v>35</v>
      </c>
      <c r="C19" s="6">
        <v>6706</v>
      </c>
      <c r="D19" s="6">
        <v>8460</v>
      </c>
      <c r="E19" s="4">
        <f t="shared" si="0"/>
        <v>0.79267139479905435</v>
      </c>
    </row>
    <row r="20" spans="2:5">
      <c r="B20" s="1" t="s">
        <v>31</v>
      </c>
      <c r="C20" s="6">
        <v>6700</v>
      </c>
      <c r="D20" s="6">
        <v>8460</v>
      </c>
      <c r="E20" s="4">
        <f t="shared" si="0"/>
        <v>0.79196217494089838</v>
      </c>
    </row>
    <row r="21" spans="2:5">
      <c r="B21" s="1" t="s">
        <v>34</v>
      </c>
      <c r="C21" s="6">
        <v>6693</v>
      </c>
      <c r="D21" s="6">
        <v>8460</v>
      </c>
      <c r="E21" s="4">
        <f t="shared" si="0"/>
        <v>0.79113475177304959</v>
      </c>
    </row>
    <row r="22" spans="2:5">
      <c r="B22" s="1" t="s">
        <v>60</v>
      </c>
      <c r="C22" s="6">
        <v>6689</v>
      </c>
      <c r="D22" s="6">
        <v>8460</v>
      </c>
      <c r="E22" s="4">
        <f t="shared" si="0"/>
        <v>0.79066193853427891</v>
      </c>
    </row>
    <row r="23" spans="2:5">
      <c r="B23" s="1" t="s">
        <v>47</v>
      </c>
      <c r="C23" s="6">
        <v>6688</v>
      </c>
      <c r="D23" s="6">
        <v>8460</v>
      </c>
      <c r="E23" s="4">
        <f t="shared" si="0"/>
        <v>0.79054373522458632</v>
      </c>
    </row>
    <row r="24" spans="2:5">
      <c r="B24" s="1" t="s">
        <v>45</v>
      </c>
      <c r="C24" s="6">
        <v>6683</v>
      </c>
      <c r="D24" s="6">
        <v>8460</v>
      </c>
      <c r="E24" s="4">
        <f t="shared" si="0"/>
        <v>0.78995271867612293</v>
      </c>
    </row>
    <row r="25" spans="2:5">
      <c r="B25" s="1" t="s">
        <v>29</v>
      </c>
      <c r="C25" s="6">
        <v>6681</v>
      </c>
      <c r="D25" s="6">
        <v>8460</v>
      </c>
      <c r="E25" s="4">
        <f t="shared" si="0"/>
        <v>0.78971631205673753</v>
      </c>
    </row>
    <row r="26" spans="2:5">
      <c r="B26" s="1" t="s">
        <v>46</v>
      </c>
      <c r="C26" s="6">
        <v>6678</v>
      </c>
      <c r="D26" s="6">
        <v>8460</v>
      </c>
      <c r="E26" s="4">
        <f t="shared" si="0"/>
        <v>0.78936170212765955</v>
      </c>
    </row>
    <row r="27" spans="2:5">
      <c r="B27" s="1" t="s">
        <v>48</v>
      </c>
      <c r="C27" s="6">
        <v>6672</v>
      </c>
      <c r="D27" s="6">
        <v>8460</v>
      </c>
      <c r="E27" s="4">
        <f t="shared" si="0"/>
        <v>0.78865248226950357</v>
      </c>
    </row>
    <row r="28" spans="2:5">
      <c r="B28" s="1" t="s">
        <v>44</v>
      </c>
      <c r="C28" s="6">
        <v>6665</v>
      </c>
      <c r="D28" s="6">
        <v>8460</v>
      </c>
      <c r="E28" s="4">
        <f t="shared" si="0"/>
        <v>0.7878250591016549</v>
      </c>
    </row>
    <row r="29" spans="2:5">
      <c r="B29" s="1" t="s">
        <v>36</v>
      </c>
      <c r="C29" s="6">
        <v>6662</v>
      </c>
      <c r="D29" s="6">
        <v>8460</v>
      </c>
      <c r="E29" s="4">
        <f t="shared" si="0"/>
        <v>0.7874704491725768</v>
      </c>
    </row>
    <row r="30" spans="2:5">
      <c r="B30" s="1" t="s">
        <v>49</v>
      </c>
      <c r="C30" s="6">
        <v>6661</v>
      </c>
      <c r="D30" s="6">
        <v>8460</v>
      </c>
      <c r="E30" s="4">
        <f t="shared" si="0"/>
        <v>0.78735224586288421</v>
      </c>
    </row>
    <row r="31" spans="2:5">
      <c r="B31" s="1" t="s">
        <v>50</v>
      </c>
      <c r="C31" s="6">
        <v>6655</v>
      </c>
      <c r="D31" s="6">
        <v>8460</v>
      </c>
      <c r="E31" s="4">
        <f t="shared" si="0"/>
        <v>0.78664302600472813</v>
      </c>
    </row>
    <row r="32" spans="2:5">
      <c r="B32" s="1" t="s">
        <v>41</v>
      </c>
      <c r="C32" s="6">
        <v>6638</v>
      </c>
      <c r="D32" s="6">
        <v>8460</v>
      </c>
      <c r="E32" s="4">
        <f t="shared" si="0"/>
        <v>0.78463356973995269</v>
      </c>
    </row>
    <row r="33" spans="2:5">
      <c r="B33" s="1" t="s">
        <v>37</v>
      </c>
      <c r="C33" s="6">
        <v>6636</v>
      </c>
      <c r="D33" s="6">
        <v>8460</v>
      </c>
      <c r="E33" s="4">
        <f t="shared" si="0"/>
        <v>0.7843971631205674</v>
      </c>
    </row>
    <row r="34" spans="2:5">
      <c r="B34" s="1" t="s">
        <v>42</v>
      </c>
      <c r="C34" s="6">
        <v>6634</v>
      </c>
      <c r="D34" s="6">
        <v>8460</v>
      </c>
      <c r="E34" s="4">
        <f t="shared" si="0"/>
        <v>0.784160756501182</v>
      </c>
    </row>
    <row r="35" spans="2:5">
      <c r="B35" s="1" t="s">
        <v>39</v>
      </c>
      <c r="C35" s="6">
        <v>6626</v>
      </c>
      <c r="D35" s="6">
        <v>8460</v>
      </c>
      <c r="E35" s="4">
        <f t="shared" si="0"/>
        <v>0.78321513002364063</v>
      </c>
    </row>
    <row r="36" spans="2:5">
      <c r="B36" s="1" t="s">
        <v>38</v>
      </c>
      <c r="C36" s="6">
        <v>6623</v>
      </c>
      <c r="D36" s="6">
        <v>8460</v>
      </c>
      <c r="E36" s="4">
        <f t="shared" si="0"/>
        <v>0.78286052009456264</v>
      </c>
    </row>
    <row r="37" spans="2:5">
      <c r="B37" s="1" t="s">
        <v>40</v>
      </c>
      <c r="C37" s="6">
        <v>6622</v>
      </c>
      <c r="D37" s="6">
        <v>8460</v>
      </c>
      <c r="E37" s="4">
        <f t="shared" si="0"/>
        <v>0.78274231678486994</v>
      </c>
    </row>
    <row r="38" spans="2:5">
      <c r="B38" s="1" t="s">
        <v>43</v>
      </c>
      <c r="C38" s="6">
        <v>6579</v>
      </c>
      <c r="D38" s="6">
        <v>8460</v>
      </c>
      <c r="E38" s="4">
        <f t="shared" si="0"/>
        <v>0.77765957446808509</v>
      </c>
    </row>
    <row r="39" spans="2:5">
      <c r="B39" s="1" t="s">
        <v>61</v>
      </c>
      <c r="C39" s="6">
        <v>6252</v>
      </c>
      <c r="D39" s="6">
        <v>8460</v>
      </c>
      <c r="E39" s="4">
        <f t="shared" ref="E39:E70" si="2">C39/D39</f>
        <v>0.73900709219858152</v>
      </c>
    </row>
    <row r="40" spans="2:5">
      <c r="B40" s="1" t="s">
        <v>63</v>
      </c>
      <c r="C40" s="6">
        <v>6109</v>
      </c>
      <c r="D40" s="6">
        <v>8460</v>
      </c>
      <c r="E40" s="4">
        <f t="shared" si="2"/>
        <v>0.72210401891252951</v>
      </c>
    </row>
    <row r="41" spans="2:5">
      <c r="B41" s="1" t="s">
        <v>30</v>
      </c>
      <c r="C41" s="6">
        <v>5896</v>
      </c>
      <c r="D41" s="6">
        <v>8460</v>
      </c>
      <c r="E41" s="4">
        <f t="shared" si="2"/>
        <v>0.69692671394799055</v>
      </c>
    </row>
    <row r="42" spans="2:5">
      <c r="B42" s="1" t="s">
        <v>62</v>
      </c>
      <c r="C42" s="6">
        <v>5798</v>
      </c>
      <c r="D42" s="6">
        <v>8460</v>
      </c>
      <c r="E42" s="4">
        <f t="shared" si="2"/>
        <v>0.68534278959810879</v>
      </c>
    </row>
    <row r="43" spans="2:5">
      <c r="B43" s="1" t="s">
        <v>4</v>
      </c>
      <c r="C43" s="6">
        <v>4189</v>
      </c>
      <c r="D43" s="6">
        <v>8460</v>
      </c>
      <c r="E43" s="4">
        <f t="shared" si="2"/>
        <v>0.49515366430260049</v>
      </c>
    </row>
    <row r="44" spans="2:5">
      <c r="B44" s="1" t="s">
        <v>11</v>
      </c>
      <c r="C44" s="6">
        <v>3140</v>
      </c>
      <c r="D44" s="6">
        <v>8460</v>
      </c>
      <c r="E44" s="4">
        <f t="shared" si="2"/>
        <v>0.37115839243498816</v>
      </c>
    </row>
    <row r="45" spans="2:5">
      <c r="B45" s="1" t="s">
        <v>17</v>
      </c>
      <c r="C45" s="6">
        <v>3138</v>
      </c>
      <c r="D45" s="6">
        <v>8460</v>
      </c>
      <c r="E45" s="4">
        <f t="shared" si="2"/>
        <v>0.37092198581560282</v>
      </c>
    </row>
    <row r="46" spans="2:5">
      <c r="B46" s="1" t="s">
        <v>8</v>
      </c>
      <c r="C46" s="6">
        <v>2789</v>
      </c>
      <c r="D46" s="6">
        <v>8460</v>
      </c>
      <c r="E46" s="4">
        <f t="shared" si="2"/>
        <v>0.32966903073286052</v>
      </c>
    </row>
    <row r="47" spans="2:5">
      <c r="B47" s="1" t="s">
        <v>3</v>
      </c>
      <c r="C47" s="6">
        <v>2379</v>
      </c>
      <c r="D47" s="6">
        <v>8460</v>
      </c>
      <c r="E47" s="4">
        <f t="shared" si="2"/>
        <v>0.28120567375886524</v>
      </c>
    </row>
    <row r="48" spans="2:5">
      <c r="B48" s="1" t="s">
        <v>19</v>
      </c>
      <c r="C48" s="6">
        <v>2310</v>
      </c>
      <c r="D48" s="6">
        <v>8460</v>
      </c>
      <c r="E48" s="4">
        <f t="shared" si="2"/>
        <v>0.27304964539007093</v>
      </c>
    </row>
    <row r="49" spans="2:5">
      <c r="B49" s="1" t="s">
        <v>10</v>
      </c>
      <c r="C49" s="6">
        <v>2243</v>
      </c>
      <c r="D49" s="6">
        <v>8460</v>
      </c>
      <c r="E49" s="4">
        <f t="shared" si="2"/>
        <v>0.26513002364066196</v>
      </c>
    </row>
    <row r="50" spans="2:5">
      <c r="B50" s="1" t="s">
        <v>5</v>
      </c>
      <c r="C50" s="6">
        <v>2207</v>
      </c>
      <c r="D50" s="6">
        <v>8460</v>
      </c>
      <c r="E50" s="4">
        <f t="shared" si="2"/>
        <v>0.26087470449172578</v>
      </c>
    </row>
    <row r="51" spans="2:5">
      <c r="B51" s="1" t="s">
        <v>18</v>
      </c>
      <c r="C51" s="6">
        <v>2193</v>
      </c>
      <c r="D51" s="6">
        <v>8460</v>
      </c>
      <c r="E51" s="4">
        <f t="shared" si="2"/>
        <v>0.25921985815602838</v>
      </c>
    </row>
    <row r="52" spans="2:5">
      <c r="B52" s="1" t="s">
        <v>9</v>
      </c>
      <c r="C52" s="6">
        <v>2146</v>
      </c>
      <c r="D52" s="6">
        <v>8460</v>
      </c>
      <c r="E52" s="4">
        <f t="shared" si="2"/>
        <v>0.25366430260047279</v>
      </c>
    </row>
    <row r="53" spans="2:5">
      <c r="B53" s="1" t="s">
        <v>16</v>
      </c>
      <c r="C53" s="6">
        <v>2101</v>
      </c>
      <c r="D53" s="6">
        <v>8460</v>
      </c>
      <c r="E53" s="4">
        <f t="shared" si="2"/>
        <v>0.2483451536643026</v>
      </c>
    </row>
    <row r="54" spans="2:5">
      <c r="B54" s="1" t="s">
        <v>13</v>
      </c>
      <c r="C54" s="6">
        <v>1845</v>
      </c>
      <c r="D54" s="6">
        <v>8460</v>
      </c>
      <c r="E54" s="4">
        <f t="shared" si="2"/>
        <v>0.21808510638297873</v>
      </c>
    </row>
    <row r="55" spans="2:5">
      <c r="B55" s="1" t="s">
        <v>7</v>
      </c>
      <c r="C55" s="6">
        <v>1802</v>
      </c>
      <c r="D55" s="6">
        <v>8460</v>
      </c>
      <c r="E55" s="4">
        <f t="shared" si="2"/>
        <v>0.21300236406619386</v>
      </c>
    </row>
    <row r="56" spans="2:5">
      <c r="B56" s="1" t="s">
        <v>25</v>
      </c>
      <c r="C56" s="6">
        <v>1713</v>
      </c>
      <c r="D56" s="6">
        <v>8460</v>
      </c>
      <c r="E56" s="4">
        <f t="shared" si="2"/>
        <v>0.20248226950354609</v>
      </c>
    </row>
    <row r="57" spans="2:5">
      <c r="B57" s="1" t="s">
        <v>26</v>
      </c>
      <c r="C57" s="6">
        <v>1493</v>
      </c>
      <c r="D57" s="6">
        <v>8460</v>
      </c>
      <c r="E57" s="4">
        <f t="shared" si="2"/>
        <v>0.1764775413711584</v>
      </c>
    </row>
    <row r="58" spans="2:5">
      <c r="B58" s="1" t="s">
        <v>21</v>
      </c>
      <c r="C58" s="6">
        <v>1490</v>
      </c>
      <c r="D58" s="6">
        <v>8460</v>
      </c>
      <c r="E58" s="4">
        <f t="shared" si="2"/>
        <v>0.17612293144208038</v>
      </c>
    </row>
    <row r="59" spans="2:5">
      <c r="B59" s="1" t="s">
        <v>23</v>
      </c>
      <c r="C59" s="6">
        <v>1474</v>
      </c>
      <c r="D59" s="6">
        <v>8460</v>
      </c>
      <c r="E59" s="4">
        <f t="shared" si="2"/>
        <v>0.17423167848699764</v>
      </c>
    </row>
    <row r="60" spans="2:5">
      <c r="B60" s="1" t="s">
        <v>12</v>
      </c>
      <c r="C60" s="6">
        <v>1420</v>
      </c>
      <c r="D60" s="6">
        <v>8460</v>
      </c>
      <c r="E60" s="4">
        <f t="shared" si="2"/>
        <v>0.16784869976359337</v>
      </c>
    </row>
    <row r="61" spans="2:5">
      <c r="B61" s="1" t="s">
        <v>24</v>
      </c>
      <c r="C61" s="6">
        <v>1092</v>
      </c>
      <c r="D61" s="6">
        <v>8460</v>
      </c>
      <c r="E61" s="4">
        <f t="shared" si="2"/>
        <v>0.12907801418439716</v>
      </c>
    </row>
    <row r="62" spans="2:5">
      <c r="B62" s="1" t="s">
        <v>14</v>
      </c>
      <c r="C62" s="6">
        <v>846</v>
      </c>
      <c r="D62" s="6">
        <v>8460</v>
      </c>
      <c r="E62" s="4">
        <f t="shared" si="2"/>
        <v>0.1</v>
      </c>
    </row>
    <row r="63" spans="2:5">
      <c r="B63" s="1" t="s">
        <v>20</v>
      </c>
      <c r="C63" s="6">
        <v>772</v>
      </c>
      <c r="D63" s="6">
        <v>8460</v>
      </c>
      <c r="E63" s="4">
        <f t="shared" si="2"/>
        <v>9.1252955082742324E-2</v>
      </c>
    </row>
    <row r="64" spans="2:5">
      <c r="B64" s="1" t="s">
        <v>22</v>
      </c>
      <c r="C64" s="6">
        <v>750</v>
      </c>
      <c r="D64" s="6">
        <v>8460</v>
      </c>
      <c r="E64" s="4">
        <f t="shared" si="2"/>
        <v>8.8652482269503549E-2</v>
      </c>
    </row>
    <row r="65" spans="2:5">
      <c r="B65" s="1" t="s">
        <v>6</v>
      </c>
      <c r="C65" s="6">
        <v>676</v>
      </c>
      <c r="D65" s="6">
        <v>8460</v>
      </c>
      <c r="E65" s="4">
        <f t="shared" si="2"/>
        <v>7.9905437352245867E-2</v>
      </c>
    </row>
    <row r="66" spans="2:5">
      <c r="B66" s="1" t="s">
        <v>27</v>
      </c>
      <c r="C66" s="6">
        <v>502</v>
      </c>
      <c r="D66" s="6">
        <v>8460</v>
      </c>
      <c r="E66" s="4">
        <f t="shared" si="2"/>
        <v>5.9338061465721043E-2</v>
      </c>
    </row>
    <row r="67" spans="2:5">
      <c r="B67" s="1" t="s">
        <v>28</v>
      </c>
      <c r="C67" s="6">
        <v>208</v>
      </c>
      <c r="D67" s="6">
        <v>8460</v>
      </c>
      <c r="E67" s="4">
        <f t="shared" si="2"/>
        <v>2.4586288416075651E-2</v>
      </c>
    </row>
    <row r="68" spans="2:5">
      <c r="B68" s="1" t="s">
        <v>15</v>
      </c>
      <c r="C68" s="6">
        <v>78</v>
      </c>
      <c r="D68" s="6">
        <v>8460</v>
      </c>
      <c r="E68" s="4">
        <f t="shared" si="2"/>
        <v>9.2198581560283682E-3</v>
      </c>
    </row>
  </sheetData>
  <conditionalFormatting sqref="E3:E4 E7:E6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{3AA796A9-AAF8-0E40-884B-1203DDCE5A0B}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A796A9-AAF8-0E40-884B-1203DDCE5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E3:E4 E7:E68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B2FB-B63A-7048-8F75-4696C522A931}">
  <dimension ref="B2:D13"/>
  <sheetViews>
    <sheetView showGridLines="0" workbookViewId="0">
      <selection activeCell="B2" sqref="B2"/>
    </sheetView>
  </sheetViews>
  <sheetFormatPr baseColWidth="10" defaultRowHeight="16"/>
  <cols>
    <col min="1" max="1" width="3.6640625" customWidth="1"/>
    <col min="2" max="2" width="38.6640625" bestFit="1" customWidth="1"/>
    <col min="4" max="4" width="7.1640625" bestFit="1" customWidth="1"/>
  </cols>
  <sheetData>
    <row r="2" spans="2:4">
      <c r="B2" s="2" t="s">
        <v>2</v>
      </c>
      <c r="C2" s="2" t="s">
        <v>68</v>
      </c>
    </row>
    <row r="3" spans="2:4">
      <c r="B3" s="1">
        <v>10</v>
      </c>
      <c r="C3" s="1">
        <v>1462</v>
      </c>
      <c r="D3" s="4">
        <f>C3/SUM($C$3:$C$13)</f>
        <v>0.17281323877068558</v>
      </c>
    </row>
    <row r="4" spans="2:4">
      <c r="B4" s="1">
        <v>9</v>
      </c>
      <c r="C4" s="1">
        <v>841</v>
      </c>
      <c r="D4" s="4">
        <f t="shared" ref="D4:D13" si="0">C4/SUM($C$3:$C$13)</f>
        <v>9.9408983451536648E-2</v>
      </c>
    </row>
    <row r="5" spans="2:4">
      <c r="B5" s="1">
        <v>8</v>
      </c>
      <c r="C5" s="1">
        <v>1191</v>
      </c>
      <c r="D5" s="4">
        <f t="shared" si="0"/>
        <v>0.14078014184397164</v>
      </c>
    </row>
    <row r="6" spans="2:4">
      <c r="B6" s="1">
        <v>7</v>
      </c>
      <c r="C6" s="1">
        <v>1124</v>
      </c>
      <c r="D6" s="4">
        <f t="shared" si="0"/>
        <v>0.13286052009456265</v>
      </c>
    </row>
    <row r="7" spans="2:4">
      <c r="B7" s="1">
        <v>6</v>
      </c>
      <c r="C7" s="1">
        <v>741</v>
      </c>
      <c r="D7" s="4">
        <f t="shared" si="0"/>
        <v>8.7588652482269505E-2</v>
      </c>
    </row>
    <row r="8" spans="2:4">
      <c r="B8" s="1">
        <v>5</v>
      </c>
      <c r="C8" s="1">
        <v>1053</v>
      </c>
      <c r="D8" s="4">
        <f t="shared" si="0"/>
        <v>0.12446808510638298</v>
      </c>
    </row>
    <row r="9" spans="2:4">
      <c r="B9" s="1">
        <v>4</v>
      </c>
      <c r="C9" s="1">
        <v>389</v>
      </c>
      <c r="D9" s="4">
        <f t="shared" si="0"/>
        <v>4.598108747044917E-2</v>
      </c>
    </row>
    <row r="10" spans="2:4">
      <c r="B10" s="1">
        <v>3</v>
      </c>
      <c r="C10" s="1">
        <v>441</v>
      </c>
      <c r="D10" s="4">
        <f t="shared" si="0"/>
        <v>5.2127659574468084E-2</v>
      </c>
    </row>
    <row r="11" spans="2:4">
      <c r="B11" s="1">
        <v>2</v>
      </c>
      <c r="C11" s="1">
        <v>311</v>
      </c>
      <c r="D11" s="4">
        <f t="shared" si="0"/>
        <v>3.6761229314420801E-2</v>
      </c>
    </row>
    <row r="12" spans="2:4">
      <c r="B12" s="1">
        <v>1</v>
      </c>
      <c r="C12" s="1">
        <v>306</v>
      </c>
      <c r="D12" s="4">
        <f t="shared" si="0"/>
        <v>3.6170212765957444E-2</v>
      </c>
    </row>
    <row r="13" spans="2:4">
      <c r="B13" s="1">
        <v>0</v>
      </c>
      <c r="C13" s="1">
        <v>601</v>
      </c>
      <c r="D13" s="4">
        <f t="shared" si="0"/>
        <v>7.1040189125295514E-2</v>
      </c>
    </row>
  </sheetData>
  <sortState xmlns:xlrd2="http://schemas.microsoft.com/office/spreadsheetml/2017/richdata2" ref="B3:C13">
    <sortCondition descending="1" ref="B8:B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C8D2-87C1-F844-8769-F797A0E41D2B}">
  <dimension ref="B2:D68"/>
  <sheetViews>
    <sheetView showGridLines="0" workbookViewId="0">
      <selection activeCell="B2" sqref="B2"/>
    </sheetView>
  </sheetViews>
  <sheetFormatPr baseColWidth="10" defaultRowHeight="16"/>
  <cols>
    <col min="1" max="1" width="3.83203125" customWidth="1"/>
    <col min="2" max="2" width="5.6640625" bestFit="1" customWidth="1"/>
    <col min="3" max="3" width="43.1640625" bestFit="1" customWidth="1"/>
    <col min="4" max="4" width="12.33203125" bestFit="1" customWidth="1"/>
  </cols>
  <sheetData>
    <row r="2" spans="2:4">
      <c r="B2" s="14" t="s">
        <v>74</v>
      </c>
      <c r="C2" s="14" t="s">
        <v>75</v>
      </c>
      <c r="D2" s="14" t="s">
        <v>78</v>
      </c>
    </row>
    <row r="3" spans="2:4">
      <c r="B3" s="9">
        <v>3</v>
      </c>
      <c r="C3" s="10" t="s">
        <v>1</v>
      </c>
      <c r="D3" s="10">
        <v>8460</v>
      </c>
    </row>
    <row r="4" spans="2:4">
      <c r="B4" s="9">
        <v>1</v>
      </c>
      <c r="C4" s="10" t="s">
        <v>77</v>
      </c>
      <c r="D4" s="10">
        <v>54</v>
      </c>
    </row>
    <row r="5" spans="2:4">
      <c r="B5" s="9">
        <v>31</v>
      </c>
      <c r="C5" s="10" t="s">
        <v>29</v>
      </c>
      <c r="D5" s="10">
        <v>26</v>
      </c>
    </row>
    <row r="6" spans="2:4">
      <c r="B6" s="9">
        <v>32</v>
      </c>
      <c r="C6" s="10" t="s">
        <v>30</v>
      </c>
      <c r="D6" s="10">
        <v>23</v>
      </c>
    </row>
    <row r="7" spans="2:4">
      <c r="B7" s="9">
        <v>0</v>
      </c>
      <c r="C7" s="10" t="s">
        <v>76</v>
      </c>
      <c r="D7" s="10">
        <v>16</v>
      </c>
    </row>
    <row r="8" spans="2:4">
      <c r="B8" s="9">
        <v>33</v>
      </c>
      <c r="C8" s="10" t="s">
        <v>31</v>
      </c>
      <c r="D8" s="10">
        <v>12</v>
      </c>
    </row>
    <row r="9" spans="2:4">
      <c r="B9" s="9">
        <v>34</v>
      </c>
      <c r="C9" s="10" t="s">
        <v>32</v>
      </c>
      <c r="D9" s="10">
        <v>12</v>
      </c>
    </row>
    <row r="10" spans="2:4">
      <c r="B10" s="9">
        <v>35</v>
      </c>
      <c r="C10" s="10" t="s">
        <v>33</v>
      </c>
      <c r="D10" s="10">
        <v>12</v>
      </c>
    </row>
    <row r="11" spans="2:4">
      <c r="B11" s="9">
        <v>36</v>
      </c>
      <c r="C11" s="10" t="s">
        <v>34</v>
      </c>
      <c r="D11" s="10">
        <v>12</v>
      </c>
    </row>
    <row r="12" spans="2:4">
      <c r="B12" s="9">
        <v>37</v>
      </c>
      <c r="C12" s="10" t="s">
        <v>35</v>
      </c>
      <c r="D12" s="10">
        <v>12</v>
      </c>
    </row>
    <row r="13" spans="2:4">
      <c r="B13" s="9">
        <v>38</v>
      </c>
      <c r="C13" s="10" t="s">
        <v>36</v>
      </c>
      <c r="D13" s="10">
        <v>12</v>
      </c>
    </row>
    <row r="14" spans="2:4">
      <c r="B14" s="9">
        <v>39</v>
      </c>
      <c r="C14" s="10" t="s">
        <v>37</v>
      </c>
      <c r="D14" s="10">
        <v>12</v>
      </c>
    </row>
    <row r="15" spans="2:4">
      <c r="B15" s="9">
        <v>40</v>
      </c>
      <c r="C15" s="10" t="s">
        <v>38</v>
      </c>
      <c r="D15" s="10">
        <v>12</v>
      </c>
    </row>
    <row r="16" spans="2:4">
      <c r="B16" s="9">
        <v>41</v>
      </c>
      <c r="C16" s="10" t="s">
        <v>39</v>
      </c>
      <c r="D16" s="10">
        <v>12</v>
      </c>
    </row>
    <row r="17" spans="2:4">
      <c r="B17" s="9">
        <v>42</v>
      </c>
      <c r="C17" s="10" t="s">
        <v>40</v>
      </c>
      <c r="D17" s="10">
        <v>12</v>
      </c>
    </row>
    <row r="18" spans="2:4">
      <c r="B18" s="9">
        <v>43</v>
      </c>
      <c r="C18" s="10" t="s">
        <v>41</v>
      </c>
      <c r="D18" s="10">
        <v>12</v>
      </c>
    </row>
    <row r="19" spans="2:4">
      <c r="B19" s="9">
        <v>44</v>
      </c>
      <c r="C19" s="10" t="s">
        <v>42</v>
      </c>
      <c r="D19" s="10">
        <v>12</v>
      </c>
    </row>
    <row r="20" spans="2:4">
      <c r="B20" s="9">
        <v>45</v>
      </c>
      <c r="C20" s="10" t="s">
        <v>43</v>
      </c>
      <c r="D20" s="10">
        <v>12</v>
      </c>
    </row>
    <row r="21" spans="2:4">
      <c r="B21" s="9">
        <v>46</v>
      </c>
      <c r="C21" s="10" t="s">
        <v>44</v>
      </c>
      <c r="D21" s="10">
        <v>12</v>
      </c>
    </row>
    <row r="22" spans="2:4">
      <c r="B22" s="9">
        <v>47</v>
      </c>
      <c r="C22" s="10" t="s">
        <v>45</v>
      </c>
      <c r="D22" s="10">
        <v>12</v>
      </c>
    </row>
    <row r="23" spans="2:4">
      <c r="B23" s="9">
        <v>48</v>
      </c>
      <c r="C23" s="10" t="s">
        <v>46</v>
      </c>
      <c r="D23" s="10">
        <v>12</v>
      </c>
    </row>
    <row r="24" spans="2:4">
      <c r="B24" s="9">
        <v>49</v>
      </c>
      <c r="C24" s="10" t="s">
        <v>47</v>
      </c>
      <c r="D24" s="10">
        <v>12</v>
      </c>
    </row>
    <row r="25" spans="2:4">
      <c r="B25" s="9">
        <v>50</v>
      </c>
      <c r="C25" s="10" t="s">
        <v>48</v>
      </c>
      <c r="D25" s="10">
        <v>12</v>
      </c>
    </row>
    <row r="26" spans="2:4">
      <c r="B26" s="9">
        <v>51</v>
      </c>
      <c r="C26" s="10" t="s">
        <v>49</v>
      </c>
      <c r="D26" s="10">
        <v>12</v>
      </c>
    </row>
    <row r="27" spans="2:4">
      <c r="B27" s="9">
        <v>52</v>
      </c>
      <c r="C27" s="10" t="s">
        <v>50</v>
      </c>
      <c r="D27" s="10">
        <v>12</v>
      </c>
    </row>
    <row r="28" spans="2:4">
      <c r="B28" s="9">
        <v>53</v>
      </c>
      <c r="C28" s="10" t="s">
        <v>51</v>
      </c>
      <c r="D28" s="10">
        <v>12</v>
      </c>
    </row>
    <row r="29" spans="2:4">
      <c r="B29" s="9">
        <v>54</v>
      </c>
      <c r="C29" s="10" t="s">
        <v>52</v>
      </c>
      <c r="D29" s="10">
        <v>12</v>
      </c>
    </row>
    <row r="30" spans="2:4">
      <c r="B30" s="9">
        <v>55</v>
      </c>
      <c r="C30" s="10" t="s">
        <v>53</v>
      </c>
      <c r="D30" s="10">
        <v>12</v>
      </c>
    </row>
    <row r="31" spans="2:4">
      <c r="B31" s="9">
        <v>56</v>
      </c>
      <c r="C31" s="10" t="s">
        <v>54</v>
      </c>
      <c r="D31" s="10">
        <v>12</v>
      </c>
    </row>
    <row r="32" spans="2:4">
      <c r="B32" s="9">
        <v>57</v>
      </c>
      <c r="C32" s="10" t="s">
        <v>55</v>
      </c>
      <c r="D32" s="10">
        <v>12</v>
      </c>
    </row>
    <row r="33" spans="2:4">
      <c r="B33" s="9">
        <v>58</v>
      </c>
      <c r="C33" s="10" t="s">
        <v>56</v>
      </c>
      <c r="D33" s="10">
        <v>12</v>
      </c>
    </row>
    <row r="34" spans="2:4">
      <c r="B34" s="9">
        <v>59</v>
      </c>
      <c r="C34" s="10" t="s">
        <v>57</v>
      </c>
      <c r="D34" s="10">
        <v>12</v>
      </c>
    </row>
    <row r="35" spans="2:4">
      <c r="B35" s="9">
        <v>60</v>
      </c>
      <c r="C35" s="10" t="s">
        <v>58</v>
      </c>
      <c r="D35" s="10">
        <v>12</v>
      </c>
    </row>
    <row r="36" spans="2:4">
      <c r="B36" s="9">
        <v>61</v>
      </c>
      <c r="C36" s="10" t="s">
        <v>59</v>
      </c>
      <c r="D36" s="10">
        <v>12</v>
      </c>
    </row>
    <row r="37" spans="2:4">
      <c r="B37" s="9">
        <v>62</v>
      </c>
      <c r="C37" s="10" t="s">
        <v>60</v>
      </c>
      <c r="D37" s="10">
        <v>12</v>
      </c>
    </row>
    <row r="38" spans="2:4">
      <c r="B38" s="9">
        <v>63</v>
      </c>
      <c r="C38" s="10" t="s">
        <v>61</v>
      </c>
      <c r="D38" s="10">
        <v>12</v>
      </c>
    </row>
    <row r="39" spans="2:4">
      <c r="B39" s="9">
        <v>4</v>
      </c>
      <c r="C39" s="10" t="s">
        <v>2</v>
      </c>
      <c r="D39" s="10">
        <v>11</v>
      </c>
    </row>
    <row r="40" spans="2:4">
      <c r="B40" s="9">
        <v>64</v>
      </c>
      <c r="C40" s="10" t="s">
        <v>62</v>
      </c>
      <c r="D40" s="10">
        <v>8</v>
      </c>
    </row>
    <row r="41" spans="2:4">
      <c r="B41" s="9">
        <v>65</v>
      </c>
      <c r="C41" s="10" t="s">
        <v>63</v>
      </c>
      <c r="D41" s="10">
        <v>5</v>
      </c>
    </row>
    <row r="42" spans="2:4">
      <c r="B42" s="9">
        <v>2</v>
      </c>
      <c r="C42" s="10" t="s">
        <v>0</v>
      </c>
      <c r="D42" s="10">
        <v>3</v>
      </c>
    </row>
    <row r="43" spans="2:4">
      <c r="B43" s="9">
        <v>5</v>
      </c>
      <c r="C43" s="10" t="s">
        <v>3</v>
      </c>
      <c r="D43" s="10">
        <v>1</v>
      </c>
    </row>
    <row r="44" spans="2:4">
      <c r="B44" s="9">
        <v>6</v>
      </c>
      <c r="C44" s="10" t="s">
        <v>4</v>
      </c>
      <c r="D44" s="10">
        <v>1</v>
      </c>
    </row>
    <row r="45" spans="2:4">
      <c r="B45" s="9">
        <v>7</v>
      </c>
      <c r="C45" s="10" t="s">
        <v>5</v>
      </c>
      <c r="D45" s="10">
        <v>1</v>
      </c>
    </row>
    <row r="46" spans="2:4">
      <c r="B46" s="9">
        <v>8</v>
      </c>
      <c r="C46" s="10" t="s">
        <v>6</v>
      </c>
      <c r="D46" s="10">
        <v>1</v>
      </c>
    </row>
    <row r="47" spans="2:4">
      <c r="B47" s="9">
        <v>9</v>
      </c>
      <c r="C47" s="10" t="s">
        <v>7</v>
      </c>
      <c r="D47" s="10">
        <v>1</v>
      </c>
    </row>
    <row r="48" spans="2:4">
      <c r="B48" s="9">
        <v>10</v>
      </c>
      <c r="C48" s="10" t="s">
        <v>8</v>
      </c>
      <c r="D48" s="10">
        <v>1</v>
      </c>
    </row>
    <row r="49" spans="2:4">
      <c r="B49" s="9">
        <v>11</v>
      </c>
      <c r="C49" s="10" t="s">
        <v>9</v>
      </c>
      <c r="D49" s="10">
        <v>1</v>
      </c>
    </row>
    <row r="50" spans="2:4">
      <c r="B50" s="9">
        <v>12</v>
      </c>
      <c r="C50" s="10" t="s">
        <v>10</v>
      </c>
      <c r="D50" s="10">
        <v>1</v>
      </c>
    </row>
    <row r="51" spans="2:4">
      <c r="B51" s="9">
        <v>13</v>
      </c>
      <c r="C51" s="10" t="s">
        <v>11</v>
      </c>
      <c r="D51" s="10">
        <v>1</v>
      </c>
    </row>
    <row r="52" spans="2:4">
      <c r="B52" s="9">
        <v>14</v>
      </c>
      <c r="C52" s="10" t="s">
        <v>12</v>
      </c>
      <c r="D52" s="10">
        <v>1</v>
      </c>
    </row>
    <row r="53" spans="2:4">
      <c r="B53" s="9">
        <v>15</v>
      </c>
      <c r="C53" s="10" t="s">
        <v>13</v>
      </c>
      <c r="D53" s="10">
        <v>1</v>
      </c>
    </row>
    <row r="54" spans="2:4">
      <c r="B54" s="9">
        <v>16</v>
      </c>
      <c r="C54" s="10" t="s">
        <v>14</v>
      </c>
      <c r="D54" s="10">
        <v>1</v>
      </c>
    </row>
    <row r="55" spans="2:4">
      <c r="B55" s="9">
        <v>17</v>
      </c>
      <c r="C55" s="10" t="s">
        <v>15</v>
      </c>
      <c r="D55" s="10">
        <v>1</v>
      </c>
    </row>
    <row r="56" spans="2:4">
      <c r="B56" s="9">
        <v>18</v>
      </c>
      <c r="C56" s="10" t="s">
        <v>16</v>
      </c>
      <c r="D56" s="10">
        <v>1</v>
      </c>
    </row>
    <row r="57" spans="2:4">
      <c r="B57" s="9">
        <v>19</v>
      </c>
      <c r="C57" s="10" t="s">
        <v>17</v>
      </c>
      <c r="D57" s="10">
        <v>1</v>
      </c>
    </row>
    <row r="58" spans="2:4">
      <c r="B58" s="9">
        <v>20</v>
      </c>
      <c r="C58" s="10" t="s">
        <v>18</v>
      </c>
      <c r="D58" s="10">
        <v>1</v>
      </c>
    </row>
    <row r="59" spans="2:4">
      <c r="B59" s="9">
        <v>21</v>
      </c>
      <c r="C59" s="10" t="s">
        <v>19</v>
      </c>
      <c r="D59" s="10">
        <v>1</v>
      </c>
    </row>
    <row r="60" spans="2:4">
      <c r="B60" s="9">
        <v>22</v>
      </c>
      <c r="C60" s="10" t="s">
        <v>20</v>
      </c>
      <c r="D60" s="10">
        <v>1</v>
      </c>
    </row>
    <row r="61" spans="2:4">
      <c r="B61" s="9">
        <v>23</v>
      </c>
      <c r="C61" s="10" t="s">
        <v>21</v>
      </c>
      <c r="D61" s="10">
        <v>1</v>
      </c>
    </row>
    <row r="62" spans="2:4">
      <c r="B62" s="9">
        <v>24</v>
      </c>
      <c r="C62" s="10" t="s">
        <v>22</v>
      </c>
      <c r="D62" s="10">
        <v>1</v>
      </c>
    </row>
    <row r="63" spans="2:4">
      <c r="B63" s="9">
        <v>25</v>
      </c>
      <c r="C63" s="10" t="s">
        <v>23</v>
      </c>
      <c r="D63" s="10">
        <v>1</v>
      </c>
    </row>
    <row r="64" spans="2:4">
      <c r="B64" s="9">
        <v>26</v>
      </c>
      <c r="C64" s="10" t="s">
        <v>24</v>
      </c>
      <c r="D64" s="10">
        <v>1</v>
      </c>
    </row>
    <row r="65" spans="2:4">
      <c r="B65" s="9">
        <v>27</v>
      </c>
      <c r="C65" s="10" t="s">
        <v>25</v>
      </c>
      <c r="D65" s="10">
        <v>1</v>
      </c>
    </row>
    <row r="66" spans="2:4">
      <c r="B66" s="9">
        <v>28</v>
      </c>
      <c r="C66" s="10" t="s">
        <v>26</v>
      </c>
      <c r="D66" s="10">
        <v>1</v>
      </c>
    </row>
    <row r="67" spans="2:4">
      <c r="B67" s="9">
        <v>29</v>
      </c>
      <c r="C67" s="10" t="s">
        <v>27</v>
      </c>
      <c r="D67" s="10">
        <v>1</v>
      </c>
    </row>
    <row r="68" spans="2:4">
      <c r="B68" s="9">
        <v>30</v>
      </c>
      <c r="C68" s="10" t="s">
        <v>28</v>
      </c>
      <c r="D68" s="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46E3-4E04-D540-871A-108580BA6465}">
  <dimension ref="B2:E17"/>
  <sheetViews>
    <sheetView showGridLines="0" workbookViewId="0">
      <selection activeCell="B2" sqref="B2"/>
    </sheetView>
  </sheetViews>
  <sheetFormatPr baseColWidth="10" defaultRowHeight="16"/>
  <cols>
    <col min="1" max="1" width="3.6640625" customWidth="1"/>
    <col min="2" max="2" width="53" bestFit="1" customWidth="1"/>
    <col min="3" max="3" width="17.1640625" bestFit="1" customWidth="1"/>
    <col min="4" max="4" width="13.83203125" bestFit="1" customWidth="1"/>
    <col min="5" max="5" width="10.33203125" bestFit="1" customWidth="1"/>
  </cols>
  <sheetData>
    <row r="2" spans="2:5">
      <c r="B2" s="2" t="s">
        <v>70</v>
      </c>
      <c r="C2" s="2" t="s">
        <v>64</v>
      </c>
      <c r="D2" s="2" t="s">
        <v>65</v>
      </c>
      <c r="E2" s="3" t="s">
        <v>66</v>
      </c>
    </row>
    <row r="3" spans="2:5" ht="18">
      <c r="B3" s="11" t="s">
        <v>30</v>
      </c>
      <c r="C3" s="12">
        <f>VLOOKUP(B3,Data_Coverage!$B$7:$E$68,2,FALSE)</f>
        <v>5896</v>
      </c>
      <c r="D3" s="12">
        <f>VLOOKUP(B3,Data_Coverage!$B$7:$E$68,3,FALSE)</f>
        <v>8460</v>
      </c>
      <c r="E3" s="13">
        <f>VLOOKUP(B3,Data_Coverage!$B$7:$E$68,4,FALSE)</f>
        <v>0.69692671394799055</v>
      </c>
    </row>
    <row r="4" spans="2:5" ht="18">
      <c r="B4" s="11" t="s">
        <v>61</v>
      </c>
      <c r="C4" s="12">
        <f>VLOOKUP(B4,Data_Coverage!$B$7:$E$68,2,FALSE)</f>
        <v>6252</v>
      </c>
      <c r="D4" s="12">
        <f>VLOOKUP(B4,Data_Coverage!$B$7:$E$68,3,FALSE)</f>
        <v>8460</v>
      </c>
      <c r="E4" s="13">
        <f>VLOOKUP(B4,Data_Coverage!$B$7:$E$68,4,FALSE)</f>
        <v>0.73900709219858152</v>
      </c>
    </row>
    <row r="5" spans="2:5" ht="18">
      <c r="B5" s="11" t="s">
        <v>41</v>
      </c>
      <c r="C5" s="12">
        <f>VLOOKUP(B5,Data_Coverage!$B$7:$E$68,2,FALSE)</f>
        <v>6638</v>
      </c>
      <c r="D5" s="12">
        <f>VLOOKUP(B5,Data_Coverage!$B$7:$E$68,3,FALSE)</f>
        <v>8460</v>
      </c>
      <c r="E5" s="13">
        <f>VLOOKUP(B5,Data_Coverage!$B$7:$E$68,4,FALSE)</f>
        <v>0.78463356973995269</v>
      </c>
    </row>
    <row r="6" spans="2:5" ht="18">
      <c r="B6" s="11" t="s">
        <v>43</v>
      </c>
      <c r="C6" s="12">
        <f>VLOOKUP(B6,Data_Coverage!$B$7:$E$68,2,FALSE)</f>
        <v>6579</v>
      </c>
      <c r="D6" s="12">
        <f>VLOOKUP(B6,Data_Coverage!$B$7:$E$68,3,FALSE)</f>
        <v>8460</v>
      </c>
      <c r="E6" s="13">
        <f>VLOOKUP(B6,Data_Coverage!$B$7:$E$68,4,FALSE)</f>
        <v>0.77765957446808509</v>
      </c>
    </row>
    <row r="7" spans="2:5" ht="18">
      <c r="B7" s="11" t="s">
        <v>55</v>
      </c>
      <c r="C7" s="12">
        <f>VLOOKUP(B7,Data_Coverage!$B$7:$E$68,2,FALSE)</f>
        <v>6815</v>
      </c>
      <c r="D7" s="12">
        <f>VLOOKUP(B7,Data_Coverage!$B$7:$E$68,3,FALSE)</f>
        <v>8460</v>
      </c>
      <c r="E7" s="13">
        <f>VLOOKUP(B7,Data_Coverage!$B$7:$E$68,4,FALSE)</f>
        <v>0.80555555555555558</v>
      </c>
    </row>
    <row r="8" spans="2:5" ht="18">
      <c r="B8" s="11" t="s">
        <v>63</v>
      </c>
      <c r="C8" s="12">
        <f>VLOOKUP(B8,Data_Coverage!$B$7:$E$68,2,FALSE)</f>
        <v>6109</v>
      </c>
      <c r="D8" s="12">
        <f>VLOOKUP(B8,Data_Coverage!$B$7:$E$68,3,FALSE)</f>
        <v>8460</v>
      </c>
      <c r="E8" s="13">
        <f>VLOOKUP(B8,Data_Coverage!$B$7:$E$68,4,FALSE)</f>
        <v>0.72210401891252951</v>
      </c>
    </row>
    <row r="9" spans="2:5" ht="18">
      <c r="B9" s="11" t="s">
        <v>37</v>
      </c>
      <c r="C9" s="12">
        <f>VLOOKUP(B9,Data_Coverage!$B$7:$E$68,2,FALSE)</f>
        <v>6636</v>
      </c>
      <c r="D9" s="12">
        <f>VLOOKUP(B9,Data_Coverage!$B$7:$E$68,3,FALSE)</f>
        <v>8460</v>
      </c>
      <c r="E9" s="13">
        <f>VLOOKUP(B9,Data_Coverage!$B$7:$E$68,4,FALSE)</f>
        <v>0.7843971631205674</v>
      </c>
    </row>
    <row r="10" spans="2:5" ht="18">
      <c r="B10" s="11" t="s">
        <v>53</v>
      </c>
      <c r="C10" s="12">
        <f>VLOOKUP(B10,Data_Coverage!$B$7:$E$68,2,FALSE)</f>
        <v>6873</v>
      </c>
      <c r="D10" s="12">
        <f>VLOOKUP(B10,Data_Coverage!$B$7:$E$68,3,FALSE)</f>
        <v>8460</v>
      </c>
      <c r="E10" s="13">
        <f>VLOOKUP(B10,Data_Coverage!$B$7:$E$68,4,FALSE)</f>
        <v>0.81241134751773048</v>
      </c>
    </row>
    <row r="11" spans="2:5" ht="18">
      <c r="B11" s="11" t="s">
        <v>44</v>
      </c>
      <c r="C11" s="12">
        <f>VLOOKUP(B11,Data_Coverage!$B$7:$E$68,2,FALSE)</f>
        <v>6665</v>
      </c>
      <c r="D11" s="12">
        <f>VLOOKUP(B11,Data_Coverage!$B$7:$E$68,3,FALSE)</f>
        <v>8460</v>
      </c>
      <c r="E11" s="13">
        <f>VLOOKUP(B11,Data_Coverage!$B$7:$E$68,4,FALSE)</f>
        <v>0.7878250591016549</v>
      </c>
    </row>
    <row r="12" spans="2:5" ht="18">
      <c r="B12" s="11" t="s">
        <v>29</v>
      </c>
      <c r="C12" s="12">
        <f>VLOOKUP(B12,Data_Coverage!$B$7:$E$68,2,FALSE)</f>
        <v>6681</v>
      </c>
      <c r="D12" s="12">
        <f>VLOOKUP(B12,Data_Coverage!$B$7:$E$68,3,FALSE)</f>
        <v>8460</v>
      </c>
      <c r="E12" s="13">
        <f>VLOOKUP(B12,Data_Coverage!$B$7:$E$68,4,FALSE)</f>
        <v>0.78971631205673753</v>
      </c>
    </row>
    <row r="13" spans="2:5" ht="18">
      <c r="B13" s="11" t="s">
        <v>47</v>
      </c>
      <c r="C13" s="12">
        <f>VLOOKUP(B13,Data_Coverage!$B$7:$E$68,2,FALSE)</f>
        <v>6688</v>
      </c>
      <c r="D13" s="12">
        <f>VLOOKUP(B13,Data_Coverage!$B$7:$E$68,3,FALSE)</f>
        <v>8460</v>
      </c>
      <c r="E13" s="13">
        <f>VLOOKUP(B13,Data_Coverage!$B$7:$E$68,4,FALSE)</f>
        <v>0.79054373522458632</v>
      </c>
    </row>
    <row r="14" spans="2:5" ht="18">
      <c r="B14" s="11" t="s">
        <v>48</v>
      </c>
      <c r="C14" s="12">
        <f>VLOOKUP(B14,Data_Coverage!$B$7:$E$68,2,FALSE)</f>
        <v>6672</v>
      </c>
      <c r="D14" s="12">
        <f>VLOOKUP(B14,Data_Coverage!$B$7:$E$68,3,FALSE)</f>
        <v>8460</v>
      </c>
      <c r="E14" s="13">
        <f>VLOOKUP(B14,Data_Coverage!$B$7:$E$68,4,FALSE)</f>
        <v>0.78865248226950357</v>
      </c>
    </row>
    <row r="15" spans="2:5" ht="18">
      <c r="B15" s="11" t="s">
        <v>39</v>
      </c>
      <c r="C15" s="12">
        <f>VLOOKUP(B15,Data_Coverage!$B$7:$E$68,2,FALSE)</f>
        <v>6626</v>
      </c>
      <c r="D15" s="12">
        <f>VLOOKUP(B15,Data_Coverage!$B$7:$E$68,3,FALSE)</f>
        <v>8460</v>
      </c>
      <c r="E15" s="13">
        <f>VLOOKUP(B15,Data_Coverage!$B$7:$E$68,4,FALSE)</f>
        <v>0.78321513002364063</v>
      </c>
    </row>
    <row r="16" spans="2:5" ht="18">
      <c r="B16" s="11" t="s">
        <v>42</v>
      </c>
      <c r="C16" s="12">
        <f>VLOOKUP(B16,Data_Coverage!$B$7:$E$68,2,FALSE)</f>
        <v>6634</v>
      </c>
      <c r="D16" s="12">
        <f>VLOOKUP(B16,Data_Coverage!$B$7:$E$68,3,FALSE)</f>
        <v>8460</v>
      </c>
      <c r="E16" s="13">
        <f>VLOOKUP(B16,Data_Coverage!$B$7:$E$68,4,FALSE)</f>
        <v>0.784160756501182</v>
      </c>
    </row>
    <row r="17" spans="2:5" ht="18">
      <c r="B17" s="11" t="s">
        <v>34</v>
      </c>
      <c r="C17" s="12">
        <f>VLOOKUP(B17,Data_Coverage!$B$7:$E$68,2,FALSE)</f>
        <v>6693</v>
      </c>
      <c r="D17" s="12">
        <f>VLOOKUP(B17,Data_Coverage!$B$7:$E$68,3,FALSE)</f>
        <v>8460</v>
      </c>
      <c r="E17" s="13">
        <f>VLOOKUP(B17,Data_Coverage!$B$7:$E$68,4,FALSE)</f>
        <v>0.79113475177304959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BD42-D170-8B4C-9FBB-6D1735AF1226}">
  <dimension ref="B2:C37"/>
  <sheetViews>
    <sheetView showGridLines="0" workbookViewId="0">
      <selection activeCell="B2" sqref="B2"/>
    </sheetView>
  </sheetViews>
  <sheetFormatPr baseColWidth="10" defaultRowHeight="16"/>
  <cols>
    <col min="1" max="1" width="4" customWidth="1"/>
    <col min="2" max="2" width="45.6640625" bestFit="1" customWidth="1"/>
    <col min="3" max="3" width="17.5" bestFit="1" customWidth="1"/>
  </cols>
  <sheetData>
    <row r="2" spans="2:3">
      <c r="B2" s="2" t="s">
        <v>70</v>
      </c>
      <c r="C2" s="2" t="s">
        <v>98</v>
      </c>
    </row>
    <row r="3" spans="2:3">
      <c r="B3" s="1" t="s">
        <v>61</v>
      </c>
      <c r="C3" s="1">
        <v>185</v>
      </c>
    </row>
    <row r="4" spans="2:3">
      <c r="B4" s="1" t="s">
        <v>29</v>
      </c>
      <c r="C4" s="1">
        <v>136</v>
      </c>
    </row>
    <row r="5" spans="2:3">
      <c r="B5" s="1" t="s">
        <v>30</v>
      </c>
      <c r="C5" s="1">
        <v>135</v>
      </c>
    </row>
    <row r="6" spans="2:3">
      <c r="B6" s="1" t="s">
        <v>53</v>
      </c>
      <c r="C6" s="1">
        <v>118</v>
      </c>
    </row>
    <row r="7" spans="2:3">
      <c r="B7" s="1" t="s">
        <v>55</v>
      </c>
      <c r="C7" s="1">
        <v>114</v>
      </c>
    </row>
    <row r="8" spans="2:3">
      <c r="B8" s="1" t="s">
        <v>54</v>
      </c>
      <c r="C8" s="1">
        <v>98</v>
      </c>
    </row>
    <row r="9" spans="2:3">
      <c r="B9" s="1" t="s">
        <v>63</v>
      </c>
      <c r="C9" s="1">
        <v>96</v>
      </c>
    </row>
    <row r="10" spans="2:3">
      <c r="B10" s="1" t="s">
        <v>41</v>
      </c>
      <c r="C10" s="1">
        <v>94</v>
      </c>
    </row>
    <row r="11" spans="2:3">
      <c r="B11" s="1" t="s">
        <v>50</v>
      </c>
      <c r="C11" s="1">
        <v>88</v>
      </c>
    </row>
    <row r="12" spans="2:3">
      <c r="B12" s="1" t="s">
        <v>51</v>
      </c>
      <c r="C12" s="1">
        <v>87</v>
      </c>
    </row>
    <row r="13" spans="2:3">
      <c r="B13" s="1" t="s">
        <v>52</v>
      </c>
      <c r="C13" s="1">
        <v>84</v>
      </c>
    </row>
    <row r="14" spans="2:3">
      <c r="B14" s="1" t="s">
        <v>56</v>
      </c>
      <c r="C14" s="1">
        <v>83</v>
      </c>
    </row>
    <row r="15" spans="2:3">
      <c r="B15" s="1" t="s">
        <v>48</v>
      </c>
      <c r="C15" s="1">
        <v>82</v>
      </c>
    </row>
    <row r="16" spans="2:3">
      <c r="B16" s="1" t="s">
        <v>44</v>
      </c>
      <c r="C16" s="1">
        <v>78</v>
      </c>
    </row>
    <row r="17" spans="2:3">
      <c r="B17" s="1" t="s">
        <v>42</v>
      </c>
      <c r="C17" s="1">
        <v>77</v>
      </c>
    </row>
    <row r="18" spans="2:3">
      <c r="B18" s="1" t="s">
        <v>46</v>
      </c>
      <c r="C18" s="1">
        <v>74</v>
      </c>
    </row>
    <row r="19" spans="2:3">
      <c r="B19" s="1" t="s">
        <v>43</v>
      </c>
      <c r="C19" s="1">
        <v>70</v>
      </c>
    </row>
    <row r="20" spans="2:3">
      <c r="B20" s="1" t="s">
        <v>34</v>
      </c>
      <c r="C20" s="1">
        <v>69</v>
      </c>
    </row>
    <row r="21" spans="2:3">
      <c r="B21" s="1" t="s">
        <v>49</v>
      </c>
      <c r="C21" s="1">
        <v>67</v>
      </c>
    </row>
    <row r="22" spans="2:3">
      <c r="B22" s="1" t="s">
        <v>36</v>
      </c>
      <c r="C22" s="1">
        <v>66</v>
      </c>
    </row>
    <row r="23" spans="2:3">
      <c r="B23" s="1" t="s">
        <v>39</v>
      </c>
      <c r="C23" s="1">
        <v>66</v>
      </c>
    </row>
    <row r="24" spans="2:3">
      <c r="B24" s="1" t="s">
        <v>47</v>
      </c>
      <c r="C24" s="1">
        <v>65</v>
      </c>
    </row>
    <row r="25" spans="2:3">
      <c r="B25" s="1" t="s">
        <v>40</v>
      </c>
      <c r="C25" s="1">
        <v>64</v>
      </c>
    </row>
    <row r="26" spans="2:3">
      <c r="B26" s="1" t="s">
        <v>60</v>
      </c>
      <c r="C26" s="1">
        <v>62</v>
      </c>
    </row>
    <row r="27" spans="2:3">
      <c r="B27" s="1" t="s">
        <v>37</v>
      </c>
      <c r="C27" s="1">
        <v>62</v>
      </c>
    </row>
    <row r="28" spans="2:3">
      <c r="B28" s="1" t="s">
        <v>31</v>
      </c>
      <c r="C28" s="1">
        <v>60</v>
      </c>
    </row>
    <row r="29" spans="2:3">
      <c r="B29" s="1" t="s">
        <v>62</v>
      </c>
      <c r="C29" s="1">
        <v>58</v>
      </c>
    </row>
    <row r="30" spans="2:3">
      <c r="B30" s="1" t="s">
        <v>35</v>
      </c>
      <c r="C30" s="1">
        <v>57</v>
      </c>
    </row>
    <row r="31" spans="2:3">
      <c r="B31" s="1" t="s">
        <v>59</v>
      </c>
      <c r="C31" s="1">
        <v>57</v>
      </c>
    </row>
    <row r="32" spans="2:3">
      <c r="B32" s="1" t="s">
        <v>38</v>
      </c>
      <c r="C32" s="1">
        <v>56</v>
      </c>
    </row>
    <row r="33" spans="2:3">
      <c r="B33" s="1" t="s">
        <v>32</v>
      </c>
      <c r="C33" s="1">
        <v>55</v>
      </c>
    </row>
    <row r="34" spans="2:3">
      <c r="B34" s="1" t="s">
        <v>45</v>
      </c>
      <c r="C34" s="1">
        <v>51</v>
      </c>
    </row>
    <row r="35" spans="2:3">
      <c r="B35" s="1" t="s">
        <v>33</v>
      </c>
      <c r="C35" s="1">
        <v>48</v>
      </c>
    </row>
    <row r="36" spans="2:3">
      <c r="B36" s="1" t="s">
        <v>57</v>
      </c>
      <c r="C36" s="1">
        <v>42</v>
      </c>
    </row>
    <row r="37" spans="2:3">
      <c r="B37" s="1" t="s">
        <v>58</v>
      </c>
      <c r="C37" s="1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36B1-76F9-7C49-8DAE-6F141D84A199}">
  <dimension ref="B2:N13"/>
  <sheetViews>
    <sheetView showGridLines="0" workbookViewId="0">
      <selection activeCell="B2" sqref="B2:N2"/>
    </sheetView>
  </sheetViews>
  <sheetFormatPr baseColWidth="10" defaultRowHeight="16"/>
  <cols>
    <col min="1" max="1" width="3" customWidth="1"/>
  </cols>
  <sheetData>
    <row r="2" spans="2:14">
      <c r="B2" s="19" t="s">
        <v>99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4" spans="2:14">
      <c r="B4" s="15" t="s">
        <v>96</v>
      </c>
      <c r="C4" s="15"/>
      <c r="D4" s="15"/>
      <c r="E4" s="15"/>
      <c r="I4" s="16" t="s">
        <v>97</v>
      </c>
      <c r="J4" s="17"/>
      <c r="K4" s="17"/>
      <c r="L4" s="18"/>
    </row>
    <row r="6" spans="2:14">
      <c r="C6" s="2" t="s">
        <v>93</v>
      </c>
      <c r="D6" s="2" t="s">
        <v>94</v>
      </c>
      <c r="E6" s="2" t="s">
        <v>95</v>
      </c>
      <c r="J6" s="2" t="s">
        <v>93</v>
      </c>
      <c r="K6" s="2" t="s">
        <v>94</v>
      </c>
      <c r="L6" s="2" t="s">
        <v>95</v>
      </c>
    </row>
    <row r="7" spans="2:14">
      <c r="B7" s="1">
        <v>0</v>
      </c>
      <c r="C7" s="1">
        <v>0.88</v>
      </c>
      <c r="D7" s="1">
        <v>0.68</v>
      </c>
      <c r="E7" s="1">
        <v>0.76</v>
      </c>
      <c r="I7" s="1">
        <v>0</v>
      </c>
      <c r="J7" s="1">
        <v>0.82</v>
      </c>
      <c r="K7" s="1">
        <v>0.64</v>
      </c>
      <c r="L7" s="1">
        <v>0.72</v>
      </c>
    </row>
    <row r="8" spans="2:14">
      <c r="B8" s="1">
        <v>1</v>
      </c>
      <c r="C8" s="1">
        <v>0.84</v>
      </c>
      <c r="D8" s="1">
        <v>0.95</v>
      </c>
      <c r="E8" s="1">
        <v>0.89</v>
      </c>
      <c r="I8" s="1">
        <v>1</v>
      </c>
      <c r="J8" s="1">
        <v>0.81</v>
      </c>
      <c r="K8" s="1">
        <v>0.92</v>
      </c>
      <c r="L8" s="1">
        <v>0.86</v>
      </c>
    </row>
    <row r="13" spans="2:14" ht="17" customHeight="1"/>
  </sheetData>
  <mergeCells count="3">
    <mergeCell ref="B4:E4"/>
    <mergeCell ref="I4:L4"/>
    <mergeCell ref="B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E57B-894F-1A4A-B167-4ED437863C3A}">
  <dimension ref="B2:N13"/>
  <sheetViews>
    <sheetView showGridLines="0" tabSelected="1" workbookViewId="0">
      <selection activeCell="B2" sqref="B2:N2"/>
    </sheetView>
  </sheetViews>
  <sheetFormatPr baseColWidth="10" defaultRowHeight="16"/>
  <cols>
    <col min="1" max="1" width="3" customWidth="1"/>
  </cols>
  <sheetData>
    <row r="2" spans="2:14">
      <c r="B2" s="19" t="s">
        <v>100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4" spans="2:14">
      <c r="B4" s="15" t="s">
        <v>96</v>
      </c>
      <c r="C4" s="15"/>
      <c r="D4" s="15"/>
      <c r="E4" s="15"/>
      <c r="I4" s="16" t="s">
        <v>97</v>
      </c>
      <c r="J4" s="17"/>
      <c r="K4" s="17"/>
      <c r="L4" s="18"/>
    </row>
    <row r="6" spans="2:14">
      <c r="C6" s="2" t="s">
        <v>93</v>
      </c>
      <c r="D6" s="2" t="s">
        <v>94</v>
      </c>
      <c r="E6" s="2" t="s">
        <v>95</v>
      </c>
      <c r="J6" s="2" t="s">
        <v>93</v>
      </c>
      <c r="K6" s="2" t="s">
        <v>94</v>
      </c>
      <c r="L6" s="2" t="s">
        <v>95</v>
      </c>
    </row>
    <row r="7" spans="2:14">
      <c r="B7" s="1">
        <v>0</v>
      </c>
      <c r="C7" s="1">
        <v>0.74</v>
      </c>
      <c r="D7" s="1">
        <v>0.38</v>
      </c>
      <c r="E7" s="1">
        <v>0.51</v>
      </c>
      <c r="I7" s="1">
        <v>0</v>
      </c>
      <c r="J7" s="1">
        <v>0.76</v>
      </c>
      <c r="K7" s="1">
        <v>0.38</v>
      </c>
      <c r="L7" s="1">
        <v>0.5</v>
      </c>
    </row>
    <row r="8" spans="2:14">
      <c r="B8" s="1">
        <v>1</v>
      </c>
      <c r="C8" s="1">
        <v>0.72</v>
      </c>
      <c r="D8" s="1">
        <v>0.92</v>
      </c>
      <c r="E8" s="1">
        <v>0.81</v>
      </c>
      <c r="I8" s="1">
        <v>1</v>
      </c>
      <c r="J8" s="1">
        <v>0.71</v>
      </c>
      <c r="K8" s="1">
        <v>0.93</v>
      </c>
      <c r="L8" s="1">
        <v>0.8</v>
      </c>
    </row>
    <row r="13" spans="2:14" ht="17" customHeight="1"/>
  </sheetData>
  <mergeCells count="3">
    <mergeCell ref="B2:N2"/>
    <mergeCell ref="B4:E4"/>
    <mergeCell ref="I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Waterfall</vt:lpstr>
      <vt:lpstr>Data_Coverage</vt:lpstr>
      <vt:lpstr>Target var dist</vt:lpstr>
      <vt:lpstr>Unique_values_in_features</vt:lpstr>
      <vt:lpstr> Model features</vt:lpstr>
      <vt:lpstr>Feature Importance</vt:lpstr>
      <vt:lpstr>Model Performance_lightgbm</vt:lpstr>
      <vt:lpstr>Model Performance_logisticreg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SINHA</dc:creator>
  <cp:lastModifiedBy>ABHINAV SINHA</cp:lastModifiedBy>
  <dcterms:created xsi:type="dcterms:W3CDTF">2024-01-26T15:30:59Z</dcterms:created>
  <dcterms:modified xsi:type="dcterms:W3CDTF">2024-01-27T17:37:11Z</dcterms:modified>
</cp:coreProperties>
</file>